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firstSheet="1" activeTab="6"/>
  </bookViews>
  <sheets>
    <sheet name="Ashodaya Central Register" sheetId="1" r:id="rId1"/>
    <sheet name="Ashodaya Clinic stock " sheetId="2" r:id="rId2"/>
    <sheet name="Prep-pill count form" sheetId="3" r:id="rId3"/>
    <sheet name="Pills returned form " sheetId="4" r:id="rId4"/>
    <sheet name="DMSC " sheetId="5" state="hidden" r:id="rId5"/>
    <sheet name="Doctor Register entry" sheetId="6" state="hidden" r:id="rId6"/>
    <sheet name="PM stock register" sheetId="7" r:id="rId7"/>
  </sheets>
  <definedNames>
    <definedName name="_xlnm.Print_Area" localSheetId="2">'Prep-pill count form'!$A$1:$I$37</definedName>
  </definedNames>
  <calcPr fullCalcOnLoad="1"/>
</workbook>
</file>

<file path=xl/sharedStrings.xml><?xml version="1.0" encoding="utf-8"?>
<sst xmlns="http://schemas.openxmlformats.org/spreadsheetml/2006/main" count="69" uniqueCount="57">
  <si>
    <t>Date</t>
  </si>
  <si>
    <t>Particulars</t>
  </si>
  <si>
    <t>No. of tablets</t>
  </si>
  <si>
    <t>1 box * 96 bottles</t>
  </si>
  <si>
    <t>3 boxes *96 bottles</t>
  </si>
  <si>
    <t>3 boxes*96 tablets+ 1 box *144 bottle</t>
  </si>
  <si>
    <t>1 box*96 bottles each</t>
  </si>
  <si>
    <t>23rd Feb. 2016</t>
  </si>
  <si>
    <t>11th March 2016</t>
  </si>
  <si>
    <t>14th April 2016</t>
  </si>
  <si>
    <t>5th May 2016</t>
  </si>
  <si>
    <t>No. of Bottles</t>
  </si>
  <si>
    <t xml:space="preserve">Medicines sent to DMSC, Kolkatta </t>
  </si>
  <si>
    <t>Total bottles should be sent to DMSC</t>
  </si>
  <si>
    <t>Till date sent to DMSC</t>
  </si>
  <si>
    <t>No. of bottles</t>
  </si>
  <si>
    <t>Summary</t>
  </si>
  <si>
    <t>Balance should be sent to DMSC till end of May 31st 2016</t>
  </si>
  <si>
    <t>Tablets sent to DMSC in 2nd week of June 2016</t>
  </si>
  <si>
    <t>Balance to be send to DMSC</t>
  </si>
  <si>
    <t>No. of Med received</t>
  </si>
  <si>
    <t>Closing balance</t>
  </si>
  <si>
    <t>Issued by</t>
  </si>
  <si>
    <t>Received by</t>
  </si>
  <si>
    <t>Ashodaya Opening Balance</t>
  </si>
  <si>
    <t>Received from with date and batch number</t>
  </si>
  <si>
    <t>No. of Med issued Ashodaya Clinic</t>
  </si>
  <si>
    <t>Ashodaya Samithi
Central Drug Stock register</t>
  </si>
  <si>
    <t>Total received from Central stock</t>
  </si>
  <si>
    <t>Issued on 16th June 2016 to AS clinic</t>
  </si>
  <si>
    <t>Ashodaya Samithi
Clinic Drug Stock register</t>
  </si>
  <si>
    <t>No. of Med received from AS centrol stock</t>
  </si>
  <si>
    <t>No. of Med issued to PMs (weekly basis)</t>
  </si>
  <si>
    <t>Received by (PM)</t>
  </si>
  <si>
    <t>Name of the PM</t>
  </si>
  <si>
    <t>No. of Med returned</t>
  </si>
  <si>
    <t>Cummulative total</t>
  </si>
  <si>
    <t>Ashodaya Samithi
PrEP Pills returned form</t>
  </si>
  <si>
    <t>Name of the participant</t>
  </si>
  <si>
    <t>Unique ID #</t>
  </si>
  <si>
    <t># of pills suppose to be with participant at the time of refilling</t>
  </si>
  <si>
    <t># of medicine dispensed</t>
  </si>
  <si>
    <t># of pills collected back</t>
  </si>
  <si>
    <t>Next due date</t>
  </si>
  <si>
    <t xml:space="preserve">Remarks </t>
  </si>
  <si>
    <t>Ashodaya Samithi</t>
  </si>
  <si>
    <t>PrEP- Individuals pills refilling &amp; pill count form-PM wise</t>
  </si>
  <si>
    <t>No. of Med. Distrubted from the clinic to the participants</t>
  </si>
  <si>
    <t>Lossted/adjusted</t>
  </si>
  <si>
    <t>Opening Balance</t>
  </si>
  <si>
    <t>Ashodaya Samithi
PM  Stock register</t>
  </si>
  <si>
    <t>No. of Med received from Clinic</t>
  </si>
  <si>
    <t>Name of the CM</t>
  </si>
  <si>
    <t>Received by (CM)</t>
  </si>
  <si>
    <t>Name of the CM:</t>
  </si>
  <si>
    <t>Remarks</t>
  </si>
  <si>
    <t xml:space="preserve">No. of Med issued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</si>
</sst>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6" applyNumberFormat="0" applyFill="0" applyAlignment="0" applyProtection="0"/>
    <xf numFmtId="0" fontId="28" fillId="31" borderId="0" applyNumberFormat="0" applyBorder="0" applyAlignment="0" applyProtection="0"/>
    <xf numFmtId="0" fontId="0" fillId="32" borderId="7" applyNumberFormat="0" applyFont="0" applyAlignment="0" applyProtection="0"/>
    <xf numFmtId="0" fontId="29" fillId="27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1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19.8515625" style="0" customWidth="1"/>
    <col min="3" max="3" width="14.00390625" style="0" customWidth="1"/>
    <col min="4" max="4" width="24.8515625" style="0" customWidth="1"/>
    <col min="5" max="5" width="17.28125" style="0" customWidth="1"/>
    <col min="6" max="6" width="15.57421875" style="0" customWidth="1"/>
    <col min="7" max="7" width="11.421875" style="0" customWidth="1"/>
    <col min="8" max="8" width="13.140625" style="0" customWidth="1"/>
  </cols>
  <sheetData>
    <row r="1" spans="1:8" ht="48" customHeight="1">
      <c r="A1" s="20" t="s">
        <v>27</v>
      </c>
      <c r="B1" s="21"/>
      <c r="C1" s="21"/>
      <c r="D1" s="21"/>
      <c r="E1" s="21"/>
      <c r="F1" s="21"/>
      <c r="G1" s="21"/>
      <c r="H1" s="21"/>
    </row>
    <row r="2" spans="1:8" ht="45">
      <c r="A2" s="1" t="s">
        <v>0</v>
      </c>
      <c r="B2" s="11" t="s">
        <v>24</v>
      </c>
      <c r="C2" s="11" t="s">
        <v>20</v>
      </c>
      <c r="D2" s="11" t="s">
        <v>25</v>
      </c>
      <c r="E2" s="11" t="s">
        <v>26</v>
      </c>
      <c r="F2" s="1" t="s">
        <v>21</v>
      </c>
      <c r="G2" s="1" t="s">
        <v>22</v>
      </c>
      <c r="H2" s="1" t="s">
        <v>23</v>
      </c>
    </row>
    <row r="3" spans="1:8" s="14" customFormat="1" ht="15">
      <c r="A3" s="12"/>
      <c r="B3" s="13"/>
      <c r="C3" s="13"/>
      <c r="D3" s="12"/>
      <c r="E3" s="13"/>
      <c r="F3" s="13"/>
      <c r="G3" s="13"/>
      <c r="H3" s="13"/>
    </row>
    <row r="4" spans="1:8" ht="15">
      <c r="A4" s="2"/>
      <c r="B4" s="2"/>
      <c r="D4" s="2"/>
      <c r="E4" s="2"/>
      <c r="F4" s="13"/>
      <c r="G4" s="2"/>
      <c r="H4" s="2"/>
    </row>
    <row r="5" spans="1:8" ht="15">
      <c r="A5" s="2"/>
      <c r="B5" s="2"/>
      <c r="C5" s="2"/>
      <c r="D5" s="2"/>
      <c r="E5" s="2"/>
      <c r="F5" s="13"/>
      <c r="G5" s="2"/>
      <c r="H5" s="2"/>
    </row>
    <row r="6" spans="1:8" ht="15">
      <c r="A6" s="2"/>
      <c r="B6" s="2"/>
      <c r="C6" s="2"/>
      <c r="D6" s="2"/>
      <c r="E6" s="2"/>
      <c r="F6" s="13"/>
      <c r="G6" s="2"/>
      <c r="H6" s="2"/>
    </row>
    <row r="7" spans="1:8" ht="15">
      <c r="A7" s="2"/>
      <c r="B7" s="2"/>
      <c r="C7" s="2"/>
      <c r="D7" s="2"/>
      <c r="E7" s="2"/>
      <c r="F7" s="13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2" sqref="J2"/>
    </sheetView>
  </sheetViews>
  <sheetFormatPr defaultColWidth="9.140625" defaultRowHeight="15"/>
  <cols>
    <col min="2" max="2" width="19.8515625" style="0" customWidth="1"/>
    <col min="3" max="3" width="14.00390625" style="0" customWidth="1"/>
    <col min="4" max="6" width="17.28125" style="0" customWidth="1"/>
    <col min="7" max="7" width="15.57421875" style="0" customWidth="1"/>
    <col min="8" max="8" width="11.421875" style="0" customWidth="1"/>
    <col min="9" max="9" width="16.7109375" style="0" bestFit="1" customWidth="1"/>
  </cols>
  <sheetData>
    <row r="1" spans="1:9" ht="48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spans="1:10" ht="60">
      <c r="A2" s="16" t="s">
        <v>0</v>
      </c>
      <c r="B2" s="17" t="s">
        <v>49</v>
      </c>
      <c r="C2" s="17" t="s">
        <v>31</v>
      </c>
      <c r="D2" s="17" t="s">
        <v>32</v>
      </c>
      <c r="E2" s="17" t="s">
        <v>47</v>
      </c>
      <c r="F2" s="17" t="s">
        <v>48</v>
      </c>
      <c r="G2" s="16" t="s">
        <v>21</v>
      </c>
      <c r="H2" s="16" t="s">
        <v>22</v>
      </c>
      <c r="I2" s="16" t="s">
        <v>33</v>
      </c>
      <c r="J2" s="31" t="s">
        <v>55</v>
      </c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sheetProtection/>
  <mergeCells count="1">
    <mergeCell ref="A1:I1"/>
  </mergeCells>
  <printOptions/>
  <pageMargins left="0.7" right="0.7" top="0.75" bottom="0.75" header="0.3" footer="0.3"/>
  <pageSetup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60" zoomScalePageLayoutView="0" workbookViewId="0" topLeftCell="A1">
      <selection activeCell="B4" sqref="B4:I36"/>
    </sheetView>
  </sheetViews>
  <sheetFormatPr defaultColWidth="9.140625" defaultRowHeight="15"/>
  <cols>
    <col min="6" max="6" width="10.8515625" style="0" customWidth="1"/>
    <col min="7" max="8" width="9.421875" style="0" customWidth="1"/>
    <col min="9" max="9" width="10.140625" style="0" customWidth="1"/>
    <col min="10" max="10" width="10.421875" style="0" customWidth="1"/>
  </cols>
  <sheetData>
    <row r="1" spans="1:10" ht="26.25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</row>
    <row r="3" spans="1:6" ht="15" hidden="1">
      <c r="A3" s="24" t="s">
        <v>54</v>
      </c>
      <c r="B3" s="24"/>
      <c r="C3" s="24"/>
      <c r="D3" s="25"/>
      <c r="E3" s="25"/>
      <c r="F3" s="25"/>
    </row>
    <row r="4" spans="1:9" ht="120">
      <c r="A4" s="18" t="s">
        <v>0</v>
      </c>
      <c r="B4" s="19" t="s">
        <v>38</v>
      </c>
      <c r="C4" s="19" t="s">
        <v>39</v>
      </c>
      <c r="D4" s="19" t="s">
        <v>40</v>
      </c>
      <c r="E4" s="19" t="s">
        <v>41</v>
      </c>
      <c r="F4" s="19" t="s">
        <v>42</v>
      </c>
      <c r="G4" s="19" t="s">
        <v>43</v>
      </c>
      <c r="H4" s="19" t="s">
        <v>52</v>
      </c>
      <c r="I4" s="19" t="s">
        <v>44</v>
      </c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</sheetData>
  <sheetProtection/>
  <mergeCells count="4">
    <mergeCell ref="A1:J1"/>
    <mergeCell ref="A2:J2"/>
    <mergeCell ref="A3:C3"/>
    <mergeCell ref="D3:F3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19.8515625" style="0" customWidth="1"/>
    <col min="3" max="3" width="14.00390625" style="0" customWidth="1"/>
    <col min="4" max="4" width="17.7109375" style="0" bestFit="1" customWidth="1"/>
  </cols>
  <sheetData>
    <row r="1" spans="1:3" ht="48" customHeight="1">
      <c r="A1" s="26" t="s">
        <v>37</v>
      </c>
      <c r="B1" s="27"/>
      <c r="C1" s="27"/>
    </row>
    <row r="2" spans="1:4" ht="30">
      <c r="A2" s="16" t="s">
        <v>0</v>
      </c>
      <c r="B2" s="17" t="s">
        <v>34</v>
      </c>
      <c r="C2" s="17" t="s">
        <v>35</v>
      </c>
      <c r="D2" s="17" t="s">
        <v>36</v>
      </c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2"/>
      <c r="C5" s="2"/>
      <c r="D5" s="2"/>
    </row>
    <row r="6" spans="1:4" ht="15">
      <c r="A6" s="2"/>
      <c r="B6" s="2"/>
      <c r="C6" s="2"/>
      <c r="D6" s="2"/>
    </row>
    <row r="7" spans="1:4" ht="15">
      <c r="A7" s="2"/>
      <c r="B7" s="2"/>
      <c r="C7" s="2"/>
      <c r="D7" s="2"/>
    </row>
    <row r="8" spans="1:4" ht="15">
      <c r="A8" s="2"/>
      <c r="B8" s="2"/>
      <c r="C8" s="2"/>
      <c r="D8" s="2"/>
    </row>
    <row r="9" spans="1:4" ht="15">
      <c r="A9" s="2"/>
      <c r="B9" s="2"/>
      <c r="C9" s="2"/>
      <c r="D9" s="2"/>
    </row>
    <row r="10" spans="1:4" ht="15">
      <c r="A10" s="2"/>
      <c r="B10" s="2"/>
      <c r="C10" s="2"/>
      <c r="D10" s="2"/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</sheetData>
  <sheetProtection/>
  <mergeCells count="1">
    <mergeCell ref="A1:C1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60" zoomScaleNormal="60" zoomScalePageLayoutView="0" workbookViewId="0" topLeftCell="A7">
      <selection activeCell="C33" sqref="C33"/>
    </sheetView>
  </sheetViews>
  <sheetFormatPr defaultColWidth="9.140625" defaultRowHeight="15"/>
  <cols>
    <col min="1" max="1" width="15.28125" style="0" bestFit="1" customWidth="1"/>
    <col min="2" max="2" width="107.00390625" style="0" customWidth="1"/>
    <col min="3" max="3" width="24.421875" style="0" customWidth="1"/>
    <col min="4" max="4" width="23.140625" style="0" customWidth="1"/>
  </cols>
  <sheetData>
    <row r="1" spans="1:5" ht="26.25">
      <c r="A1" s="28" t="s">
        <v>12</v>
      </c>
      <c r="B1" s="28"/>
      <c r="C1" s="28"/>
      <c r="D1" s="28"/>
      <c r="E1" s="3"/>
    </row>
    <row r="2" spans="1:5" ht="26.25">
      <c r="A2" s="29"/>
      <c r="B2" s="29"/>
      <c r="C2" s="29"/>
      <c r="D2" s="29"/>
      <c r="E2" s="3"/>
    </row>
    <row r="3" spans="1:5" ht="15.75" customHeight="1">
      <c r="A3" s="4" t="s">
        <v>0</v>
      </c>
      <c r="B3" s="4" t="s">
        <v>1</v>
      </c>
      <c r="C3" s="4" t="s">
        <v>11</v>
      </c>
      <c r="D3" s="4" t="s">
        <v>2</v>
      </c>
      <c r="E3" s="3"/>
    </row>
    <row r="4" spans="1:5" ht="26.25">
      <c r="A4" s="5" t="s">
        <v>7</v>
      </c>
      <c r="B4" s="6" t="s">
        <v>6</v>
      </c>
      <c r="C4" s="6">
        <v>96</v>
      </c>
      <c r="D4" s="6">
        <f>C4*30</f>
        <v>2880</v>
      </c>
      <c r="E4" s="3"/>
    </row>
    <row r="5" spans="1:5" ht="26.25">
      <c r="A5" s="7" t="s">
        <v>8</v>
      </c>
      <c r="B5" s="6" t="s">
        <v>3</v>
      </c>
      <c r="C5" s="6">
        <v>96</v>
      </c>
      <c r="D5" s="6">
        <f>C5*30</f>
        <v>2880</v>
      </c>
      <c r="E5" s="3"/>
    </row>
    <row r="6" spans="1:5" ht="26.25">
      <c r="A6" s="8" t="s">
        <v>9</v>
      </c>
      <c r="B6" s="6" t="s">
        <v>4</v>
      </c>
      <c r="C6" s="6">
        <f>96*3</f>
        <v>288</v>
      </c>
      <c r="D6" s="6">
        <f>C6*30</f>
        <v>8640</v>
      </c>
      <c r="E6" s="3"/>
    </row>
    <row r="7" spans="1:5" ht="26.25">
      <c r="A7" s="7" t="s">
        <v>10</v>
      </c>
      <c r="B7" s="6" t="s">
        <v>5</v>
      </c>
      <c r="C7" s="6">
        <f>(96*3)+(144)</f>
        <v>432</v>
      </c>
      <c r="D7" s="6">
        <f>C7*30</f>
        <v>12960</v>
      </c>
      <c r="E7" s="3"/>
    </row>
    <row r="8" spans="1:5" ht="26.25">
      <c r="A8" s="9"/>
      <c r="B8" s="6"/>
      <c r="C8" s="10">
        <f>SUM(C4:C7)</f>
        <v>912</v>
      </c>
      <c r="D8" s="10">
        <f>SUM(D4:D7)</f>
        <v>27360</v>
      </c>
      <c r="E8" s="3"/>
    </row>
    <row r="9" spans="1:5" ht="26.25">
      <c r="A9" s="3"/>
      <c r="B9" s="3"/>
      <c r="C9" s="3"/>
      <c r="D9" s="3"/>
      <c r="E9" s="3"/>
    </row>
    <row r="10" spans="1:5" ht="26.25">
      <c r="A10" s="3"/>
      <c r="B10" s="3"/>
      <c r="C10" s="3"/>
      <c r="D10" s="3"/>
      <c r="E10" s="3"/>
    </row>
    <row r="11" spans="1:5" ht="26.25">
      <c r="A11" s="3"/>
      <c r="B11" s="30" t="s">
        <v>16</v>
      </c>
      <c r="C11" s="30"/>
      <c r="D11" s="30"/>
      <c r="E11" s="3"/>
    </row>
    <row r="12" spans="1:5" ht="26.25">
      <c r="A12" s="3"/>
      <c r="B12" s="6"/>
      <c r="C12" s="10" t="s">
        <v>15</v>
      </c>
      <c r="D12" s="10" t="s">
        <v>2</v>
      </c>
      <c r="E12" s="3"/>
    </row>
    <row r="13" spans="1:5" ht="26.25">
      <c r="A13" s="3"/>
      <c r="B13" s="6" t="s">
        <v>13</v>
      </c>
      <c r="C13" s="6">
        <v>1500</v>
      </c>
      <c r="D13" s="6">
        <f>C13*30</f>
        <v>45000</v>
      </c>
      <c r="E13" s="3"/>
    </row>
    <row r="14" spans="1:5" ht="26.25">
      <c r="A14" s="3"/>
      <c r="B14" s="6" t="s">
        <v>14</v>
      </c>
      <c r="C14" s="6">
        <v>912</v>
      </c>
      <c r="D14" s="6">
        <f>C14*30</f>
        <v>27360</v>
      </c>
      <c r="E14" s="3"/>
    </row>
    <row r="15" spans="1:5" ht="26.25">
      <c r="A15" s="3"/>
      <c r="B15" s="6" t="s">
        <v>17</v>
      </c>
      <c r="C15" s="6">
        <f>C13-C14</f>
        <v>588</v>
      </c>
      <c r="D15" s="6">
        <f>C15*30</f>
        <v>17640</v>
      </c>
      <c r="E15" s="3"/>
    </row>
    <row r="16" spans="1:5" ht="26.25">
      <c r="A16" s="3"/>
      <c r="B16" s="6" t="s">
        <v>18</v>
      </c>
      <c r="C16" s="6">
        <v>144</v>
      </c>
      <c r="D16" s="6">
        <f>C16*30</f>
        <v>4320</v>
      </c>
      <c r="E16" s="3"/>
    </row>
    <row r="17" spans="1:5" ht="26.25">
      <c r="A17" s="3"/>
      <c r="B17" s="6" t="s">
        <v>19</v>
      </c>
      <c r="C17" s="6">
        <f>C15-C16</f>
        <v>444</v>
      </c>
      <c r="D17" s="6">
        <f>D15-D16</f>
        <v>13320</v>
      </c>
      <c r="E17" s="3"/>
    </row>
  </sheetData>
  <sheetProtection/>
  <mergeCells count="2">
    <mergeCell ref="A1:D2"/>
    <mergeCell ref="B11:D1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84"/>
  <sheetViews>
    <sheetView zoomScalePageLayoutView="0" workbookViewId="0" topLeftCell="A52">
      <selection activeCell="B95" sqref="B95"/>
    </sheetView>
  </sheetViews>
  <sheetFormatPr defaultColWidth="9.140625" defaultRowHeight="15"/>
  <cols>
    <col min="2" max="2" width="13.140625" style="0" bestFit="1" customWidth="1"/>
  </cols>
  <sheetData>
    <row r="2" ht="15">
      <c r="C2">
        <v>50</v>
      </c>
    </row>
    <row r="3" ht="15">
      <c r="C3">
        <v>30</v>
      </c>
    </row>
    <row r="4" ht="15">
      <c r="C4">
        <v>80</v>
      </c>
    </row>
    <row r="5" ht="15">
      <c r="C5">
        <v>110</v>
      </c>
    </row>
    <row r="6" ht="15">
      <c r="C6">
        <v>40</v>
      </c>
    </row>
    <row r="7" ht="15">
      <c r="C7">
        <v>40</v>
      </c>
    </row>
    <row r="8" ht="15">
      <c r="C8">
        <v>90</v>
      </c>
    </row>
    <row r="9" ht="15">
      <c r="C9">
        <v>70</v>
      </c>
    </row>
    <row r="10" ht="15">
      <c r="C10">
        <v>120</v>
      </c>
    </row>
    <row r="11" ht="15">
      <c r="C11">
        <v>80</v>
      </c>
    </row>
    <row r="12" ht="15">
      <c r="C12">
        <v>30</v>
      </c>
    </row>
    <row r="13" ht="15">
      <c r="C13">
        <v>170</v>
      </c>
    </row>
    <row r="14" ht="15">
      <c r="C14">
        <v>20</v>
      </c>
    </row>
    <row r="15" ht="15">
      <c r="C15">
        <v>90</v>
      </c>
    </row>
    <row r="16" ht="15">
      <c r="C16">
        <v>120</v>
      </c>
    </row>
    <row r="17" ht="15">
      <c r="C17">
        <v>190</v>
      </c>
    </row>
    <row r="18" ht="15">
      <c r="C18">
        <v>130</v>
      </c>
    </row>
    <row r="19" ht="15">
      <c r="C19">
        <v>70</v>
      </c>
    </row>
    <row r="20" ht="15">
      <c r="C20">
        <v>50</v>
      </c>
    </row>
    <row r="21" ht="15">
      <c r="C21">
        <v>70</v>
      </c>
    </row>
    <row r="22" ht="15">
      <c r="C22">
        <v>100</v>
      </c>
    </row>
    <row r="23" ht="15">
      <c r="C23">
        <v>280</v>
      </c>
    </row>
    <row r="24" ht="15">
      <c r="C24">
        <v>100</v>
      </c>
    </row>
    <row r="25" ht="15">
      <c r="C25">
        <v>90</v>
      </c>
    </row>
    <row r="26" ht="15">
      <c r="C26">
        <v>90</v>
      </c>
    </row>
    <row r="27" ht="15">
      <c r="C27">
        <v>100</v>
      </c>
    </row>
    <row r="28" ht="15">
      <c r="C28">
        <v>80</v>
      </c>
    </row>
    <row r="29" ht="15">
      <c r="C29">
        <v>170</v>
      </c>
    </row>
    <row r="30" ht="15">
      <c r="C30">
        <v>10</v>
      </c>
    </row>
    <row r="31" ht="15">
      <c r="C31">
        <v>50</v>
      </c>
    </row>
    <row r="32" ht="15">
      <c r="C32">
        <v>165</v>
      </c>
    </row>
    <row r="33" ht="15">
      <c r="C33">
        <v>190</v>
      </c>
    </row>
    <row r="34" ht="15">
      <c r="C34">
        <v>60</v>
      </c>
    </row>
    <row r="35" ht="15">
      <c r="C35">
        <v>297</v>
      </c>
    </row>
    <row r="36" ht="15">
      <c r="C36">
        <v>367</v>
      </c>
    </row>
    <row r="37" ht="15">
      <c r="C37">
        <v>86</v>
      </c>
    </row>
    <row r="38" ht="15">
      <c r="C38">
        <v>60</v>
      </c>
    </row>
    <row r="39" ht="15">
      <c r="C39">
        <v>80</v>
      </c>
    </row>
    <row r="40" ht="15">
      <c r="C40">
        <v>91</v>
      </c>
    </row>
    <row r="41" ht="15">
      <c r="C41">
        <v>60</v>
      </c>
    </row>
    <row r="42" ht="15">
      <c r="C42">
        <v>210</v>
      </c>
    </row>
    <row r="43" ht="15">
      <c r="C43">
        <v>175</v>
      </c>
    </row>
    <row r="44" ht="15">
      <c r="C44">
        <v>120</v>
      </c>
    </row>
    <row r="45" ht="15">
      <c r="C45">
        <v>140</v>
      </c>
    </row>
    <row r="46" ht="15">
      <c r="C46">
        <v>65</v>
      </c>
    </row>
    <row r="47" ht="15">
      <c r="C47">
        <v>255</v>
      </c>
    </row>
    <row r="48" ht="15">
      <c r="C48">
        <v>210</v>
      </c>
    </row>
    <row r="49" ht="15">
      <c r="C49">
        <v>45</v>
      </c>
    </row>
    <row r="50" ht="15">
      <c r="C50">
        <v>89</v>
      </c>
    </row>
    <row r="51" ht="15">
      <c r="C51">
        <v>105</v>
      </c>
    </row>
    <row r="52" ht="15">
      <c r="C52">
        <v>90</v>
      </c>
    </row>
    <row r="53" ht="15">
      <c r="C53">
        <v>465</v>
      </c>
    </row>
    <row r="54" ht="15">
      <c r="C54">
        <v>105</v>
      </c>
    </row>
    <row r="55" ht="15">
      <c r="C55">
        <v>45</v>
      </c>
    </row>
    <row r="56" ht="15">
      <c r="C56">
        <v>150</v>
      </c>
    </row>
    <row r="57" ht="15">
      <c r="C57">
        <v>350</v>
      </c>
    </row>
    <row r="58" ht="15">
      <c r="C58">
        <v>180</v>
      </c>
    </row>
    <row r="59" ht="15">
      <c r="C59">
        <v>450</v>
      </c>
    </row>
    <row r="60" ht="15">
      <c r="C60">
        <v>135</v>
      </c>
    </row>
    <row r="61" ht="15">
      <c r="C61">
        <v>75</v>
      </c>
    </row>
    <row r="62" ht="15">
      <c r="C62">
        <v>360</v>
      </c>
    </row>
    <row r="63" ht="15">
      <c r="C63">
        <v>225</v>
      </c>
    </row>
    <row r="64" ht="15">
      <c r="C64">
        <v>315</v>
      </c>
    </row>
    <row r="65" ht="15">
      <c r="C65">
        <v>585</v>
      </c>
    </row>
    <row r="66" ht="15">
      <c r="C66">
        <v>225</v>
      </c>
    </row>
    <row r="67" ht="15">
      <c r="C67">
        <v>45</v>
      </c>
    </row>
    <row r="68" ht="15">
      <c r="C68">
        <v>720</v>
      </c>
    </row>
    <row r="69" ht="15">
      <c r="C69">
        <v>45</v>
      </c>
    </row>
    <row r="70" ht="15">
      <c r="C70">
        <v>305</v>
      </c>
    </row>
    <row r="71" ht="15">
      <c r="C71">
        <v>750</v>
      </c>
    </row>
    <row r="72" ht="15">
      <c r="C72">
        <v>90</v>
      </c>
    </row>
    <row r="73" ht="15">
      <c r="C73">
        <v>30</v>
      </c>
    </row>
    <row r="74" ht="15">
      <c r="C74">
        <v>450</v>
      </c>
    </row>
    <row r="75" ht="15">
      <c r="C75">
        <v>45</v>
      </c>
    </row>
    <row r="76" ht="15">
      <c r="C76">
        <v>240</v>
      </c>
    </row>
    <row r="77" ht="15">
      <c r="C77">
        <v>270</v>
      </c>
    </row>
    <row r="78" spans="3:6" ht="15">
      <c r="C78">
        <v>795</v>
      </c>
      <c r="F78">
        <f>53*15</f>
        <v>795</v>
      </c>
    </row>
    <row r="79" ht="15">
      <c r="C79">
        <f>SUM(C2:C78)</f>
        <v>13130</v>
      </c>
    </row>
    <row r="80" spans="2:3" ht="60">
      <c r="B80" s="15" t="s">
        <v>29</v>
      </c>
      <c r="C80">
        <f>143*30</f>
        <v>4290</v>
      </c>
    </row>
    <row r="82" ht="15">
      <c r="H82">
        <v>16000</v>
      </c>
    </row>
    <row r="83" spans="2:10" ht="48.75" customHeight="1">
      <c r="B83" s="15" t="s">
        <v>28</v>
      </c>
      <c r="F83">
        <f>18000-C83</f>
        <v>18000</v>
      </c>
      <c r="J83">
        <f>39930-13320</f>
        <v>26610</v>
      </c>
    </row>
    <row r="84" spans="6:10" ht="15">
      <c r="F84">
        <v>4290</v>
      </c>
      <c r="J84">
        <f>13*30</f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19.8515625" style="0" customWidth="1"/>
    <col min="3" max="4" width="14.00390625" style="0" customWidth="1"/>
    <col min="5" max="5" width="17.28125" style="0" customWidth="1"/>
    <col min="6" max="6" width="15.57421875" style="0" customWidth="1"/>
    <col min="7" max="7" width="16.7109375" style="0" bestFit="1" customWidth="1"/>
  </cols>
  <sheetData>
    <row r="1" spans="1:7" ht="48" customHeight="1">
      <c r="A1" s="20" t="s">
        <v>50</v>
      </c>
      <c r="B1" s="21"/>
      <c r="C1" s="21"/>
      <c r="D1" s="21"/>
      <c r="E1" s="21"/>
      <c r="F1" s="21"/>
      <c r="G1" s="21"/>
    </row>
    <row r="2" spans="1:8" ht="45">
      <c r="A2" s="16" t="s">
        <v>0</v>
      </c>
      <c r="B2" s="17" t="s">
        <v>49</v>
      </c>
      <c r="C2" s="17" t="s">
        <v>51</v>
      </c>
      <c r="D2" s="17" t="s">
        <v>52</v>
      </c>
      <c r="E2" s="17" t="s">
        <v>56</v>
      </c>
      <c r="F2" s="16" t="s">
        <v>21</v>
      </c>
      <c r="G2" s="16" t="s">
        <v>53</v>
      </c>
      <c r="H2" s="31" t="s">
        <v>55</v>
      </c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</sheetData>
  <sheetProtection/>
  <mergeCells count="1">
    <mergeCell ref="A1:G1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Sunitha</dc:creator>
  <cp:keywords/>
  <dc:description/>
  <cp:lastModifiedBy>Raviprakash</cp:lastModifiedBy>
  <cp:lastPrinted>2016-07-09T07:29:51Z</cp:lastPrinted>
  <dcterms:created xsi:type="dcterms:W3CDTF">2016-05-05T09:44:11Z</dcterms:created>
  <dcterms:modified xsi:type="dcterms:W3CDTF">2016-07-09T07:39:23Z</dcterms:modified>
  <cp:category/>
  <cp:version/>
  <cp:contentType/>
  <cp:contentStatus/>
</cp:coreProperties>
</file>