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610"/>
  <workbookPr/>
  <mc:AlternateContent xmlns:mc="http://schemas.openxmlformats.org/markup-compatibility/2006">
    <mc:Choice Requires="x15">
      <x15ac:absPath xmlns:x15ac="http://schemas.microsoft.com/office/spreadsheetml/2010/11/ac" url="/Users/jack/Desktop/OPTIONS/Lit Reviews/Dap Ring/Finals/"/>
    </mc:Choice>
  </mc:AlternateContent>
  <bookViews>
    <workbookView xWindow="-31540" yWindow="460" windowWidth="24620" windowHeight="14900"/>
  </bookViews>
  <sheets>
    <sheet name="Literature review" sheetId="3" r:id="rId1"/>
    <sheet name="Bibliography" sheetId="4" r:id="rId2"/>
  </sheets>
  <definedNames>
    <definedName name="_xlnm.Print_Titles" localSheetId="0">'Literature review'!$1:$1</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Q19" i="3" l="1"/>
  <c r="R19" i="3"/>
  <c r="P19" i="3"/>
  <c r="AF19" i="3"/>
  <c r="AG19" i="3"/>
  <c r="Y19" i="3"/>
  <c r="Z19" i="3"/>
  <c r="AA19" i="3"/>
  <c r="AB19" i="3"/>
  <c r="AC19" i="3"/>
  <c r="AD19" i="3"/>
  <c r="AE19" i="3"/>
  <c r="W19" i="3"/>
  <c r="X19" i="3"/>
  <c r="V19" i="3"/>
</calcChain>
</file>

<file path=xl/sharedStrings.xml><?xml version="1.0" encoding="utf-8"?>
<sst xmlns="http://schemas.openxmlformats.org/spreadsheetml/2006/main" count="389" uniqueCount="162">
  <si>
    <t>South Africa</t>
  </si>
  <si>
    <t>No</t>
  </si>
  <si>
    <t>Yes</t>
  </si>
  <si>
    <t>Title</t>
  </si>
  <si>
    <t>Primary Author</t>
  </si>
  <si>
    <t>Additional Authors</t>
  </si>
  <si>
    <t>Affiliations</t>
  </si>
  <si>
    <t>Publication Year</t>
  </si>
  <si>
    <t>Conclusion Summary</t>
  </si>
  <si>
    <t>Results</t>
  </si>
  <si>
    <t>Journal/Volume/ Pages</t>
  </si>
  <si>
    <t>Meta-analysis or review (yes/no)</t>
  </si>
  <si>
    <t>Measures impact (yes/no)</t>
  </si>
  <si>
    <t>Cost/Cost- effectivness (yes/no)</t>
  </si>
  <si>
    <t>Looks at drug resistance</t>
  </si>
  <si>
    <t>Population</t>
  </si>
  <si>
    <t>Link (if online)</t>
  </si>
  <si>
    <t>N/A</t>
  </si>
  <si>
    <t>Heterosexual</t>
  </si>
  <si>
    <t>North America</t>
  </si>
  <si>
    <t>Generalized</t>
  </si>
  <si>
    <t>FSW</t>
  </si>
  <si>
    <t xml:space="preserve">Verguet </t>
  </si>
  <si>
    <t>Attaining realistic and substantial reductions in HIV incidence: model projections of combining microbicide and male circumcision interventions in rural Uganda</t>
  </si>
  <si>
    <t>Cox</t>
  </si>
  <si>
    <t>Foss AM, Shafer LA, Nsubuga RN, Vickerman P, Hayes RJ, Watts C, White RG.</t>
  </si>
  <si>
    <t>Social and Mathematical Epidemiology Group, Centre for Mathematical Modelling of Infectious Disease, London School of Hygiene and Tropical Medicine</t>
  </si>
  <si>
    <t>Under these assumptions, as separate interventions it is unlikely that increases in either the proportion of men circumcised or of women using microbicides could reduce HIV incidence by 30% or more at 15 years. A combination-prevention strategy using complementary interventions may be a more feasible approach to achieve substantial reductions in incidence.</t>
  </si>
  <si>
    <t>Independently, to obtain a 30% relative reduction in HIV incidence at 15 years, the model suggests that the final proportion of women using microbicides would need to be 0.91 (95% CI 0.75 to 1.00) or the proportion of circumcised men would need to be 0.96 (0.83 to impact not possible). The same impact could be achieved by combining the interventions, eg, if the proportion of women using microbicides was 0.49 (0.39 to 0.56) and the proportion of circumcised men was 0.67 (0.57 to 0.74).</t>
  </si>
  <si>
    <t>Sex Transm Infect. 2011 Dec;87(7):635-9. doi: 10.1136/sti.2010.046227. Epub 2011 Jul 18.</t>
  </si>
  <si>
    <t>Microbicide</t>
  </si>
  <si>
    <t>http://hme.lshtm.ac.uk/files/2010/08/Andrew-Paul-Cox-AIDS-2010-V.pdf</t>
  </si>
  <si>
    <t>The future role of rectal and vaginal microbicides to prevent HIV infection in heterosexual populations: implications for product development and prevention</t>
  </si>
  <si>
    <t>Boily</t>
  </si>
  <si>
    <t>Dimitrov D, Abdool Karim SS, Mâsse B.</t>
  </si>
  <si>
    <t>Department of Infectious Disease Epidemiology, Faculty of Medicine, Imperial College London</t>
  </si>
  <si>
    <t>Even low AI frequency can compromise the impact of VMB interventions. RMB and RVMB will be important prevention tools for heterosexual populations.</t>
  </si>
  <si>
    <t>Under optimistic coverage (fast roll-out, 100% uptake), a 50% efficacious VMB used in 75% of sex acts in population without AI may prevent ∼33% (27, 42%) new total (men and women combined) HIV infections over 25 years. The 25-year CFP reduces to ∼25% (20, 32%) and 17% (13, 23%) if uptake decreases to 75% and 50%, respectively. Similar loss of impact (by 25%–50%) is observed if the same VMB is introduced in populations with 5%–10% AI and for RRRAI=4–20. A RMB is as useful as a VMB (ie, break-even) in populations with 5% AI if RRRAI=20 and in populations with 15%–20% AI if RRRAI=4, independently of adherence as long as it is the same with both products. The 10-year CFP with a RVMB is twofold larger than for a VMB or RMB when AI=10% and RRRAI=10.</t>
  </si>
  <si>
    <t>Sex Transm Infect. 2011 Dec;87(7):646-53. doi: 10.1136/sextrans-2011-050184.</t>
  </si>
  <si>
    <t>http://sti.bmj.com/content/87/7/646.short</t>
  </si>
  <si>
    <t>Epidemiological impact of tenofovir gel on the HIV epidemic in South Africa</t>
  </si>
  <si>
    <t>Williams</t>
  </si>
  <si>
    <t>Abdool Karim SS, Karim QA, Gouws E.</t>
  </si>
  <si>
    <t>South African Centre for Epidemiological Modelling and Analysis (SACEMA)</t>
  </si>
  <si>
    <t>Over 20 years, the use of tenofovir gel in South Africa could avert up to 2 million new infections and 1 million AIDS deaths. Even with low rates of gel use, it is highly cost-effective and compares favorably with other control methods. This female-controlled prevention method could have a significant impact on the epidemic of HIV in South Africa. Programs should aim to achieve gel use in more than 25% of sexual encounters to significantly alter the course of the epidemic.</t>
  </si>
  <si>
    <t>If women use tenofovir gel in 80% or more of sexual encounters (high coverage), it could avert 2.33 (0.12 to 4.63) million new infections and save 1.30 (0.07 to 2.42) million lives and if used in 25% of sexual encounters (low coverage), it could avert 0.50 (0.04 to 0.77) million new infections and save 0.29 (0.02 to 0.44) million deaths, over the next 20 years. At US $0.50 per application, the cost per infection averted at low coverage is US $2392 (US $562 to US $4222) and the cost per disability-adjusted life year saved is US $104 (US $27 to US $181); at high coverage the costs are about 30% less.</t>
  </si>
  <si>
    <t>J Acquir Immune Defic Syndr. 2011 Oct 1;58(2):207-10. doi: 10.1097/QAI.0b013e3182253c19.</t>
  </si>
  <si>
    <t>Adults</t>
  </si>
  <si>
    <t>http://journals.lww.com/jaids/Fulltext/2011/10010/Epidemiological_Impact_of_Tenofovir_Gel_on_the_HIV.14.aspx</t>
  </si>
  <si>
    <t>Foss</t>
  </si>
  <si>
    <t>Microbicides Could Increase HIV Infections in Certain Circumstances, Models Predict</t>
  </si>
  <si>
    <t>Cairns</t>
  </si>
  <si>
    <t xml:space="preserve">Mathematical models predicting the effect of microbicides show that their effect on HIV incidence and prevalence could vary enormously, according to local conditions. In some cases their adoption could cause an increase in HIV infections.
</t>
  </si>
  <si>
    <t>Two things stood out from the models. If microbicide adoption results in anything more than a slight drop in condom use, the result could be disastrous for HIV prevention; and even a small amount of anal sex in a heterosexual population may slash the effectiveness of a vaginal microbicide.</t>
  </si>
  <si>
    <t>Aidsmap</t>
  </si>
  <si>
    <t>http://www.aidsmap.com/Microbicides-could-increase-HIV-infections-in-certain-circumstances-models-predict/page/1438919/</t>
  </si>
  <si>
    <t>Vaginal microbicides save money: a model of cost-effectiveness in South Africa and the USA.</t>
  </si>
  <si>
    <t>Walsh JA.</t>
  </si>
  <si>
    <t>Department of Mechanical Engineering, University of California</t>
  </si>
  <si>
    <t>A microbicide intervention is likely to be very cost-effective in a country undergoing a high-level generalised epidemic such as South Africa, but is unlikely to be cost-effective in a developed country presenting epidemiological features similar to the USA unless the male HIV prevalence exceeds 2.4%.</t>
  </si>
  <si>
    <t>In South Africa, over 1 year, the intervention would prevent 1908 infections, save US$6712 per infection averted as compared with antiretroviral treatment. In the USA, it would be more costly: over 1 year, the intervention would prevent 21 infections, amounting to a net cost per infection averted of US$405,077. However, in the setting of Washington DC, with a higher HIV prevalence, the same intervention would prevent 93 infections and save US$91,176 per infection averted. Sensitivity analyses were conducted and even a microbicide with a low effectiveness of 30% would still save healthcare costs in South Africa.</t>
  </si>
  <si>
    <t>Sex Transm Infect. 2010 Jun;86(3):212-6. doi: 10.1136/sti.2009.037176.</t>
  </si>
  <si>
    <t>Vickerman PT, Alary M, Watts CH.</t>
  </si>
  <si>
    <t>Department of Public Health and Policy, London School of Hygiene and Tropical Medicine</t>
  </si>
  <si>
    <t>A microbicide's STI efficacy may have a substantial impact on STI and HIV incidence among high-risk groups. The variation in the condom migration thresholds for different STI efficacies and STI prevalences may be difficult to measure accurately.</t>
  </si>
  <si>
    <t>For highly transmissible STIs, there is a non-monotonic relationship between STI prevalence and microbicide impact on HIV with the relative reduction in HIV-risk first increasing, due to the proportion of HIV-risk attributable to the STI increasing, but then decreasing at high prevalences as the STI becomes harder to control. A less transmissible STI can still be impacted upon with a moderate/high STI-efficacy microbicide even at high STI prevalences. This relationship is also reflected in the condom migration thresholds.</t>
  </si>
  <si>
    <t>Sex Transm Infect. 2009 Aug;85(4):276-82. doi: 10.1136/sti.2008.032458. Epub 2009 Feb 10.</t>
  </si>
  <si>
    <t>https://hal.archives-ouvertes.fr/hal-00552793/document</t>
  </si>
  <si>
    <t>General/ Sex workers</t>
  </si>
  <si>
    <t>The paradoxical effects of using antiretroviral-based microbicides to control HIV epidemics</t>
  </si>
  <si>
    <t>Wilson</t>
  </si>
  <si>
    <t>Paul M. Coplan, Mark A. Wainberg, and Sally M. Blower</t>
  </si>
  <si>
    <t>National Centre in HIV Epidemiology and Clinical Research, University of New South Wales; Center for Clinical Epidemiology and Biostatistics, University of Pennsylvania School of Medicine; McGill University AIDS Centre, Jewish General Hospital; Semel Institute for Neuroscience and Human Behavior and UCLA AIDS Institute, David Geffen School of Medicine, University of California</t>
  </si>
  <si>
    <t>Surprisingly, we show that reducing a participant's risk of resistance during a trial could lead to unexpectedly high rates of resistance afterward when microbicides are used in public health interventions. We also find that, paradoxically, although microbicides will be used by women to protect themselves against infection, they could provide greater benefit to men. More infections in men than in women will be prevented if there is a high probability that ARVs are systemically absorbed, microbicides are less than approximately 50% effective, and/or adherence is less than approximately 60%. Men will always benefit more than women in terms of infections prevented per resistant case; but this advantage decreases as the relative fitness of drug-resistant strains increases. Interventions that use ARV-based microbicides could have surprising consequences.</t>
  </si>
  <si>
    <t xml:space="preserve">By analyzing a mathematical model, we find that adherence could have both beneficial and detrimental effects on trial outcomes. Most importantly, we show that planned trial designs could mask resistance risks and therefore enable high-risk microbicides to pass clinical testing. We then parameterize a transmission model using epidemiological, clinical, and behavioral data to predict the consequences of wide-scale usage of high-risk microbicides in a heterosexual population. Surprisingly, we show that reducing a participant's risk of resistance during a trial could lead to unexpectedly high rates of resistance afterward when microbicides are used in public health interventions. We also find that, paradoxically, although microbicides will be used by women to protect themselves against infection, they could provide greater benefit to men. More infections in men than in women will be prevented if there is a high probability that ARVs are systemically absorbed, microbicides are less than ∼50% effective, and/or adherence is less than ∼60%. </t>
  </si>
  <si>
    <t>Proc Natl Acad Sci U S A. 2008 Jul 15;105(28):9835-40. doi: 10.1073/pnas.0711813105. Epub 2008 Jul 7.</t>
  </si>
  <si>
    <t xml:space="preserve">Heterosexual </t>
  </si>
  <si>
    <t>http://www.who.int/hiv/events/artprevention/wilson_paradoxical.pdf</t>
  </si>
  <si>
    <t>Identifying optimal strategies for microbicide distribution in India and South Africa: modelling and cost-effectiveness analyses</t>
  </si>
  <si>
    <t>Watts</t>
  </si>
  <si>
    <t>Foss, A.; Kumaranayake, L.; Cox, A.; Terris-Prestholt, F.; Vickerman, P</t>
  </si>
  <si>
    <t>International Partnership of Microbicides, HIVTools research group at the London School of Hygiene &amp; Tropical Medicine (LSHTM)</t>
  </si>
  <si>
    <t>From the epidemiological modelling, it was concluded that depending on the specific epidemiological setting, microbicides could lead to significant and cost-effective reductions of new HIV infections, and are likely to be an important addition to the current combination prevention portfolio. To fully utilize the protective potential of microbicides, it will be important to ensure that microbicides are accessible and used by those who are most vulnerable to HIV infection, both in concentrated and generalized epidemics, including sex workers.</t>
  </si>
  <si>
    <t>There were both similarities and differences in the issues raised in South Africa and India. In both settings, sexually active or married women were identified as a key group to consider for targeting, although there was debate about the extent to which women may feel at risk of HIV. Youth were also identified as a vulnerable group in both settings, with discussion focusing on all sexually active youth in South Africa, and on newly married men and non- sterilised women in India. There was also discussion about the extent to which it may or may not be desirable to target sex workers. The issue was most debated in India, where there are relatively low population levels of HIV infection. It was recognised that microbicides may provide additional protection both in commercial or non-commercial sexual elationships, although there were some fears about the impact of potential reductions in condom use following microbicide introduction. In all settings, the efficacy of a microbicide was identified as a central issue affecting product acceptability and its potential market, although issues of cost (especially whether a product would be free at the point of delivery or not), pleasure, accessibility, and contraceptive efficacy were also discussed. Discussions about the likely rate of uptake, and examples of successful product introduction varied between settings. Consultative meetings with a range of international experts in the field of microbicides also helped inform the development of scenarios for product distribution. They highlighted that it may take some time for a product to be approved through local regulatory mechanisms and that, even once approved, the potential speed and likelihood of a product graduating from provision through prescription by health care workers to broader methods of distribution should be considered.</t>
  </si>
  <si>
    <t>http://www.ipmglobal.org/sites/default/files/attachments/IPM_LSHTM_ModelingReport_ENGLISH_Dec2008.pdf</t>
  </si>
  <si>
    <t>The Importance of Context: Model Projections on How Microbicide Impact Could Be Affected by the Underlying Epidemiologic and Behavioral Situation in 2 African Settings</t>
  </si>
  <si>
    <t>Vickerman</t>
  </si>
  <si>
    <t>Watts C, Delany S, Alary M, Rees H, Heise L.</t>
  </si>
  <si>
    <t>Health Policy Unit, Department of Public Health and Policy, London School of Hygiene &amp; Tropical Medicine, London, U.K.; the †Reproductive Health and HIV Research Unit, Baragwanath Hospital, Johannesburg, South Africa; the ‡Population Health Research Unit, Centre Hospitalier Affilié Universitaire de Québec, and Laval University, Quebec City, Canada; and §PATH, Washington, DC</t>
  </si>
  <si>
    <t>It is important to develop and evaluate microbicides that are efficacious against STIs. However, even with the same patterns of use, a microbicide's impact and the importance of its STI efficacy will vary considerably between settings.</t>
  </si>
  <si>
    <t>Widespread microbicide use results in a greater relative reduction in HIV incidence in Cotonou, where HIV/STIs are less prevalent. Most infections averted are from commercial sex in Cotonou but noncommercial sex in Hillbrow. The microbicide’s STI efficacy is important in determining its HIV impact in both settings, but especially in Cotonou where the microbicide’s HIV impact was mainly the result of its STI efficacy.</t>
  </si>
  <si>
    <t>Sex Transm Dis. 2006 Jun;33(6):397-405.</t>
  </si>
  <si>
    <t>http://journals.lww.com/stdjournal/Fulltext/2006/06000/The_Importance_of_Context__Model_Projections_on.12.aspx</t>
  </si>
  <si>
    <t>Evaluating the potential impact of vaginal microbicides to reduce the risk of acquiring HIV in female sex workers</t>
  </si>
  <si>
    <t>Smith</t>
  </si>
  <si>
    <t>Erin N. Bodine, David P. Wilson and Sally M. Blower</t>
  </si>
  <si>
    <t>Department of Biomathematics and UCLA AIDS Institute, David Geffen School of Medicine at UCLA</t>
  </si>
  <si>
    <t>Microbicides could substantially reduce FSWs’ risk of acquiring HIV; absolute decrease in risk would be greatest in high-prevalence regions. The public health impact of microbicides will depend upon usage and efficacy. Even if the microbicides that become available are only low-to-moderately effective, the prob- ability that risk in FSWs will increase (due to replacing condoms with microbicides) is low.</t>
  </si>
  <si>
    <t>For both groups of FSWs, daily risk would decrease by approximately 17% or approximately 28% using 30–50% or 50–80% effective microbicides, respectively. Increasing microbicide use would have greater impact on reducing risk than increasing microbicide efficacy. The microbicide efficacy and usage required to ensure that ‘condom replacement’ does not increase a FSW’s risk of acquiring HIV was calculated.</t>
  </si>
  <si>
    <t>AIDS 2005, 19:413–421</t>
  </si>
  <si>
    <t>http://mysite.science.uottawa.ca/rsmith43/Microbicides.pdf</t>
  </si>
  <si>
    <t xml:space="preserve">The potential impact of microbicides in Bagalkot District, Karnataka, India: model projections and implications for product promotion. </t>
  </si>
  <si>
    <t xml:space="preserve">Peter Vickerman, B.M. Ramesh, Stephen Moses, James Blanchard, Charlotte Watts
</t>
  </si>
  <si>
    <t>Health Policy Unit, Department of Public Health and Policy, London School of Hygiene &amp; Tropical Medicine, London, UK, India-Canada Collaborative HIV/AIDS Project (ICHAP), Pisces Building, Crescent Road, High Grounds, Bangalore, Department of Community Health Sciences, University of Manitoba</t>
  </si>
  <si>
    <t>In settings such as Karnataka, where HIV is largely concentrated in the most vulnerable populations, microbicide use could help reduce transmission to the wider population. If there is little condom migration then, even when condom use in commercial sex is high, microbicides used as a fall-back to condoms with commercial and non-commercial partners could have a substantial impact on HIV transmission - particularly among clients and their non-commercial partners. Condom migration could be a concern among groups who are able to use condoms with high levels of consistency - such as those engaging in commercial sex - particularly if microbicide efficacy and uptake are low. The impact of microbicides will depend upon the extent to which women find them accessible, and easy and convenient to use consistently.</t>
  </si>
  <si>
    <t>The model projects that over four years 5150 HIV infections will occur among the sex workers, their clients and the non-com- mercial partners of each. For the baseline microbicide scenario the model projects that 18% of these HIV infections would be averted - with the majority of averted infections being among the clients and their non-com- mercial sex partners. At 60% HIV and STI efficacy, 35% of the 5150 HIV infections are averted - an almost two fold greater impact than a 40% efficacious microbi- cide.</t>
  </si>
  <si>
    <t xml:space="preserve">GCM </t>
  </si>
  <si>
    <t>Women</t>
  </si>
  <si>
    <t>http://www.popline.org/node/275636</t>
  </si>
  <si>
    <t>Shifts in condom use following microbicide introduction: should we be concerned?</t>
  </si>
  <si>
    <t>Foss AM1, Vickerman PT, Heise L, Watts CH.</t>
  </si>
  <si>
    <t>Health Policy Unit, Department of Public Health and Policy, London School of Hygiene &amp; Tropical Medicine</t>
  </si>
  <si>
    <t>There are likely to be many situations in which the benefits of microbicide use outweigh the negative impact of condom migration, and where microbicides could substantially reduce HIV-risk.</t>
  </si>
  <si>
    <t>Considering a 50% HIV- and STD-efficacious microbicide, groups that use condoms with 25% consistency or less could cease using condoms without increasing their risk if they use microbicides in 50% or more of sex acts. However, migration may increase risk if the initial condom-consistency is high (&gt; 70%) and microbicide-consistency is low (&lt; 50% of non-condom-protected acts). For the Benin case-example, if condoms are initially used in 70% or less of sex acts, and if consistency of condom use is sustained following microbicide introduction, there will be a 20% or greater reduction in HIV-risk if the microbicide is used in 50% of non-condom-protected sex acts.</t>
  </si>
  <si>
    <t>AIDS. 2003 May 23;17(8):1227-37.</t>
  </si>
  <si>
    <t>http://www.ncbi.nlm.nih.gov/pubmed/12819525</t>
  </si>
  <si>
    <t>Microbicides and HIV: help or hindrance?</t>
  </si>
  <si>
    <t>Karmon</t>
  </si>
  <si>
    <t>Potts M, Getz WM.</t>
  </si>
  <si>
    <t>Biophysics Group, University of California</t>
  </si>
  <si>
    <t>Our model illustrates the importance of knowing key behavioral parameters, such as the proportion of the population that uses condoms, before microbicides can be safely introduced. These parameters include the proportion of condom users likely to maintain condom use and the proportion of condom nonusers likely to adopt microbicides, as well as the efficacy of the candidate microbicide.</t>
  </si>
  <si>
    <t xml:space="preserve">We found that, in general, if existing condom usage in a community is low, introducing a microbicide will most likely have a positive impact on HIV incidence as abandonment of condom use in favor of microbicides will not play a significant role. If condom use in a community is high, though, attrition of condom users could play a role large enough to overwhelm any added risk reduction afforded new microbicide users. </t>
  </si>
  <si>
    <t>J Acquir Immune Defic Syndr. 2003 Sep 1;34(1):71-5.</t>
  </si>
  <si>
    <t>http://journals.lww.com/jaids/fulltext/2003/09010/microbicides_and_hiv__help_or_hindrance_.11.aspx</t>
  </si>
  <si>
    <t>SSA</t>
  </si>
  <si>
    <t>How much could a microbicide's sexually transmitted infection efficacy contribute to reducing HIV risk and the level of condom use needed to lower risk?</t>
  </si>
  <si>
    <t>Intervention Modeled (Ring/Microbicide)</t>
  </si>
  <si>
    <t>The DPV ring could substantially and cost-effectively generate health among women in South Africa even under the lowest efficacy estimates, provided it can be successfully prioritised to those at greatest risk. However cost-effectiveness does not necessarily imply the intervention is affordable and in other settings the ring my be less likely to be cost-effective. The success of the DPV ring will also be determined by user demand and adherence, and new and forthcoming data on women’s preferences will be critical for determining its use across different settings.</t>
  </si>
  <si>
    <t>The DPV ring could avert 125-175 thousand, 265-364 thousand or 427-588 thousand infections at 25%, 50% and 75% efficacy, respectively, from 2017-2050 under the different counterfactual scenarios. This represents 1.1-1.9%, 2.5-4.2% and 4.0-7.0% of total HIV infections in this period at corresponding cost-effectiveness of 1000-1300, 370-520 and 160-260 USD per DALY averted (Figure 1). All cost-effectiveness estimates are below 25% of South African GDP per capita.</t>
  </si>
  <si>
    <t>Ring</t>
  </si>
  <si>
    <t>Cost-Effectiveness of the Intravaginal Dapivirine Ring: A Modeling Analysis</t>
  </si>
  <si>
    <t>Harris, Garnett, Van Damme, Hallett</t>
  </si>
  <si>
    <t>Imperial College London, BMGF</t>
  </si>
  <si>
    <t>http://www.croiconference.org/sessions/cost-effectiveness-intravaginal-dapivirine-ring-modeling-analysis</t>
  </si>
  <si>
    <t>Dapivirine Ring Model</t>
  </si>
  <si>
    <t>Applied Strategies</t>
  </si>
  <si>
    <t>Detailed model available in excel spreadsheet</t>
  </si>
  <si>
    <t xml:space="preserve">Applied Strategies built a model to determine the health impact and cost effectiveness of the Dapivirine Ring when introducted across 35 different countries, based on a range of different inputs and variables. The model provides a framework through which decision makers can project out impact; results vary based on inputs such as HIV incidence rate, cointroduction of LA ARV / oral PrEP, timing of introduction, unit price, number of units procured, etc. </t>
  </si>
  <si>
    <t>Microbicide Modeling (Does not focus on Ring)</t>
  </si>
  <si>
    <t>Dapivirine Vaginal Ring Preexposure Prophylaxis for HIV Prevention in South Africa</t>
  </si>
  <si>
    <t>We modeled the HIV epidemic in KwaZulu-Natal, South Africa and compared the combined scale-up of ART, male medical circumcision (MMC) and DPV VR PrEP to a baseline scenario of just ART and MMC. We simulated four strategies of PrEP scale-up among women during 2017–2027: unprioritized (to 15–54 year-olds) or age-prioritized (to 15–24 or 20–29 year-olds) reaching 15% overall population-level coverage; or prioritized to female sex workers (FSWs) (~0.1% overall coverage). We examined scenarios of low (50%) or high (95%) average adherence, assuming 90% PrEP efficacy against wild-type and drug-resistant HIV, and 80% cross-resistance between ART and PrEP, and modeled HIV drug resistance dynamics in genital and blood compartments. We examined health outcomes and drug resistance consequences relative to baseline and calculated cost-effectiveness ratios while discounting healthcare and intervention costs (PrEP costs: $95/person-year) and health outcomes by 3% annually.
At low (50%) adherence, unprioritized DPV VR PrEP scale-up prevented 8.8% of (undiscounted) new infections over ten years at $8,678 per infection prevented. Impact and costs improved modestly with scale-up among women aged 15–24 (9.4% infections prevented, $8,059 per infection prevented) but more substantially when focused to women aged 20–29 (14.1%, $5,052). Scale-up among FSWs prevented the fewest infections overall (4.6%; given their small group size), but at lower cost, reducing the cumulative total costs by $21.4 million. At high (95%) compared to low adherence, HIV prevention increased by 86%–106% and cost-effectiveness ratios decreased by 52%–57% (Table). PrEP scale-up decreased prevalent drug-resistant cases at 2027 by 1.6%–7.4% and 4.4%–14.8% in the low and high adherence scenarios respectively; however, these decreases diminished by relative 2%–12% when in addition to blood, resistance was also tracked in the genital compartment.</t>
  </si>
  <si>
    <t>DPV VR PrEP could have considerable impact on HIV prevention at compelling economic value when prioritized to women by age and could decrease drug resistance, even if adherence is modest.</t>
  </si>
  <si>
    <t>15-54 year old women; FSW</t>
  </si>
  <si>
    <t>http://www.croiconference.org/sites/default/files/posters-2016/1057.pdf</t>
  </si>
  <si>
    <t>Glaubius</t>
  </si>
  <si>
    <t>Penrose, Hood, Parikh, Abbas</t>
  </si>
  <si>
    <t>Cleveland Clinic, University of Pittsburgh, Pittsburgh Supercomputing Center, Baylor College of Medicine</t>
  </si>
  <si>
    <t>Asia</t>
  </si>
  <si>
    <t>TARGET AUDIENCE</t>
  </si>
  <si>
    <t>Young Women</t>
  </si>
  <si>
    <t>Dapivirine Ring</t>
  </si>
  <si>
    <t>Other IVR</t>
  </si>
  <si>
    <t>Measures:</t>
  </si>
  <si>
    <r>
      <t xml:space="preserve">Manipulate the model to review specific result based on different inputs and different locations. 
Model Assumptions: 
</t>
    </r>
    <r>
      <rPr>
        <b/>
        <sz val="10"/>
        <color theme="1"/>
        <rFont val="Arial"/>
        <family val="2"/>
      </rPr>
      <t>Oral PrEP Only scenario:</t>
    </r>
    <r>
      <rPr>
        <sz val="10"/>
        <color theme="1"/>
        <rFont val="Arial"/>
        <family val="2"/>
      </rPr>
      <t xml:space="preserve">
1. Oral PrEP will reach peak market share of 20% in 10 years and used primarily in high-risk populations such as FSW and serodiscordant couples
2. Oral PrEP Market Share in 2035 - 20%
</t>
    </r>
    <r>
      <rPr>
        <b/>
        <sz val="10"/>
        <color theme="1"/>
        <rFont val="Arial"/>
        <family val="2"/>
      </rPr>
      <t>Oral PrEP &amp; 1mo Dap Ring scenario:</t>
    </r>
    <r>
      <rPr>
        <sz val="10"/>
        <color theme="1"/>
        <rFont val="Arial"/>
        <family val="2"/>
      </rPr>
      <t xml:space="preserve">
1. 1mo Dap Ring would expand the market by 5% (25% peak market share) within 5 years and split the market with oral PrEP
2. Market share in 2035:
- Oral PrEP: 12.5%
- 1mo Dap Ring: 12.5%
</t>
    </r>
    <r>
      <rPr>
        <b/>
        <sz val="10"/>
        <color theme="1"/>
        <rFont val="Arial"/>
        <family val="2"/>
      </rPr>
      <t>Oral PrEP &amp; 1mo Dap Ring &amp; Inj. LA ARV scenario</t>
    </r>
    <r>
      <rPr>
        <sz val="10"/>
        <color theme="1"/>
        <rFont val="Arial"/>
        <family val="2"/>
      </rPr>
      <t xml:space="preserve">
1. If 2 new HIV prevention products enter the market, the market expands another 5% (30% peak market share)
2. Injectable LA ARVs ramp to peak in 5 years and are slightly preferred and take 5% more of the oral PrEP market share because:
- Familiarity with injectables
- Potential stigma of taking ‘ARVs’
3. Market shaer in 2035:
- Oral PrEP: 5%
- 1mo Dap Ring: 10%
- Inj. LA ARV: 15%</t>
    </r>
  </si>
  <si>
    <t>a</t>
  </si>
  <si>
    <t>Other</t>
  </si>
  <si>
    <t>Totals</t>
  </si>
  <si>
    <t>Geography</t>
  </si>
  <si>
    <t>Model available but no published results</t>
  </si>
  <si>
    <t>Product Modeled:</t>
  </si>
  <si>
    <t>Applied Strategies Dapivirine Ring Model</t>
  </si>
  <si>
    <t>Heterosexual Couples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</si>
</sst>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2"/>
      <color theme="1"/>
      <name val="Calibri"/>
      <family val="2"/>
      <scheme val="minor"/>
    </font>
    <font>
      <sz val="10"/>
      <color theme="0"/>
      <name val="Arial"/>
      <family val="2"/>
    </font>
    <font>
      <b/>
      <sz val="10"/>
      <color theme="1"/>
      <name val="Arial"/>
      <family val="2"/>
    </font>
    <font>
      <sz val="10"/>
      <color theme="1"/>
      <name val="Arial"/>
      <family val="2"/>
    </font>
    <font>
      <b/>
      <sz val="10"/>
      <name val="Arial"/>
      <family val="2"/>
    </font>
    <font>
      <u/>
      <sz val="11"/>
      <color theme="11"/>
      <name val="Calibri"/>
      <family val="2"/>
      <scheme val="minor"/>
    </font>
    <font>
      <sz val="12"/>
      <color theme="0"/>
      <name val="Calibri"/>
      <family val="2"/>
      <scheme val="minor"/>
    </font>
    <font>
      <u/>
      <sz val="11"/>
      <color theme="10"/>
      <name val="Calibri"/>
      <family val="2"/>
      <scheme val="minor"/>
    </font>
    <font>
      <b/>
      <sz val="10"/>
      <color theme="0"/>
      <name val="Arial"/>
      <family val="2"/>
    </font>
    <font>
      <u/>
      <sz val="11"/>
      <color theme="1"/>
      <name val="Calibri"/>
      <family val="2"/>
      <scheme val="minor"/>
    </font>
  </fonts>
  <fills count="7">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rgb="FFFFFF00"/>
        <bgColor indexed="64"/>
      </patternFill>
    </fill>
    <fill>
      <patternFill patternType="solid">
        <fgColor theme="5"/>
        <bgColor indexed="64"/>
      </patternFill>
    </fill>
    <fill>
      <patternFill patternType="solid">
        <fgColor theme="0" tint="-0.249977111117893"/>
        <bgColor indexed="64"/>
      </patternFill>
    </fill>
  </fills>
  <borders count="3">
    <border>
      <left/>
      <right/>
      <top/>
      <bottom/>
      <diagonal/>
    </border>
    <border>
      <left/>
      <right style="thick">
        <color auto="1"/>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6" fillId="0" borderId="0" applyNumberFormat="0" applyFill="0" applyBorder="0" applyAlignment="0" applyProtection="0"/>
    <xf numFmtId="0" fontId="6" fillId="0" borderId="0" applyNumberFormat="0" applyFill="0" applyBorder="0" applyAlignment="0" applyProtection="0"/>
    <xf numFmtId="0" fontId="8" fillId="0" borderId="0" applyNumberFormat="0" applyFill="0" applyBorder="0" applyAlignment="0" applyProtection="0"/>
  </cellStyleXfs>
  <cellXfs count="34">
    <xf numFmtId="0" fontId="0" fillId="0" borderId="0" xfId="0"/>
    <xf numFmtId="2" fontId="2" fillId="2" borderId="0" xfId="1" applyNumberFormat="1" applyFont="1" applyFill="1" applyAlignment="1">
      <alignment wrapText="1"/>
    </xf>
    <xf numFmtId="2" fontId="2" fillId="2" borderId="1" xfId="1" applyNumberFormat="1" applyFont="1" applyFill="1" applyBorder="1" applyAlignment="1">
      <alignment wrapText="1"/>
    </xf>
    <xf numFmtId="2" fontId="2" fillId="0" borderId="0" xfId="1" applyNumberFormat="1" applyFont="1" applyAlignment="1">
      <alignment wrapText="1"/>
    </xf>
    <xf numFmtId="0" fontId="4" fillId="0" borderId="0" xfId="1" applyFont="1" applyAlignment="1"/>
    <xf numFmtId="0" fontId="4" fillId="0" borderId="0" xfId="1" applyFont="1" applyAlignment="1">
      <alignment wrapText="1"/>
    </xf>
    <xf numFmtId="0" fontId="4" fillId="0" borderId="0" xfId="1" applyFont="1" applyFill="1" applyAlignment="1"/>
    <xf numFmtId="2" fontId="2" fillId="2" borderId="0" xfId="1" applyNumberFormat="1" applyFont="1" applyFill="1" applyAlignment="1"/>
    <xf numFmtId="2" fontId="4" fillId="0" borderId="0" xfId="1" applyNumberFormat="1" applyFont="1" applyFill="1" applyAlignment="1">
      <alignment wrapText="1"/>
    </xf>
    <xf numFmtId="2" fontId="9" fillId="2" borderId="0" xfId="1" applyNumberFormat="1" applyFont="1" applyFill="1" applyAlignment="1">
      <alignment wrapText="1"/>
    </xf>
    <xf numFmtId="2" fontId="9" fillId="3" borderId="0" xfId="1" applyNumberFormat="1" applyFont="1" applyFill="1" applyAlignment="1">
      <alignment wrapText="1"/>
    </xf>
    <xf numFmtId="0" fontId="7" fillId="3" borderId="0" xfId="0" applyFont="1" applyFill="1" applyAlignment="1">
      <alignment wrapText="1"/>
    </xf>
    <xf numFmtId="2" fontId="2" fillId="3" borderId="0" xfId="1" applyNumberFormat="1" applyFont="1" applyFill="1" applyAlignment="1">
      <alignment wrapText="1"/>
    </xf>
    <xf numFmtId="0" fontId="4" fillId="4" borderId="0" xfId="1" applyFont="1" applyFill="1" applyAlignment="1"/>
    <xf numFmtId="2" fontId="9" fillId="5" borderId="0" xfId="1" applyNumberFormat="1" applyFont="1" applyFill="1" applyAlignment="1">
      <alignment wrapText="1"/>
    </xf>
    <xf numFmtId="0" fontId="9" fillId="2" borderId="0" xfId="1" applyFont="1" applyFill="1" applyAlignment="1"/>
    <xf numFmtId="0" fontId="9" fillId="2" borderId="0" xfId="1" applyFont="1" applyFill="1" applyAlignment="1">
      <alignment wrapText="1"/>
    </xf>
    <xf numFmtId="0" fontId="3" fillId="0" borderId="0" xfId="1" applyFont="1" applyAlignment="1"/>
    <xf numFmtId="2" fontId="4" fillId="0" borderId="2" xfId="1" applyNumberFormat="1" applyFont="1" applyFill="1" applyBorder="1" applyAlignment="1">
      <alignment wrapText="1"/>
    </xf>
    <xf numFmtId="1" fontId="4" fillId="0" borderId="2" xfId="1" applyNumberFormat="1" applyFont="1" applyFill="1" applyBorder="1" applyAlignment="1">
      <alignment wrapText="1"/>
    </xf>
    <xf numFmtId="0" fontId="4" fillId="0" borderId="2" xfId="1" applyFont="1" applyFill="1" applyBorder="1" applyAlignment="1">
      <alignment wrapText="1"/>
    </xf>
    <xf numFmtId="0" fontId="4" fillId="0" borderId="2" xfId="1" applyFont="1" applyFill="1" applyBorder="1" applyAlignment="1"/>
    <xf numFmtId="0" fontId="3" fillId="0" borderId="2" xfId="1" applyFont="1" applyFill="1" applyBorder="1" applyAlignment="1">
      <alignment wrapText="1"/>
    </xf>
    <xf numFmtId="0" fontId="5" fillId="0" borderId="2" xfId="1" applyFont="1" applyFill="1" applyBorder="1" applyAlignment="1">
      <alignment wrapText="1"/>
    </xf>
    <xf numFmtId="2" fontId="2" fillId="2" borderId="2" xfId="1" applyNumberFormat="1" applyFont="1" applyFill="1" applyBorder="1" applyAlignment="1">
      <alignment wrapText="1"/>
    </xf>
    <xf numFmtId="2" fontId="2" fillId="2" borderId="2" xfId="1" applyNumberFormat="1" applyFont="1" applyFill="1" applyBorder="1" applyAlignment="1"/>
    <xf numFmtId="2" fontId="3" fillId="0" borderId="2" xfId="1" applyNumberFormat="1" applyFont="1" applyFill="1" applyBorder="1" applyAlignment="1">
      <alignment wrapText="1"/>
    </xf>
    <xf numFmtId="2" fontId="10" fillId="0" borderId="2" xfId="4" applyNumberFormat="1" applyFont="1" applyFill="1" applyBorder="1" applyAlignment="1">
      <alignment wrapText="1"/>
    </xf>
    <xf numFmtId="0" fontId="3" fillId="6" borderId="2" xfId="1" applyFont="1" applyFill="1" applyBorder="1" applyAlignment="1">
      <alignment wrapText="1"/>
    </xf>
    <xf numFmtId="0" fontId="3" fillId="6" borderId="2" xfId="1" applyFont="1" applyFill="1" applyBorder="1" applyAlignment="1"/>
    <xf numFmtId="0" fontId="4" fillId="6" borderId="2" xfId="1" applyFont="1" applyFill="1" applyBorder="1" applyAlignment="1">
      <alignment wrapText="1"/>
    </xf>
    <xf numFmtId="0" fontId="4" fillId="6" borderId="2" xfId="1" applyFont="1" applyFill="1" applyBorder="1" applyAlignment="1"/>
    <xf numFmtId="0" fontId="4" fillId="6" borderId="0" xfId="1" applyFont="1" applyFill="1" applyAlignment="1"/>
    <xf numFmtId="0" fontId="3" fillId="6" borderId="2" xfId="1" applyFont="1" applyFill="1" applyBorder="1" applyAlignment="1">
      <alignment horizontal="left" wrapText="1"/>
    </xf>
  </cellXfs>
  <cellStyles count="5">
    <cellStyle name="Followed Hyperlink" xfId="2" builtinId="9" hidden="1"/>
    <cellStyle name="Followed Hyperlink" xfId="3" builtinId="9" hidden="1"/>
    <cellStyle name="Hyperlink" xfId="4" builtinId="8"/>
    <cellStyle name="Normal" xfId="0" builtinId="0"/>
    <cellStyle name="Normal 2" xfId="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roiconference.org/sites/default/files/posters-2016/1057.pdf" TargetMode="External"/><Relationship Id="rId2" Type="http://schemas.openxmlformats.org/officeDocument/2006/relationships/printerSettings" Target="../printerSettings/printerSettings1.bin"/><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G19"/>
  <sheetViews>
    <sheetView tabSelected="1" zoomScale="90" zoomScaleNormal="90" zoomScalePageLayoutView="90" workbookViewId="0">
      <pane xSplit="2" ySplit="1" topLeftCell="D2" activePane="bottomRight" state="frozen"/>
      <selection pane="topRight" activeCell="C1" sqref="C1"/>
      <selection pane="bottomLeft" activeCell="A2" sqref="A2"/>
      <selection pane="bottomRight" activeCell="B2" sqref="B2"/>
    </sheetView>
  </sheetViews>
  <sheetFormatPr baseColWidth="10" defaultColWidth="12.1640625" defaultRowHeight="13" x14ac:dyDescent="0.15"/>
  <cols>
    <col min="1" max="1" width="14.83203125" style="4" customWidth="1"/>
    <col min="2" max="2" width="16.5" style="4" customWidth="1"/>
    <col min="3" max="3" width="15.33203125" style="4" hidden="1" customWidth="1"/>
    <col min="4" max="4" width="12" style="4" customWidth="1"/>
    <col min="5" max="5" width="12.33203125" style="4" customWidth="1"/>
    <col min="6" max="6" width="27.5" style="4" bestFit="1" customWidth="1"/>
    <col min="7" max="7" width="65.6640625" style="4" customWidth="1"/>
    <col min="8" max="8" width="15" style="4" customWidth="1"/>
    <col min="9" max="9" width="11.33203125" style="5" customWidth="1"/>
    <col min="10" max="10" width="8.1640625" style="4" customWidth="1"/>
    <col min="11" max="15" width="14.1640625" style="4" customWidth="1"/>
    <col min="16" max="16" width="10" style="4" customWidth="1"/>
    <col min="17" max="17" width="11.1640625" style="4" customWidth="1"/>
    <col min="18" max="18" width="10" style="4" customWidth="1"/>
    <col min="19" max="19" width="12.1640625" style="4" customWidth="1"/>
    <col min="20" max="20" width="20" style="4" customWidth="1"/>
    <col min="21" max="21" width="35.1640625" style="4" customWidth="1"/>
    <col min="22" max="16384" width="12.1640625" style="4"/>
  </cols>
  <sheetData>
    <row r="1" spans="1:33" s="3" customFormat="1" ht="53" x14ac:dyDescent="0.2">
      <c r="A1" s="1" t="s">
        <v>3</v>
      </c>
      <c r="B1" s="2" t="s">
        <v>4</v>
      </c>
      <c r="C1" s="1" t="s">
        <v>5</v>
      </c>
      <c r="D1" s="7" t="s">
        <v>6</v>
      </c>
      <c r="E1" s="1" t="s">
        <v>7</v>
      </c>
      <c r="F1" s="1" t="s">
        <v>8</v>
      </c>
      <c r="G1" s="1" t="s">
        <v>9</v>
      </c>
      <c r="H1" s="1" t="s">
        <v>10</v>
      </c>
      <c r="I1" s="1" t="s">
        <v>126</v>
      </c>
      <c r="J1" s="1" t="s">
        <v>11</v>
      </c>
      <c r="K1" s="1" t="s">
        <v>159</v>
      </c>
      <c r="L1" s="12" t="s">
        <v>150</v>
      </c>
      <c r="M1" s="12" t="s">
        <v>151</v>
      </c>
      <c r="N1" s="12" t="s">
        <v>30</v>
      </c>
      <c r="O1" s="1" t="s">
        <v>152</v>
      </c>
      <c r="P1" s="12" t="s">
        <v>12</v>
      </c>
      <c r="Q1" s="12" t="s">
        <v>13</v>
      </c>
      <c r="R1" s="12" t="s">
        <v>14</v>
      </c>
      <c r="S1" s="1" t="s">
        <v>15</v>
      </c>
      <c r="T1" s="1" t="s">
        <v>16</v>
      </c>
      <c r="U1" s="9" t="s">
        <v>157</v>
      </c>
      <c r="V1" s="10" t="s">
        <v>124</v>
      </c>
      <c r="W1" s="14" t="s">
        <v>0</v>
      </c>
      <c r="X1" s="14" t="s">
        <v>155</v>
      </c>
      <c r="Y1" s="10" t="s">
        <v>20</v>
      </c>
      <c r="Z1" s="10" t="s">
        <v>19</v>
      </c>
      <c r="AA1" s="10" t="s">
        <v>147</v>
      </c>
      <c r="AB1" s="9" t="s">
        <v>148</v>
      </c>
      <c r="AC1" s="11" t="s">
        <v>107</v>
      </c>
      <c r="AD1" s="11" t="s">
        <v>149</v>
      </c>
      <c r="AE1" s="11" t="s">
        <v>21</v>
      </c>
      <c r="AF1" s="11" t="s">
        <v>20</v>
      </c>
      <c r="AG1" s="11" t="s">
        <v>161</v>
      </c>
    </row>
    <row r="2" spans="1:33" s="8" customFormat="1" ht="395" customHeight="1" x14ac:dyDescent="0.2">
      <c r="A2" s="26" t="s">
        <v>139</v>
      </c>
      <c r="B2" s="18" t="s">
        <v>144</v>
      </c>
      <c r="C2" s="18" t="s">
        <v>145</v>
      </c>
      <c r="D2" s="18" t="s">
        <v>146</v>
      </c>
      <c r="E2" s="19">
        <v>2016</v>
      </c>
      <c r="F2" s="18" t="s">
        <v>141</v>
      </c>
      <c r="G2" s="18" t="s">
        <v>140</v>
      </c>
      <c r="H2" s="18"/>
      <c r="I2" s="18" t="s">
        <v>129</v>
      </c>
      <c r="J2" s="18" t="s">
        <v>1</v>
      </c>
      <c r="K2" s="18"/>
      <c r="L2" s="18" t="s">
        <v>154</v>
      </c>
      <c r="M2" s="18"/>
      <c r="N2" s="18"/>
      <c r="O2" s="18"/>
      <c r="P2" s="18" t="s">
        <v>2</v>
      </c>
      <c r="Q2" s="18" t="s">
        <v>2</v>
      </c>
      <c r="R2" s="18" t="s">
        <v>2</v>
      </c>
      <c r="S2" s="18" t="s">
        <v>142</v>
      </c>
      <c r="T2" s="27" t="s">
        <v>143</v>
      </c>
      <c r="U2" s="18"/>
      <c r="V2" s="18" t="s">
        <v>154</v>
      </c>
      <c r="W2" s="18" t="s">
        <v>154</v>
      </c>
      <c r="X2" s="18"/>
      <c r="Y2" s="18"/>
      <c r="Z2" s="18"/>
      <c r="AA2" s="18"/>
      <c r="AB2" s="18"/>
      <c r="AC2" s="21" t="s">
        <v>154</v>
      </c>
      <c r="AD2" s="21" t="s">
        <v>154</v>
      </c>
      <c r="AE2" s="18" t="s">
        <v>154</v>
      </c>
      <c r="AF2" s="18"/>
      <c r="AG2" s="18"/>
    </row>
    <row r="3" spans="1:33" ht="234" x14ac:dyDescent="0.15">
      <c r="A3" s="22" t="s">
        <v>130</v>
      </c>
      <c r="B3" s="21" t="s">
        <v>94</v>
      </c>
      <c r="C3" s="21" t="s">
        <v>131</v>
      </c>
      <c r="D3" s="21" t="s">
        <v>132</v>
      </c>
      <c r="E3" s="21">
        <v>2016</v>
      </c>
      <c r="F3" s="20" t="s">
        <v>127</v>
      </c>
      <c r="G3" s="20" t="s">
        <v>128</v>
      </c>
      <c r="H3" s="21"/>
      <c r="I3" s="20" t="s">
        <v>129</v>
      </c>
      <c r="J3" s="21" t="s">
        <v>1</v>
      </c>
      <c r="K3" s="21"/>
      <c r="L3" s="21" t="s">
        <v>154</v>
      </c>
      <c r="M3" s="21"/>
      <c r="N3" s="21"/>
      <c r="O3" s="21"/>
      <c r="P3" s="21" t="s">
        <v>2</v>
      </c>
      <c r="Q3" s="21" t="s">
        <v>2</v>
      </c>
      <c r="R3" s="21" t="s">
        <v>1</v>
      </c>
      <c r="S3" s="21" t="s">
        <v>107</v>
      </c>
      <c r="T3" s="20" t="s">
        <v>133</v>
      </c>
      <c r="U3" s="21"/>
      <c r="V3" s="21" t="s">
        <v>154</v>
      </c>
      <c r="W3" s="21" t="s">
        <v>154</v>
      </c>
      <c r="X3" s="21"/>
      <c r="Y3" s="21"/>
      <c r="Z3" s="21"/>
      <c r="AA3" s="21"/>
      <c r="AB3" s="21"/>
      <c r="AC3" s="21" t="s">
        <v>154</v>
      </c>
      <c r="AD3" s="21" t="s">
        <v>154</v>
      </c>
      <c r="AE3" s="21" t="s">
        <v>154</v>
      </c>
      <c r="AF3" s="21"/>
      <c r="AG3" s="21"/>
    </row>
    <row r="4" spans="1:33" ht="375" customHeight="1" x14ac:dyDescent="0.15">
      <c r="A4" s="22" t="s">
        <v>160</v>
      </c>
      <c r="B4" s="21" t="s">
        <v>135</v>
      </c>
      <c r="C4" s="21"/>
      <c r="D4" s="21" t="s">
        <v>135</v>
      </c>
      <c r="E4" s="20">
        <v>2015</v>
      </c>
      <c r="F4" s="20" t="s">
        <v>137</v>
      </c>
      <c r="G4" s="20" t="s">
        <v>153</v>
      </c>
      <c r="H4" s="20" t="s">
        <v>158</v>
      </c>
      <c r="I4" s="20" t="s">
        <v>129</v>
      </c>
      <c r="J4" s="21" t="s">
        <v>1</v>
      </c>
      <c r="K4" s="21"/>
      <c r="L4" s="21"/>
      <c r="M4" s="21"/>
      <c r="N4" s="21"/>
      <c r="O4" s="21"/>
      <c r="P4" s="21" t="s">
        <v>2</v>
      </c>
      <c r="Q4" s="21" t="s">
        <v>2</v>
      </c>
      <c r="R4" s="21" t="s">
        <v>1</v>
      </c>
      <c r="S4" s="21" t="s">
        <v>107</v>
      </c>
      <c r="T4" s="20" t="s">
        <v>136</v>
      </c>
      <c r="U4" s="20"/>
      <c r="V4" s="21" t="s">
        <v>154</v>
      </c>
      <c r="W4" s="21" t="s">
        <v>154</v>
      </c>
      <c r="X4" s="21" t="s">
        <v>154</v>
      </c>
      <c r="Y4" s="21"/>
      <c r="Z4" s="21"/>
      <c r="AA4" s="21"/>
      <c r="AB4" s="21"/>
      <c r="AC4" s="21" t="s">
        <v>154</v>
      </c>
      <c r="AD4" s="21" t="s">
        <v>154</v>
      </c>
      <c r="AE4" s="21" t="s">
        <v>154</v>
      </c>
      <c r="AF4" s="21"/>
      <c r="AG4" s="21"/>
    </row>
    <row r="5" spans="1:33" s="32" customFormat="1" ht="62" customHeight="1" x14ac:dyDescent="0.15">
      <c r="A5" s="33" t="s">
        <v>138</v>
      </c>
      <c r="B5" s="33"/>
      <c r="C5" s="33"/>
      <c r="D5" s="33"/>
      <c r="E5" s="33"/>
      <c r="F5" s="33"/>
      <c r="G5" s="28"/>
      <c r="H5" s="29"/>
      <c r="I5" s="28"/>
      <c r="J5" s="29"/>
      <c r="K5" s="29"/>
      <c r="L5" s="29"/>
      <c r="M5" s="29"/>
      <c r="N5" s="29"/>
      <c r="O5" s="29"/>
      <c r="P5" s="29"/>
      <c r="Q5" s="29"/>
      <c r="R5" s="29"/>
      <c r="S5" s="29"/>
      <c r="T5" s="28"/>
      <c r="U5" s="30"/>
      <c r="V5" s="31"/>
      <c r="W5" s="31"/>
      <c r="X5" s="31"/>
      <c r="Y5" s="31"/>
      <c r="Z5" s="31"/>
      <c r="AA5" s="31"/>
      <c r="AB5" s="31"/>
      <c r="AC5" s="31"/>
      <c r="AD5" s="31"/>
      <c r="AE5" s="31"/>
      <c r="AF5" s="31"/>
      <c r="AG5" s="31"/>
    </row>
    <row r="6" spans="1:33" s="6" customFormat="1" ht="193" customHeight="1" x14ac:dyDescent="0.15">
      <c r="A6" s="22" t="s">
        <v>23</v>
      </c>
      <c r="B6" s="21" t="s">
        <v>24</v>
      </c>
      <c r="C6" s="21" t="s">
        <v>25</v>
      </c>
      <c r="D6" s="21" t="s">
        <v>26</v>
      </c>
      <c r="E6" s="21">
        <v>2011</v>
      </c>
      <c r="F6" s="20" t="s">
        <v>27</v>
      </c>
      <c r="G6" s="20" t="s">
        <v>28</v>
      </c>
      <c r="H6" s="20" t="s">
        <v>29</v>
      </c>
      <c r="I6" s="20" t="s">
        <v>30</v>
      </c>
      <c r="J6" s="21" t="s">
        <v>1</v>
      </c>
      <c r="K6" s="21"/>
      <c r="L6" s="20"/>
      <c r="M6" s="20"/>
      <c r="N6" s="20" t="s">
        <v>154</v>
      </c>
      <c r="O6" s="20"/>
      <c r="P6" s="21" t="s">
        <v>2</v>
      </c>
      <c r="Q6" s="21" t="s">
        <v>1</v>
      </c>
      <c r="R6" s="21" t="s">
        <v>1</v>
      </c>
      <c r="S6" s="20" t="s">
        <v>20</v>
      </c>
      <c r="T6" s="20" t="s">
        <v>31</v>
      </c>
      <c r="U6" s="21"/>
      <c r="V6" s="21" t="s">
        <v>154</v>
      </c>
      <c r="W6" s="21"/>
      <c r="X6" s="21" t="s">
        <v>154</v>
      </c>
      <c r="Y6" s="21"/>
      <c r="Z6" s="21"/>
      <c r="AA6" s="21"/>
      <c r="AB6" s="21"/>
      <c r="AC6" s="21"/>
      <c r="AD6" s="21"/>
      <c r="AE6" s="21"/>
      <c r="AF6" s="21" t="s">
        <v>154</v>
      </c>
      <c r="AG6" s="21"/>
    </row>
    <row r="7" spans="1:33" s="6" customFormat="1" ht="156" x14ac:dyDescent="0.15">
      <c r="A7" s="22" t="s">
        <v>32</v>
      </c>
      <c r="B7" s="21" t="s">
        <v>33</v>
      </c>
      <c r="C7" s="21" t="s">
        <v>34</v>
      </c>
      <c r="D7" s="21" t="s">
        <v>35</v>
      </c>
      <c r="E7" s="21">
        <v>2011</v>
      </c>
      <c r="F7" s="20" t="s">
        <v>36</v>
      </c>
      <c r="G7" s="20" t="s">
        <v>37</v>
      </c>
      <c r="H7" s="20" t="s">
        <v>38</v>
      </c>
      <c r="I7" s="20" t="s">
        <v>30</v>
      </c>
      <c r="J7" s="21" t="s">
        <v>1</v>
      </c>
      <c r="K7" s="21"/>
      <c r="L7" s="20"/>
      <c r="M7" s="20"/>
      <c r="N7" s="20" t="s">
        <v>154</v>
      </c>
      <c r="O7" s="20"/>
      <c r="P7" s="21" t="s">
        <v>1</v>
      </c>
      <c r="Q7" s="21" t="s">
        <v>1</v>
      </c>
      <c r="R7" s="21" t="s">
        <v>1</v>
      </c>
      <c r="S7" s="20" t="s">
        <v>18</v>
      </c>
      <c r="T7" s="20" t="s">
        <v>39</v>
      </c>
      <c r="U7" s="21"/>
      <c r="V7" s="21" t="s">
        <v>154</v>
      </c>
      <c r="W7" s="21"/>
      <c r="X7" s="21" t="s">
        <v>154</v>
      </c>
      <c r="Y7" s="21"/>
      <c r="Z7" s="21"/>
      <c r="AA7" s="21"/>
      <c r="AB7" s="21"/>
      <c r="AC7" s="21"/>
      <c r="AD7" s="21"/>
      <c r="AE7" s="21"/>
      <c r="AF7" s="21"/>
      <c r="AG7" s="21" t="s">
        <v>154</v>
      </c>
    </row>
    <row r="8" spans="1:33" s="6" customFormat="1" ht="231" customHeight="1" x14ac:dyDescent="0.15">
      <c r="A8" s="22" t="s">
        <v>40</v>
      </c>
      <c r="B8" s="21" t="s">
        <v>41</v>
      </c>
      <c r="C8" s="21" t="s">
        <v>42</v>
      </c>
      <c r="D8" s="21" t="s">
        <v>43</v>
      </c>
      <c r="E8" s="21">
        <v>2011</v>
      </c>
      <c r="F8" s="20" t="s">
        <v>44</v>
      </c>
      <c r="G8" s="20" t="s">
        <v>45</v>
      </c>
      <c r="H8" s="20" t="s">
        <v>46</v>
      </c>
      <c r="I8" s="20" t="s">
        <v>30</v>
      </c>
      <c r="J8" s="21" t="s">
        <v>1</v>
      </c>
      <c r="K8" s="21"/>
      <c r="L8" s="20"/>
      <c r="M8" s="20"/>
      <c r="N8" s="20" t="s">
        <v>154</v>
      </c>
      <c r="O8" s="20"/>
      <c r="P8" s="21" t="s">
        <v>2</v>
      </c>
      <c r="Q8" s="21" t="s">
        <v>2</v>
      </c>
      <c r="R8" s="21" t="s">
        <v>1</v>
      </c>
      <c r="S8" s="20" t="s">
        <v>47</v>
      </c>
      <c r="T8" s="20" t="s">
        <v>48</v>
      </c>
      <c r="U8" s="21"/>
      <c r="V8" s="21" t="s">
        <v>154</v>
      </c>
      <c r="W8" s="21" t="s">
        <v>154</v>
      </c>
      <c r="X8" s="21"/>
      <c r="Y8" s="21"/>
      <c r="Z8" s="21"/>
      <c r="AA8" s="21"/>
      <c r="AB8" s="21"/>
      <c r="AC8" s="21" t="s">
        <v>154</v>
      </c>
      <c r="AD8" s="21"/>
      <c r="AE8" s="21"/>
      <c r="AF8" s="21"/>
      <c r="AG8" s="21"/>
    </row>
    <row r="9" spans="1:33" s="13" customFormat="1" ht="152.5" customHeight="1" x14ac:dyDescent="0.15">
      <c r="A9" s="22" t="s">
        <v>50</v>
      </c>
      <c r="B9" s="21" t="s">
        <v>51</v>
      </c>
      <c r="C9" s="21" t="s">
        <v>17</v>
      </c>
      <c r="D9" s="21" t="s">
        <v>17</v>
      </c>
      <c r="E9" s="21">
        <v>2010</v>
      </c>
      <c r="F9" s="20" t="s">
        <v>52</v>
      </c>
      <c r="G9" s="20" t="s">
        <v>53</v>
      </c>
      <c r="H9" s="20" t="s">
        <v>54</v>
      </c>
      <c r="I9" s="20" t="s">
        <v>30</v>
      </c>
      <c r="J9" s="21" t="s">
        <v>1</v>
      </c>
      <c r="K9" s="21"/>
      <c r="L9" s="20"/>
      <c r="M9" s="20"/>
      <c r="N9" s="20" t="s">
        <v>154</v>
      </c>
      <c r="O9" s="20"/>
      <c r="P9" s="21" t="s">
        <v>17</v>
      </c>
      <c r="Q9" s="21" t="s">
        <v>17</v>
      </c>
      <c r="R9" s="21" t="s">
        <v>1</v>
      </c>
      <c r="S9" s="20" t="s">
        <v>17</v>
      </c>
      <c r="T9" s="20" t="s">
        <v>55</v>
      </c>
      <c r="U9" s="21"/>
      <c r="V9" s="21" t="s">
        <v>154</v>
      </c>
      <c r="W9" s="21"/>
      <c r="X9" s="21"/>
      <c r="Y9" s="21"/>
      <c r="Z9" s="21"/>
      <c r="AA9" s="21"/>
      <c r="AB9" s="21"/>
      <c r="AC9" s="21"/>
      <c r="AD9" s="21"/>
      <c r="AE9" s="21"/>
      <c r="AF9" s="21" t="s">
        <v>154</v>
      </c>
      <c r="AG9" s="21"/>
    </row>
    <row r="10" spans="1:33" s="6" customFormat="1" ht="153" customHeight="1" x14ac:dyDescent="0.15">
      <c r="A10" s="22" t="s">
        <v>56</v>
      </c>
      <c r="B10" s="21" t="s">
        <v>22</v>
      </c>
      <c r="C10" s="21" t="s">
        <v>57</v>
      </c>
      <c r="D10" s="21" t="s">
        <v>58</v>
      </c>
      <c r="E10" s="21">
        <v>2010</v>
      </c>
      <c r="F10" s="20" t="s">
        <v>59</v>
      </c>
      <c r="G10" s="20" t="s">
        <v>60</v>
      </c>
      <c r="H10" s="20" t="s">
        <v>61</v>
      </c>
      <c r="I10" s="20" t="s">
        <v>30</v>
      </c>
      <c r="J10" s="21" t="s">
        <v>1</v>
      </c>
      <c r="K10" s="21"/>
      <c r="L10" s="20"/>
      <c r="M10" s="20"/>
      <c r="N10" s="20" t="s">
        <v>154</v>
      </c>
      <c r="O10" s="20"/>
      <c r="P10" s="21" t="s">
        <v>1</v>
      </c>
      <c r="Q10" s="21" t="s">
        <v>2</v>
      </c>
      <c r="R10" s="21" t="s">
        <v>1</v>
      </c>
      <c r="S10" s="20" t="s">
        <v>20</v>
      </c>
      <c r="T10" s="20"/>
      <c r="U10" s="21"/>
      <c r="V10" s="21" t="s">
        <v>154</v>
      </c>
      <c r="W10" s="21" t="s">
        <v>154</v>
      </c>
      <c r="X10" s="21"/>
      <c r="Y10" s="21"/>
      <c r="Z10" s="21" t="s">
        <v>154</v>
      </c>
      <c r="AA10" s="21"/>
      <c r="AB10" s="21"/>
      <c r="AC10" s="21"/>
      <c r="AD10" s="21"/>
      <c r="AE10" s="21"/>
      <c r="AF10" s="21" t="s">
        <v>154</v>
      </c>
      <c r="AG10" s="21"/>
    </row>
    <row r="11" spans="1:33" s="6" customFormat="1" ht="195" customHeight="1" x14ac:dyDescent="0.15">
      <c r="A11" s="23" t="s">
        <v>125</v>
      </c>
      <c r="B11" s="21" t="s">
        <v>49</v>
      </c>
      <c r="C11" s="21" t="s">
        <v>62</v>
      </c>
      <c r="D11" s="21" t="s">
        <v>63</v>
      </c>
      <c r="E11" s="21">
        <v>2009</v>
      </c>
      <c r="F11" s="20" t="s">
        <v>64</v>
      </c>
      <c r="G11" s="20" t="s">
        <v>65</v>
      </c>
      <c r="H11" s="20" t="s">
        <v>66</v>
      </c>
      <c r="I11" s="20" t="s">
        <v>30</v>
      </c>
      <c r="J11" s="21" t="s">
        <v>1</v>
      </c>
      <c r="K11" s="21"/>
      <c r="L11" s="20"/>
      <c r="M11" s="20"/>
      <c r="N11" s="20" t="s">
        <v>154</v>
      </c>
      <c r="O11" s="20"/>
      <c r="P11" s="21" t="s">
        <v>2</v>
      </c>
      <c r="Q11" s="21" t="s">
        <v>1</v>
      </c>
      <c r="R11" s="21" t="s">
        <v>1</v>
      </c>
      <c r="S11" s="20" t="s">
        <v>21</v>
      </c>
      <c r="T11" s="20" t="s">
        <v>67</v>
      </c>
      <c r="U11" s="21"/>
      <c r="V11" s="21" t="s">
        <v>154</v>
      </c>
      <c r="W11" s="21"/>
      <c r="X11" s="21" t="s">
        <v>154</v>
      </c>
      <c r="Y11" s="21"/>
      <c r="Z11" s="21"/>
      <c r="AA11" s="21"/>
      <c r="AB11" s="21"/>
      <c r="AC11" s="21"/>
      <c r="AD11" s="21"/>
      <c r="AE11" s="21" t="s">
        <v>154</v>
      </c>
      <c r="AF11" s="21"/>
      <c r="AG11" s="21"/>
    </row>
    <row r="12" spans="1:33" s="6" customFormat="1" ht="409" customHeight="1" x14ac:dyDescent="0.15">
      <c r="A12" s="22" t="s">
        <v>69</v>
      </c>
      <c r="B12" s="21" t="s">
        <v>70</v>
      </c>
      <c r="C12" s="21" t="s">
        <v>71</v>
      </c>
      <c r="D12" s="21" t="s">
        <v>72</v>
      </c>
      <c r="E12" s="21">
        <v>2008</v>
      </c>
      <c r="F12" s="20" t="s">
        <v>73</v>
      </c>
      <c r="G12" s="20" t="s">
        <v>74</v>
      </c>
      <c r="H12" s="20" t="s">
        <v>75</v>
      </c>
      <c r="I12" s="20" t="s">
        <v>30</v>
      </c>
      <c r="J12" s="21" t="s">
        <v>1</v>
      </c>
      <c r="K12" s="21"/>
      <c r="L12" s="20"/>
      <c r="M12" s="20"/>
      <c r="N12" s="20" t="s">
        <v>154</v>
      </c>
      <c r="O12" s="20"/>
      <c r="P12" s="21" t="s">
        <v>1</v>
      </c>
      <c r="Q12" s="21" t="s">
        <v>1</v>
      </c>
      <c r="R12" s="21" t="s">
        <v>2</v>
      </c>
      <c r="S12" s="20" t="s">
        <v>76</v>
      </c>
      <c r="T12" s="20" t="s">
        <v>77</v>
      </c>
      <c r="U12" s="21"/>
      <c r="V12" s="21"/>
      <c r="W12" s="21"/>
      <c r="X12" s="21"/>
      <c r="Y12" s="21"/>
      <c r="Z12" s="21"/>
      <c r="AA12" s="21"/>
      <c r="AB12" s="21"/>
      <c r="AC12" s="21"/>
      <c r="AD12" s="21"/>
      <c r="AE12" s="21"/>
      <c r="AF12" s="21"/>
      <c r="AG12" s="21" t="s">
        <v>154</v>
      </c>
    </row>
    <row r="13" spans="1:33" s="6" customFormat="1" ht="286" x14ac:dyDescent="0.15">
      <c r="A13" s="22" t="s">
        <v>78</v>
      </c>
      <c r="B13" s="21" t="s">
        <v>79</v>
      </c>
      <c r="C13" s="21" t="s">
        <v>80</v>
      </c>
      <c r="D13" s="21" t="s">
        <v>81</v>
      </c>
      <c r="E13" s="21">
        <v>2008</v>
      </c>
      <c r="F13" s="20" t="s">
        <v>82</v>
      </c>
      <c r="G13" s="20" t="s">
        <v>83</v>
      </c>
      <c r="H13" s="20" t="s">
        <v>17</v>
      </c>
      <c r="I13" s="20" t="s">
        <v>30</v>
      </c>
      <c r="J13" s="21" t="s">
        <v>1</v>
      </c>
      <c r="K13" s="21"/>
      <c r="L13" s="20"/>
      <c r="M13" s="20"/>
      <c r="N13" s="20" t="s">
        <v>154</v>
      </c>
      <c r="O13" s="20"/>
      <c r="P13" s="21" t="s">
        <v>2</v>
      </c>
      <c r="Q13" s="21" t="s">
        <v>2</v>
      </c>
      <c r="R13" s="21" t="s">
        <v>1</v>
      </c>
      <c r="S13" s="20" t="s">
        <v>68</v>
      </c>
      <c r="T13" s="20" t="s">
        <v>84</v>
      </c>
      <c r="U13" s="21"/>
      <c r="V13" s="21" t="s">
        <v>154</v>
      </c>
      <c r="W13" s="21" t="s">
        <v>154</v>
      </c>
      <c r="X13" s="21"/>
      <c r="Y13" s="21"/>
      <c r="Z13" s="21"/>
      <c r="AA13" s="21" t="s">
        <v>154</v>
      </c>
      <c r="AB13" s="21"/>
      <c r="AC13" s="21"/>
      <c r="AD13" s="21"/>
      <c r="AE13" s="21"/>
      <c r="AF13" s="21"/>
      <c r="AG13" s="21"/>
    </row>
    <row r="14" spans="1:33" s="6" customFormat="1" ht="229" customHeight="1" x14ac:dyDescent="0.15">
      <c r="A14" s="22" t="s">
        <v>85</v>
      </c>
      <c r="B14" s="21" t="s">
        <v>86</v>
      </c>
      <c r="C14" s="21" t="s">
        <v>87</v>
      </c>
      <c r="D14" s="21" t="s">
        <v>88</v>
      </c>
      <c r="E14" s="21">
        <v>2006</v>
      </c>
      <c r="F14" s="20" t="s">
        <v>89</v>
      </c>
      <c r="G14" s="20" t="s">
        <v>90</v>
      </c>
      <c r="H14" s="20" t="s">
        <v>91</v>
      </c>
      <c r="I14" s="20" t="s">
        <v>30</v>
      </c>
      <c r="J14" s="21" t="s">
        <v>1</v>
      </c>
      <c r="K14" s="21"/>
      <c r="L14" s="20"/>
      <c r="M14" s="20"/>
      <c r="N14" s="20" t="s">
        <v>154</v>
      </c>
      <c r="O14" s="20"/>
      <c r="P14" s="21" t="s">
        <v>2</v>
      </c>
      <c r="Q14" s="21" t="s">
        <v>1</v>
      </c>
      <c r="R14" s="21" t="s">
        <v>1</v>
      </c>
      <c r="S14" s="20" t="s">
        <v>20</v>
      </c>
      <c r="T14" s="20" t="s">
        <v>92</v>
      </c>
      <c r="U14" s="21"/>
      <c r="V14" s="21" t="s">
        <v>154</v>
      </c>
      <c r="W14" s="21" t="s">
        <v>154</v>
      </c>
      <c r="X14" s="21" t="s">
        <v>154</v>
      </c>
      <c r="Y14" s="21"/>
      <c r="Z14" s="21"/>
      <c r="AA14" s="21"/>
      <c r="AB14" s="21"/>
      <c r="AC14" s="21"/>
      <c r="AD14" s="21"/>
      <c r="AE14" s="21"/>
      <c r="AF14" s="21" t="s">
        <v>154</v>
      </c>
      <c r="AG14" s="21"/>
    </row>
    <row r="15" spans="1:33" s="6" customFormat="1" ht="214" customHeight="1" x14ac:dyDescent="0.15">
      <c r="A15" s="22" t="s">
        <v>93</v>
      </c>
      <c r="B15" s="21" t="s">
        <v>94</v>
      </c>
      <c r="C15" s="21" t="s">
        <v>95</v>
      </c>
      <c r="D15" s="21" t="s">
        <v>96</v>
      </c>
      <c r="E15" s="21">
        <v>2005</v>
      </c>
      <c r="F15" s="20" t="s">
        <v>97</v>
      </c>
      <c r="G15" s="20" t="s">
        <v>98</v>
      </c>
      <c r="H15" s="20" t="s">
        <v>99</v>
      </c>
      <c r="I15" s="20" t="s">
        <v>30</v>
      </c>
      <c r="J15" s="21" t="s">
        <v>1</v>
      </c>
      <c r="K15" s="21"/>
      <c r="L15" s="20"/>
      <c r="M15" s="20"/>
      <c r="N15" s="20" t="s">
        <v>154</v>
      </c>
      <c r="O15" s="20"/>
      <c r="P15" s="21" t="s">
        <v>2</v>
      </c>
      <c r="Q15" s="21" t="s">
        <v>1</v>
      </c>
      <c r="R15" s="21" t="s">
        <v>1</v>
      </c>
      <c r="S15" s="20" t="s">
        <v>21</v>
      </c>
      <c r="T15" s="20" t="s">
        <v>100</v>
      </c>
      <c r="U15" s="21"/>
      <c r="V15" s="21"/>
      <c r="W15" s="21"/>
      <c r="X15" s="21"/>
      <c r="Y15" s="21" t="s">
        <v>154</v>
      </c>
      <c r="Z15" s="21"/>
      <c r="AA15" s="21"/>
      <c r="AB15" s="21"/>
      <c r="AC15" s="21"/>
      <c r="AD15" s="21"/>
      <c r="AE15" s="21" t="s">
        <v>154</v>
      </c>
      <c r="AF15" s="21"/>
      <c r="AG15" s="21"/>
    </row>
    <row r="16" spans="1:33" s="6" customFormat="1" ht="242.5" customHeight="1" x14ac:dyDescent="0.15">
      <c r="A16" s="22" t="s">
        <v>101</v>
      </c>
      <c r="B16" s="21" t="s">
        <v>49</v>
      </c>
      <c r="C16" s="21" t="s">
        <v>102</v>
      </c>
      <c r="D16" s="21" t="s">
        <v>103</v>
      </c>
      <c r="E16" s="21">
        <v>2004</v>
      </c>
      <c r="F16" s="20" t="s">
        <v>104</v>
      </c>
      <c r="G16" s="20" t="s">
        <v>105</v>
      </c>
      <c r="H16" s="20" t="s">
        <v>106</v>
      </c>
      <c r="I16" s="20" t="s">
        <v>30</v>
      </c>
      <c r="J16" s="21" t="s">
        <v>1</v>
      </c>
      <c r="K16" s="21"/>
      <c r="L16" s="20"/>
      <c r="M16" s="20"/>
      <c r="N16" s="20" t="s">
        <v>154</v>
      </c>
      <c r="O16" s="20"/>
      <c r="P16" s="21" t="s">
        <v>2</v>
      </c>
      <c r="Q16" s="21" t="s">
        <v>1</v>
      </c>
      <c r="R16" s="21" t="s">
        <v>1</v>
      </c>
      <c r="S16" s="20" t="s">
        <v>107</v>
      </c>
      <c r="T16" s="20" t="s">
        <v>108</v>
      </c>
      <c r="U16" s="21"/>
      <c r="V16" s="21"/>
      <c r="W16" s="21"/>
      <c r="X16" s="21"/>
      <c r="Y16" s="21"/>
      <c r="Z16" s="21"/>
      <c r="AA16" s="21" t="s">
        <v>154</v>
      </c>
      <c r="AB16" s="21"/>
      <c r="AC16" s="21" t="s">
        <v>154</v>
      </c>
      <c r="AD16" s="21"/>
      <c r="AE16" s="21"/>
      <c r="AF16" s="21"/>
      <c r="AG16" s="21"/>
    </row>
    <row r="17" spans="1:33" s="6" customFormat="1" ht="104" x14ac:dyDescent="0.15">
      <c r="A17" s="22" t="s">
        <v>109</v>
      </c>
      <c r="B17" s="21" t="s">
        <v>49</v>
      </c>
      <c r="C17" s="21" t="s">
        <v>110</v>
      </c>
      <c r="D17" s="21" t="s">
        <v>111</v>
      </c>
      <c r="E17" s="21">
        <v>2003</v>
      </c>
      <c r="F17" s="20" t="s">
        <v>112</v>
      </c>
      <c r="G17" s="20" t="s">
        <v>113</v>
      </c>
      <c r="H17" s="20" t="s">
        <v>114</v>
      </c>
      <c r="I17" s="20" t="s">
        <v>30</v>
      </c>
      <c r="J17" s="21" t="s">
        <v>1</v>
      </c>
      <c r="K17" s="21"/>
      <c r="L17" s="20"/>
      <c r="M17" s="20"/>
      <c r="N17" s="20" t="s">
        <v>154</v>
      </c>
      <c r="O17" s="20"/>
      <c r="P17" s="21" t="s">
        <v>1</v>
      </c>
      <c r="Q17" s="21" t="s">
        <v>1</v>
      </c>
      <c r="R17" s="21" t="s">
        <v>1</v>
      </c>
      <c r="S17" s="20" t="s">
        <v>20</v>
      </c>
      <c r="T17" s="20" t="s">
        <v>115</v>
      </c>
      <c r="U17" s="21"/>
      <c r="V17" s="21" t="s">
        <v>154</v>
      </c>
      <c r="W17" s="21"/>
      <c r="X17" s="21" t="s">
        <v>154</v>
      </c>
      <c r="Y17" s="21"/>
      <c r="Z17" s="21"/>
      <c r="AA17" s="21"/>
      <c r="AB17" s="21"/>
      <c r="AC17" s="21"/>
      <c r="AD17" s="21"/>
      <c r="AE17" s="21"/>
      <c r="AF17" s="21" t="s">
        <v>154</v>
      </c>
      <c r="AG17" s="21"/>
    </row>
    <row r="18" spans="1:33" s="6" customFormat="1" ht="192.5" customHeight="1" x14ac:dyDescent="0.15">
      <c r="A18" s="22" t="s">
        <v>116</v>
      </c>
      <c r="B18" s="21" t="s">
        <v>117</v>
      </c>
      <c r="C18" s="21" t="s">
        <v>118</v>
      </c>
      <c r="D18" s="21" t="s">
        <v>119</v>
      </c>
      <c r="E18" s="21">
        <v>2003</v>
      </c>
      <c r="F18" s="20" t="s">
        <v>120</v>
      </c>
      <c r="G18" s="20" t="s">
        <v>121</v>
      </c>
      <c r="H18" s="20" t="s">
        <v>122</v>
      </c>
      <c r="I18" s="20" t="s">
        <v>30</v>
      </c>
      <c r="J18" s="21" t="s">
        <v>1</v>
      </c>
      <c r="K18" s="21"/>
      <c r="L18" s="20"/>
      <c r="M18" s="20"/>
      <c r="N18" s="20" t="s">
        <v>154</v>
      </c>
      <c r="O18" s="20"/>
      <c r="P18" s="21" t="s">
        <v>2</v>
      </c>
      <c r="Q18" s="21" t="s">
        <v>1</v>
      </c>
      <c r="R18" s="21" t="s">
        <v>1</v>
      </c>
      <c r="S18" s="20" t="s">
        <v>20</v>
      </c>
      <c r="T18" s="20" t="s">
        <v>123</v>
      </c>
      <c r="U18" s="21"/>
      <c r="V18" s="21"/>
      <c r="W18" s="21"/>
      <c r="X18" s="21"/>
      <c r="Y18" s="21" t="s">
        <v>154</v>
      </c>
      <c r="Z18" s="21"/>
      <c r="AA18" s="21"/>
      <c r="AB18" s="21"/>
      <c r="AC18" s="21"/>
      <c r="AD18" s="21"/>
      <c r="AE18" s="21"/>
      <c r="AF18" s="21" t="s">
        <v>154</v>
      </c>
      <c r="AG18" s="21"/>
    </row>
    <row r="19" spans="1:33" s="17" customFormat="1" x14ac:dyDescent="0.15">
      <c r="A19" s="15" t="s">
        <v>156</v>
      </c>
      <c r="B19" s="15"/>
      <c r="C19" s="15"/>
      <c r="D19" s="15"/>
      <c r="E19" s="15"/>
      <c r="F19" s="15"/>
      <c r="G19" s="15"/>
      <c r="H19" s="15"/>
      <c r="I19" s="16"/>
      <c r="J19" s="15"/>
      <c r="K19" s="15"/>
      <c r="L19" s="15"/>
      <c r="M19" s="15"/>
      <c r="N19" s="15"/>
      <c r="O19" s="15"/>
      <c r="P19" s="15">
        <f>COUNTIF(P2:P18,"yes")</f>
        <v>11</v>
      </c>
      <c r="Q19" s="15">
        <f>COUNTIF(Q2:Q18,"yes")</f>
        <v>6</v>
      </c>
      <c r="R19" s="15">
        <f>COUNTIF(R2:R18,"yes")</f>
        <v>2</v>
      </c>
      <c r="S19" s="15"/>
      <c r="T19" s="15"/>
      <c r="U19" s="15"/>
      <c r="V19" s="15">
        <f>COUNTIF(V2:V18,"a")</f>
        <v>12</v>
      </c>
      <c r="W19" s="15">
        <f t="shared" ref="W19:Y19" si="0">COUNTIF(W2:W18,"a")</f>
        <v>7</v>
      </c>
      <c r="X19" s="15">
        <f t="shared" si="0"/>
        <v>6</v>
      </c>
      <c r="Y19" s="15">
        <f t="shared" si="0"/>
        <v>2</v>
      </c>
      <c r="Z19" s="15">
        <f t="shared" ref="Z19:AG19" si="1">COUNTIF(Z2:Z18,"a")</f>
        <v>1</v>
      </c>
      <c r="AA19" s="15">
        <f t="shared" si="1"/>
        <v>2</v>
      </c>
      <c r="AB19" s="15">
        <f t="shared" si="1"/>
        <v>0</v>
      </c>
      <c r="AC19" s="15">
        <f t="shared" si="1"/>
        <v>5</v>
      </c>
      <c r="AD19" s="15">
        <f t="shared" si="1"/>
        <v>3</v>
      </c>
      <c r="AE19" s="15">
        <f t="shared" si="1"/>
        <v>5</v>
      </c>
      <c r="AF19" s="15">
        <f t="shared" si="1"/>
        <v>6</v>
      </c>
      <c r="AG19" s="15">
        <f t="shared" si="1"/>
        <v>2</v>
      </c>
    </row>
  </sheetData>
  <mergeCells count="1">
    <mergeCell ref="A5:F5"/>
  </mergeCells>
  <hyperlinks>
    <hyperlink ref="T2" r:id="rId1"/>
  </hyperlinks>
  <pageMargins left="0.25" right="0.25" top="0.75" bottom="0.75" header="0.3" footer="0.3"/>
  <pageSetup scale="50" fitToHeight="0" orientation="landscape" horizontalDpi="4294967294" verticalDpi="4294967294" r:id="rId2"/>
  <headerFooter>
    <oddFooter>&amp;C&amp;"Calibri,Regular"&amp;K000000&amp;G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E5" sqref="E5"/>
    </sheetView>
  </sheetViews>
  <sheetFormatPr baseColWidth="10" defaultRowHeight="15" x14ac:dyDescent="0.2"/>
  <cols>
    <col min="1" max="1" width="31.1640625" style="4" customWidth="1"/>
    <col min="2" max="2" width="16.5" style="4" customWidth="1"/>
    <col min="3" max="3" width="15.33203125" style="4" customWidth="1"/>
    <col min="4" max="4" width="12" style="4" customWidth="1"/>
    <col min="5" max="5" width="12.33203125" style="4" customWidth="1"/>
  </cols>
  <sheetData>
    <row r="1" spans="1:5" ht="27" x14ac:dyDescent="0.2">
      <c r="A1" s="24" t="s">
        <v>3</v>
      </c>
      <c r="B1" s="24" t="s">
        <v>4</v>
      </c>
      <c r="C1" s="24" t="s">
        <v>5</v>
      </c>
      <c r="D1" s="25" t="s">
        <v>6</v>
      </c>
      <c r="E1" s="24" t="s">
        <v>7</v>
      </c>
    </row>
    <row r="2" spans="1:5" ht="118" x14ac:dyDescent="0.2">
      <c r="A2" s="26" t="s">
        <v>139</v>
      </c>
      <c r="B2" s="18" t="s">
        <v>144</v>
      </c>
      <c r="C2" s="18" t="s">
        <v>145</v>
      </c>
      <c r="D2" s="18" t="s">
        <v>146</v>
      </c>
      <c r="E2" s="19">
        <v>2016</v>
      </c>
    </row>
    <row r="3" spans="1:5" ht="27" x14ac:dyDescent="0.2">
      <c r="A3" s="22" t="s">
        <v>130</v>
      </c>
      <c r="B3" s="21" t="s">
        <v>94</v>
      </c>
      <c r="C3" s="21" t="s">
        <v>131</v>
      </c>
      <c r="D3" s="21" t="s">
        <v>132</v>
      </c>
      <c r="E3" s="21">
        <v>2016</v>
      </c>
    </row>
    <row r="4" spans="1:5" x14ac:dyDescent="0.2">
      <c r="A4" s="22" t="s">
        <v>134</v>
      </c>
      <c r="B4" s="21" t="s">
        <v>135</v>
      </c>
      <c r="C4" s="21"/>
      <c r="D4" s="21" t="s">
        <v>135</v>
      </c>
      <c r="E4" s="20">
        <v>2015</v>
      </c>
    </row>
    <row r="5" spans="1:5" ht="66" x14ac:dyDescent="0.2">
      <c r="A5" s="22" t="s">
        <v>23</v>
      </c>
      <c r="B5" s="21" t="s">
        <v>24</v>
      </c>
      <c r="C5" s="21" t="s">
        <v>25</v>
      </c>
      <c r="D5" s="21" t="s">
        <v>26</v>
      </c>
      <c r="E5" s="21">
        <v>2011</v>
      </c>
    </row>
    <row r="6" spans="1:5" ht="66" x14ac:dyDescent="0.2">
      <c r="A6" s="22" t="s">
        <v>32</v>
      </c>
      <c r="B6" s="21" t="s">
        <v>33</v>
      </c>
      <c r="C6" s="21" t="s">
        <v>34</v>
      </c>
      <c r="D6" s="21" t="s">
        <v>35</v>
      </c>
      <c r="E6" s="21">
        <v>2011</v>
      </c>
    </row>
    <row r="7" spans="1:5" ht="40" x14ac:dyDescent="0.2">
      <c r="A7" s="22" t="s">
        <v>40</v>
      </c>
      <c r="B7" s="21" t="s">
        <v>41</v>
      </c>
      <c r="C7" s="21" t="s">
        <v>42</v>
      </c>
      <c r="D7" s="21" t="s">
        <v>43</v>
      </c>
      <c r="E7" s="21">
        <v>2011</v>
      </c>
    </row>
    <row r="8" spans="1:5" ht="40" x14ac:dyDescent="0.2">
      <c r="A8" s="22" t="s">
        <v>50</v>
      </c>
      <c r="B8" s="21" t="s">
        <v>51</v>
      </c>
      <c r="C8" s="21" t="s">
        <v>17</v>
      </c>
      <c r="D8" s="21" t="s">
        <v>17</v>
      </c>
      <c r="E8" s="21">
        <v>2010</v>
      </c>
    </row>
    <row r="9" spans="1:5" ht="40" x14ac:dyDescent="0.2">
      <c r="A9" s="22" t="s">
        <v>56</v>
      </c>
      <c r="B9" s="21" t="s">
        <v>22</v>
      </c>
      <c r="C9" s="21" t="s">
        <v>57</v>
      </c>
      <c r="D9" s="21" t="s">
        <v>58</v>
      </c>
      <c r="E9" s="21">
        <v>2010</v>
      </c>
    </row>
    <row r="10" spans="1:5" ht="66" x14ac:dyDescent="0.2">
      <c r="A10" s="23" t="s">
        <v>125</v>
      </c>
      <c r="B10" s="21" t="s">
        <v>49</v>
      </c>
      <c r="C10" s="21" t="s">
        <v>62</v>
      </c>
      <c r="D10" s="21" t="s">
        <v>63</v>
      </c>
      <c r="E10" s="21">
        <v>2009</v>
      </c>
    </row>
    <row r="11" spans="1:5" ht="40" x14ac:dyDescent="0.2">
      <c r="A11" s="22" t="s">
        <v>69</v>
      </c>
      <c r="B11" s="21" t="s">
        <v>70</v>
      </c>
      <c r="C11" s="21" t="s">
        <v>71</v>
      </c>
      <c r="D11" s="21" t="s">
        <v>72</v>
      </c>
      <c r="E11" s="21">
        <v>2008</v>
      </c>
    </row>
    <row r="12" spans="1:5" ht="53" x14ac:dyDescent="0.2">
      <c r="A12" s="22" t="s">
        <v>78</v>
      </c>
      <c r="B12" s="21" t="s">
        <v>79</v>
      </c>
      <c r="C12" s="21" t="s">
        <v>80</v>
      </c>
      <c r="D12" s="21" t="s">
        <v>81</v>
      </c>
      <c r="E12" s="21">
        <v>2008</v>
      </c>
    </row>
    <row r="13" spans="1:5" ht="79" x14ac:dyDescent="0.2">
      <c r="A13" s="22" t="s">
        <v>85</v>
      </c>
      <c r="B13" s="21" t="s">
        <v>86</v>
      </c>
      <c r="C13" s="21" t="s">
        <v>87</v>
      </c>
      <c r="D13" s="21" t="s">
        <v>88</v>
      </c>
      <c r="E13" s="21">
        <v>2006</v>
      </c>
    </row>
    <row r="14" spans="1:5" ht="53" x14ac:dyDescent="0.2">
      <c r="A14" s="22" t="s">
        <v>93</v>
      </c>
      <c r="B14" s="21" t="s">
        <v>94</v>
      </c>
      <c r="C14" s="21" t="s">
        <v>95</v>
      </c>
      <c r="D14" s="21" t="s">
        <v>96</v>
      </c>
      <c r="E14" s="21">
        <v>2005</v>
      </c>
    </row>
    <row r="15" spans="1:5" ht="53" x14ac:dyDescent="0.2">
      <c r="A15" s="22" t="s">
        <v>101</v>
      </c>
      <c r="B15" s="21" t="s">
        <v>49</v>
      </c>
      <c r="C15" s="21" t="s">
        <v>102</v>
      </c>
      <c r="D15" s="21" t="s">
        <v>103</v>
      </c>
      <c r="E15" s="21">
        <v>2004</v>
      </c>
    </row>
    <row r="16" spans="1:5" ht="40" x14ac:dyDescent="0.2">
      <c r="A16" s="22" t="s">
        <v>109</v>
      </c>
      <c r="B16" s="21" t="s">
        <v>49</v>
      </c>
      <c r="C16" s="21" t="s">
        <v>110</v>
      </c>
      <c r="D16" s="21" t="s">
        <v>111</v>
      </c>
      <c r="E16" s="21">
        <v>2003</v>
      </c>
    </row>
    <row r="17" spans="1:5" ht="27" x14ac:dyDescent="0.2">
      <c r="A17" s="22" t="s">
        <v>116</v>
      </c>
      <c r="B17" s="21" t="s">
        <v>117</v>
      </c>
      <c r="C17" s="21" t="s">
        <v>118</v>
      </c>
      <c r="D17" s="21" t="s">
        <v>119</v>
      </c>
      <c r="E17" s="21">
        <v>2003</v>
      </c>
    </row>
    <row r="18" spans="1:5" x14ac:dyDescent="0.2">
      <c r="A18"/>
      <c r="B18"/>
      <c r="C18"/>
      <c r="D18"/>
      <c r="E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Literature review</vt:lpstr>
      <vt:lpstr>Bibliography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Schwartz</dc:creator>
  <cp:lastModifiedBy>Jack Clancy</cp:lastModifiedBy>
  <dcterms:created xsi:type="dcterms:W3CDTF">2015-10-27T13:21:13Z</dcterms:created>
  <dcterms:modified xsi:type="dcterms:W3CDTF">2017-01-24T19:52:53Z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