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nath\Documents\PrEP\Lenacapavir\Facility Assessments\"/>
    </mc:Choice>
  </mc:AlternateContent>
  <xr:revisionPtr revIDLastSave="0" documentId="8_{8D1ED2EC-157A-4FCA-917B-F72D73DF686B}" xr6:coauthVersionLast="47" xr6:coauthVersionMax="47" xr10:uidLastSave="{00000000-0000-0000-0000-000000000000}"/>
  <bookViews>
    <workbookView xWindow="28680" yWindow="-120" windowWidth="29040" windowHeight="15720" tabRatio="924" activeTab="2" xr2:uid="{00000000-000D-0000-FFFF-FFFF00000000}"/>
  </bookViews>
  <sheets>
    <sheet name="Instructions" sheetId="5" r:id="rId1"/>
    <sheet name="Facilities" sheetId="3" state="hidden" r:id="rId2"/>
    <sheet name="1. Facility Info" sheetId="6" r:id="rId3"/>
    <sheet name="Filtered Geography List" sheetId="20" state="hidden" r:id="rId4"/>
    <sheet name="2. Facility Planning" sheetId="21" r:id="rId5"/>
    <sheet name="3. Commodity Planning" sheetId="14" r:id="rId6"/>
    <sheet name="Roles &amp; Responsibilities Action" sheetId="27" state="hidden" r:id="rId7"/>
    <sheet name="M&amp;E Workflow Actions" sheetId="26" state="hidden" r:id="rId8"/>
    <sheet name="Integration of Services Actions" sheetId="23" state="hidden" r:id="rId9"/>
    <sheet name="Demand Generation Actions" sheetId="25" state="hidden" r:id="rId10"/>
    <sheet name="Service Points" sheetId="7" state="hidden" r:id="rId11"/>
    <sheet name="Integration Package" sheetId="8" state="hidden" r:id="rId12"/>
    <sheet name="Roles &amp; Responsibilities" sheetId="9" state="hidden" r:id="rId13"/>
    <sheet name="Training &amp; Capacity Plan" sheetId="10" state="hidden" r:id="rId14"/>
    <sheet name="Demand Generation" sheetId="11" state="hidden" r:id="rId15"/>
    <sheet name="Counselling &amp; Identification" sheetId="12" state="hidden" r:id="rId16"/>
    <sheet name="M&amp;E Workflow" sheetId="13" state="hidden" r:id="rId17"/>
    <sheet name="4.Dashboard" sheetId="19" r:id="rId18"/>
    <sheet name="5.Facility Action Plan Summary" sheetId="18" r:id="rId19"/>
    <sheet name="Len Printing Tab" sheetId="29" state="hidden" r:id="rId20"/>
    <sheet name="General IEC Material" sheetId="30" state="hidden" r:id="rId21"/>
    <sheet name="General TDF FTC" sheetId="31" state="hidden" r:id="rId22"/>
    <sheet name="Len Stock Required" sheetId="24" state="hidden" r:id="rId23"/>
    <sheet name="Linked Services &amp; Support" sheetId="15" state="hidden" r:id="rId24"/>
    <sheet name="Challenges &amp; Mitigation" sheetId="16" state="hidden" r:id="rId25"/>
    <sheet name="Action Plan" sheetId="17" state="hidden" r:id="rId26"/>
    <sheet name="Geography" sheetId="2" state="hidden" r:id="rId27"/>
    <sheet name="Lists" sheetId="1" state="hidden" r:id="rId28"/>
    <sheet name="Service Point Action Items" sheetId="22" state="hidden" r:id="rId29"/>
    <sheet name="PrEP Projections" sheetId="4" state="hidden" r:id="rId30"/>
  </sheets>
  <definedNames>
    <definedName name="_xlnm._FilterDatabase" localSheetId="20" hidden="1">'General IEC Material'!$A$1:$F$3491</definedName>
    <definedName name="_xlnm._FilterDatabase" localSheetId="21" hidden="1">'General TDF FTC'!$A$1:$F$3492</definedName>
    <definedName name="_xlnm._FilterDatabase" localSheetId="22" hidden="1">'Len Stock Required'!$A$1:$U$427</definedName>
    <definedName name="_xlnm._FilterDatabase" localSheetId="29" hidden="1">'PrEP Projections'!$A$1:$G$361</definedName>
    <definedName name="Antenatal">Table3[Antenatal PrEP Targets]</definedName>
    <definedName name="District">Table3[District]</definedName>
    <definedName name="Districts_all">Geography!$B$2:$B$100000</definedName>
    <definedName name="Facility">Table3[Facility]</definedName>
    <definedName name="Len">Table3[LEN_Y1_Total]</definedName>
    <definedName name="OP">Table3[General PrEP Targets]</definedName>
    <definedName name="_xlnm.Print_Area" localSheetId="18">'5.Facility Action Plan Summary'!$A$1:$D$20</definedName>
    <definedName name="_xlnm.Print_Titles" localSheetId="18">'5.Facility Action Plan Summary'!$4:$4</definedName>
    <definedName name="Province">Table3[Province]</definedName>
    <definedName name="Provinces">Geography!$A$2:$A$100000</definedName>
    <definedName name="SubDistrict">Table3[SubDistrict]</definedName>
    <definedName name="SubDistricts_all">Geography!$C$2:$C$100000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9" l="1"/>
  <c r="D7" i="19"/>
  <c r="D8" i="19"/>
  <c r="D5" i="19"/>
  <c r="B7" i="19"/>
  <c r="E7" i="19" s="1"/>
  <c r="C7" i="19"/>
  <c r="C28" i="19"/>
  <c r="D28" i="19"/>
  <c r="E28" i="19"/>
  <c r="F28" i="19"/>
  <c r="G28" i="19"/>
  <c r="C29" i="19"/>
  <c r="D29" i="19"/>
  <c r="E29" i="19"/>
  <c r="F29" i="19"/>
  <c r="G29" i="19"/>
  <c r="C30" i="19"/>
  <c r="D30" i="19"/>
  <c r="E30" i="19"/>
  <c r="F30" i="19"/>
  <c r="G30" i="19"/>
  <c r="E27" i="19"/>
  <c r="D27" i="19"/>
  <c r="F27" i="19"/>
  <c r="G27" i="19"/>
  <c r="C27" i="19"/>
  <c r="B12" i="19"/>
  <c r="B13" i="19"/>
  <c r="B11" i="19"/>
  <c r="C8" i="19"/>
  <c r="B8" i="19"/>
  <c r="C6" i="19"/>
  <c r="C5" i="19"/>
  <c r="B5" i="19"/>
  <c r="E5" i="19" s="1"/>
  <c r="B21" i="19"/>
  <c r="B20" i="19"/>
  <c r="B19" i="19"/>
  <c r="B18" i="19"/>
  <c r="E8" i="19" l="1"/>
  <c r="F3" i="31"/>
  <c r="F4" i="31"/>
  <c r="F5" i="31"/>
  <c r="F6" i="31"/>
  <c r="F7" i="31"/>
  <c r="F8" i="31"/>
  <c r="F9" i="31"/>
  <c r="F10" i="31"/>
  <c r="F11" i="31"/>
  <c r="F12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  <c r="F46" i="31"/>
  <c r="F47" i="31"/>
  <c r="F48" i="31"/>
  <c r="F49" i="31"/>
  <c r="F50" i="31"/>
  <c r="F51" i="31"/>
  <c r="F52" i="31"/>
  <c r="F53" i="31"/>
  <c r="F54" i="31"/>
  <c r="F55" i="31"/>
  <c r="F56" i="31"/>
  <c r="F57" i="31"/>
  <c r="F58" i="31"/>
  <c r="F59" i="31"/>
  <c r="F60" i="31"/>
  <c r="F61" i="31"/>
  <c r="F62" i="31"/>
  <c r="F63" i="31"/>
  <c r="F64" i="31"/>
  <c r="F65" i="31"/>
  <c r="F66" i="31"/>
  <c r="F67" i="31"/>
  <c r="F68" i="31"/>
  <c r="F69" i="31"/>
  <c r="F70" i="31"/>
  <c r="F71" i="31"/>
  <c r="F72" i="31"/>
  <c r="F73" i="31"/>
  <c r="F74" i="31"/>
  <c r="F75" i="31"/>
  <c r="F76" i="31"/>
  <c r="F77" i="31"/>
  <c r="F78" i="31"/>
  <c r="F79" i="31"/>
  <c r="F80" i="31"/>
  <c r="F81" i="31"/>
  <c r="F82" i="31"/>
  <c r="F83" i="31"/>
  <c r="F84" i="31"/>
  <c r="F85" i="31"/>
  <c r="F86" i="31"/>
  <c r="F87" i="31"/>
  <c r="F88" i="31"/>
  <c r="F89" i="31"/>
  <c r="F90" i="31"/>
  <c r="F91" i="31"/>
  <c r="F92" i="31"/>
  <c r="F93" i="31"/>
  <c r="F94" i="31"/>
  <c r="F95" i="31"/>
  <c r="F96" i="31"/>
  <c r="F97" i="31"/>
  <c r="F98" i="31"/>
  <c r="F99" i="31"/>
  <c r="F100" i="31"/>
  <c r="F101" i="31"/>
  <c r="F102" i="31"/>
  <c r="F103" i="31"/>
  <c r="F104" i="31"/>
  <c r="F105" i="31"/>
  <c r="F106" i="31"/>
  <c r="F107" i="31"/>
  <c r="F108" i="31"/>
  <c r="F109" i="31"/>
  <c r="F110" i="31"/>
  <c r="F111" i="31"/>
  <c r="F112" i="31"/>
  <c r="F113" i="31"/>
  <c r="F114" i="31"/>
  <c r="F115" i="31"/>
  <c r="F116" i="31"/>
  <c r="F117" i="31"/>
  <c r="F118" i="31"/>
  <c r="F119" i="31"/>
  <c r="F120" i="31"/>
  <c r="F121" i="31"/>
  <c r="F122" i="31"/>
  <c r="F123" i="31"/>
  <c r="F124" i="31"/>
  <c r="F125" i="31"/>
  <c r="F126" i="31"/>
  <c r="F127" i="31"/>
  <c r="F128" i="31"/>
  <c r="F129" i="31"/>
  <c r="F130" i="31"/>
  <c r="F131" i="31"/>
  <c r="F132" i="31"/>
  <c r="F133" i="31"/>
  <c r="F134" i="31"/>
  <c r="F135" i="31"/>
  <c r="F136" i="31"/>
  <c r="F137" i="31"/>
  <c r="F138" i="31"/>
  <c r="F139" i="31"/>
  <c r="F140" i="31"/>
  <c r="F141" i="31"/>
  <c r="F142" i="31"/>
  <c r="F143" i="31"/>
  <c r="F144" i="31"/>
  <c r="F145" i="31"/>
  <c r="F146" i="31"/>
  <c r="F147" i="31"/>
  <c r="F148" i="31"/>
  <c r="F149" i="31"/>
  <c r="F150" i="31"/>
  <c r="F151" i="31"/>
  <c r="F152" i="31"/>
  <c r="F153" i="31"/>
  <c r="F154" i="31"/>
  <c r="F155" i="31"/>
  <c r="F156" i="31"/>
  <c r="F157" i="31"/>
  <c r="F158" i="31"/>
  <c r="F159" i="31"/>
  <c r="F160" i="31"/>
  <c r="F161" i="31"/>
  <c r="F162" i="31"/>
  <c r="F163" i="31"/>
  <c r="F164" i="31"/>
  <c r="F165" i="31"/>
  <c r="F166" i="31"/>
  <c r="F167" i="31"/>
  <c r="F168" i="31"/>
  <c r="F169" i="31"/>
  <c r="F170" i="31"/>
  <c r="F171" i="31"/>
  <c r="F172" i="31"/>
  <c r="F173" i="31"/>
  <c r="F174" i="31"/>
  <c r="F175" i="31"/>
  <c r="F176" i="31"/>
  <c r="F177" i="31"/>
  <c r="F178" i="31"/>
  <c r="F179" i="31"/>
  <c r="F180" i="31"/>
  <c r="F181" i="31"/>
  <c r="F182" i="31"/>
  <c r="F183" i="31"/>
  <c r="F184" i="31"/>
  <c r="F185" i="31"/>
  <c r="F186" i="31"/>
  <c r="F187" i="31"/>
  <c r="F188" i="31"/>
  <c r="F189" i="31"/>
  <c r="F190" i="31"/>
  <c r="F191" i="31"/>
  <c r="F192" i="31"/>
  <c r="F193" i="31"/>
  <c r="F194" i="31"/>
  <c r="F195" i="31"/>
  <c r="F196" i="31"/>
  <c r="F197" i="31"/>
  <c r="F198" i="31"/>
  <c r="F199" i="31"/>
  <c r="F200" i="31"/>
  <c r="F201" i="31"/>
  <c r="F202" i="31"/>
  <c r="F203" i="31"/>
  <c r="F204" i="31"/>
  <c r="F205" i="31"/>
  <c r="F206" i="31"/>
  <c r="F207" i="31"/>
  <c r="F208" i="31"/>
  <c r="F209" i="31"/>
  <c r="F210" i="31"/>
  <c r="F211" i="31"/>
  <c r="F212" i="31"/>
  <c r="F213" i="31"/>
  <c r="F214" i="31"/>
  <c r="F215" i="31"/>
  <c r="F216" i="31"/>
  <c r="F217" i="31"/>
  <c r="F218" i="31"/>
  <c r="F219" i="31"/>
  <c r="F220" i="31"/>
  <c r="F221" i="31"/>
  <c r="F222" i="31"/>
  <c r="F223" i="31"/>
  <c r="F224" i="31"/>
  <c r="F225" i="31"/>
  <c r="F226" i="31"/>
  <c r="F227" i="31"/>
  <c r="F228" i="31"/>
  <c r="F229" i="31"/>
  <c r="F230" i="31"/>
  <c r="F231" i="31"/>
  <c r="F232" i="31"/>
  <c r="F233" i="31"/>
  <c r="F234" i="31"/>
  <c r="F235" i="31"/>
  <c r="F236" i="31"/>
  <c r="F237" i="31"/>
  <c r="F238" i="31"/>
  <c r="F239" i="31"/>
  <c r="F240" i="31"/>
  <c r="F241" i="31"/>
  <c r="F242" i="31"/>
  <c r="F243" i="31"/>
  <c r="F244" i="31"/>
  <c r="F245" i="31"/>
  <c r="F246" i="31"/>
  <c r="F247" i="31"/>
  <c r="F248" i="31"/>
  <c r="F249" i="31"/>
  <c r="F250" i="31"/>
  <c r="F251" i="31"/>
  <c r="F252" i="31"/>
  <c r="F253" i="31"/>
  <c r="F254" i="31"/>
  <c r="F255" i="31"/>
  <c r="F256" i="31"/>
  <c r="F257" i="31"/>
  <c r="F258" i="31"/>
  <c r="F259" i="31"/>
  <c r="F260" i="31"/>
  <c r="F261" i="31"/>
  <c r="F262" i="31"/>
  <c r="F263" i="31"/>
  <c r="F264" i="31"/>
  <c r="F265" i="31"/>
  <c r="F266" i="31"/>
  <c r="F267" i="31"/>
  <c r="F268" i="31"/>
  <c r="F269" i="31"/>
  <c r="F270" i="31"/>
  <c r="F271" i="31"/>
  <c r="F272" i="31"/>
  <c r="F273" i="31"/>
  <c r="F274" i="31"/>
  <c r="F275" i="31"/>
  <c r="F276" i="31"/>
  <c r="F277" i="31"/>
  <c r="F278" i="31"/>
  <c r="F279" i="31"/>
  <c r="F280" i="31"/>
  <c r="F281" i="31"/>
  <c r="F282" i="31"/>
  <c r="F283" i="31"/>
  <c r="F284" i="31"/>
  <c r="F285" i="31"/>
  <c r="F286" i="31"/>
  <c r="F287" i="31"/>
  <c r="F288" i="31"/>
  <c r="F289" i="31"/>
  <c r="F290" i="31"/>
  <c r="F291" i="31"/>
  <c r="F292" i="31"/>
  <c r="F293" i="31"/>
  <c r="F294" i="31"/>
  <c r="F295" i="31"/>
  <c r="F296" i="31"/>
  <c r="F297" i="31"/>
  <c r="F298" i="31"/>
  <c r="F299" i="31"/>
  <c r="F300" i="31"/>
  <c r="F301" i="31"/>
  <c r="F302" i="31"/>
  <c r="F303" i="31"/>
  <c r="F304" i="31"/>
  <c r="F305" i="31"/>
  <c r="F306" i="31"/>
  <c r="F307" i="31"/>
  <c r="F308" i="31"/>
  <c r="F309" i="31"/>
  <c r="F310" i="31"/>
  <c r="F311" i="31"/>
  <c r="F312" i="31"/>
  <c r="F313" i="31"/>
  <c r="F314" i="31"/>
  <c r="F315" i="31"/>
  <c r="F316" i="31"/>
  <c r="F317" i="31"/>
  <c r="F318" i="31"/>
  <c r="F319" i="31"/>
  <c r="F320" i="31"/>
  <c r="F321" i="31"/>
  <c r="F322" i="31"/>
  <c r="F323" i="31"/>
  <c r="F324" i="31"/>
  <c r="F325" i="31"/>
  <c r="F326" i="31"/>
  <c r="F327" i="31"/>
  <c r="F328" i="31"/>
  <c r="F329" i="31"/>
  <c r="F330" i="31"/>
  <c r="F331" i="31"/>
  <c r="F332" i="31"/>
  <c r="F333" i="31"/>
  <c r="F334" i="31"/>
  <c r="F335" i="31"/>
  <c r="F336" i="31"/>
  <c r="F337" i="31"/>
  <c r="F338" i="31"/>
  <c r="F339" i="31"/>
  <c r="F340" i="31"/>
  <c r="F341" i="31"/>
  <c r="F342" i="31"/>
  <c r="F343" i="31"/>
  <c r="F344" i="31"/>
  <c r="F345" i="31"/>
  <c r="F346" i="31"/>
  <c r="F347" i="31"/>
  <c r="F348" i="31"/>
  <c r="F349" i="31"/>
  <c r="F350" i="31"/>
  <c r="F351" i="31"/>
  <c r="F352" i="31"/>
  <c r="F353" i="31"/>
  <c r="F354" i="31"/>
  <c r="F355" i="31"/>
  <c r="F356" i="31"/>
  <c r="F357" i="31"/>
  <c r="F358" i="31"/>
  <c r="F359" i="31"/>
  <c r="F360" i="31"/>
  <c r="F361" i="31"/>
  <c r="F362" i="31"/>
  <c r="F363" i="31"/>
  <c r="F364" i="31"/>
  <c r="F365" i="31"/>
  <c r="F366" i="31"/>
  <c r="F367" i="31"/>
  <c r="F368" i="31"/>
  <c r="F369" i="31"/>
  <c r="F370" i="31"/>
  <c r="F371" i="31"/>
  <c r="F372" i="31"/>
  <c r="F373" i="31"/>
  <c r="F374" i="31"/>
  <c r="F375" i="31"/>
  <c r="F376" i="31"/>
  <c r="F377" i="31"/>
  <c r="F378" i="31"/>
  <c r="F379" i="31"/>
  <c r="F380" i="31"/>
  <c r="F381" i="31"/>
  <c r="F382" i="31"/>
  <c r="F383" i="31"/>
  <c r="F384" i="31"/>
  <c r="F385" i="31"/>
  <c r="F386" i="31"/>
  <c r="F387" i="31"/>
  <c r="F388" i="31"/>
  <c r="F389" i="31"/>
  <c r="F390" i="31"/>
  <c r="F391" i="31"/>
  <c r="F392" i="31"/>
  <c r="F393" i="31"/>
  <c r="F394" i="31"/>
  <c r="F395" i="31"/>
  <c r="F396" i="31"/>
  <c r="F397" i="31"/>
  <c r="F398" i="31"/>
  <c r="F399" i="31"/>
  <c r="F400" i="31"/>
  <c r="F401" i="31"/>
  <c r="F402" i="31"/>
  <c r="F403" i="31"/>
  <c r="F404" i="31"/>
  <c r="F405" i="31"/>
  <c r="F406" i="31"/>
  <c r="F407" i="31"/>
  <c r="F408" i="31"/>
  <c r="F409" i="31"/>
  <c r="F410" i="31"/>
  <c r="F411" i="31"/>
  <c r="F412" i="31"/>
  <c r="F413" i="31"/>
  <c r="F414" i="31"/>
  <c r="F415" i="31"/>
  <c r="F416" i="31"/>
  <c r="F417" i="31"/>
  <c r="F418" i="31"/>
  <c r="F419" i="31"/>
  <c r="F420" i="31"/>
  <c r="F421" i="31"/>
  <c r="F422" i="31"/>
  <c r="F423" i="31"/>
  <c r="F424" i="31"/>
  <c r="F425" i="31"/>
  <c r="F426" i="31"/>
  <c r="F427" i="31"/>
  <c r="F428" i="31"/>
  <c r="F429" i="31"/>
  <c r="F430" i="31"/>
  <c r="F431" i="31"/>
  <c r="F432" i="31"/>
  <c r="F433" i="31"/>
  <c r="F434" i="31"/>
  <c r="F435" i="31"/>
  <c r="F436" i="31"/>
  <c r="F437" i="31"/>
  <c r="F438" i="31"/>
  <c r="F439" i="31"/>
  <c r="F440" i="31"/>
  <c r="F441" i="31"/>
  <c r="F442" i="31"/>
  <c r="F443" i="31"/>
  <c r="F444" i="31"/>
  <c r="F445" i="31"/>
  <c r="F446" i="31"/>
  <c r="F447" i="31"/>
  <c r="F448" i="31"/>
  <c r="F449" i="31"/>
  <c r="F450" i="31"/>
  <c r="F451" i="31"/>
  <c r="F452" i="31"/>
  <c r="F453" i="31"/>
  <c r="F454" i="31"/>
  <c r="F455" i="31"/>
  <c r="F456" i="31"/>
  <c r="F457" i="31"/>
  <c r="F458" i="31"/>
  <c r="F459" i="31"/>
  <c r="F460" i="31"/>
  <c r="F461" i="31"/>
  <c r="F462" i="31"/>
  <c r="F463" i="31"/>
  <c r="F464" i="31"/>
  <c r="F465" i="31"/>
  <c r="F466" i="31"/>
  <c r="F467" i="31"/>
  <c r="F468" i="31"/>
  <c r="F469" i="31"/>
  <c r="F470" i="31"/>
  <c r="F471" i="31"/>
  <c r="F472" i="31"/>
  <c r="F473" i="31"/>
  <c r="F474" i="31"/>
  <c r="F475" i="31"/>
  <c r="F476" i="31"/>
  <c r="F477" i="31"/>
  <c r="F478" i="31"/>
  <c r="F479" i="31"/>
  <c r="F480" i="31"/>
  <c r="F481" i="31"/>
  <c r="F482" i="31"/>
  <c r="F483" i="31"/>
  <c r="F484" i="31"/>
  <c r="F485" i="31"/>
  <c r="F486" i="31"/>
  <c r="F487" i="31"/>
  <c r="F488" i="31"/>
  <c r="F489" i="31"/>
  <c r="F490" i="31"/>
  <c r="F491" i="31"/>
  <c r="F492" i="31"/>
  <c r="F493" i="31"/>
  <c r="F494" i="31"/>
  <c r="F495" i="31"/>
  <c r="F496" i="31"/>
  <c r="F497" i="31"/>
  <c r="F498" i="31"/>
  <c r="F499" i="31"/>
  <c r="F500" i="31"/>
  <c r="F501" i="31"/>
  <c r="F502" i="31"/>
  <c r="F503" i="31"/>
  <c r="F504" i="31"/>
  <c r="F505" i="31"/>
  <c r="F506" i="31"/>
  <c r="F507" i="31"/>
  <c r="F508" i="31"/>
  <c r="F509" i="31"/>
  <c r="F510" i="31"/>
  <c r="F511" i="31"/>
  <c r="F512" i="31"/>
  <c r="F513" i="31"/>
  <c r="F514" i="31"/>
  <c r="F515" i="31"/>
  <c r="F516" i="31"/>
  <c r="F517" i="31"/>
  <c r="F518" i="31"/>
  <c r="F519" i="31"/>
  <c r="F520" i="31"/>
  <c r="F521" i="31"/>
  <c r="F522" i="31"/>
  <c r="F523" i="31"/>
  <c r="F524" i="31"/>
  <c r="F525" i="31"/>
  <c r="F526" i="31"/>
  <c r="F527" i="31"/>
  <c r="F528" i="31"/>
  <c r="F529" i="31"/>
  <c r="F530" i="31"/>
  <c r="F531" i="31"/>
  <c r="F532" i="31"/>
  <c r="F533" i="31"/>
  <c r="F534" i="31"/>
  <c r="F535" i="31"/>
  <c r="F536" i="31"/>
  <c r="F537" i="31"/>
  <c r="F538" i="31"/>
  <c r="F539" i="31"/>
  <c r="F540" i="31"/>
  <c r="F541" i="31"/>
  <c r="F542" i="31"/>
  <c r="F543" i="31"/>
  <c r="F544" i="31"/>
  <c r="F545" i="31"/>
  <c r="F546" i="31"/>
  <c r="F547" i="31"/>
  <c r="F548" i="31"/>
  <c r="F549" i="31"/>
  <c r="F550" i="31"/>
  <c r="F551" i="31"/>
  <c r="F552" i="31"/>
  <c r="F553" i="31"/>
  <c r="F554" i="31"/>
  <c r="F555" i="31"/>
  <c r="F556" i="31"/>
  <c r="F557" i="31"/>
  <c r="F558" i="31"/>
  <c r="F559" i="31"/>
  <c r="F560" i="31"/>
  <c r="F561" i="31"/>
  <c r="F562" i="31"/>
  <c r="F563" i="31"/>
  <c r="F564" i="31"/>
  <c r="F565" i="31"/>
  <c r="F566" i="31"/>
  <c r="F567" i="31"/>
  <c r="F568" i="31"/>
  <c r="F569" i="31"/>
  <c r="F570" i="31"/>
  <c r="F571" i="31"/>
  <c r="F572" i="31"/>
  <c r="F573" i="31"/>
  <c r="F574" i="31"/>
  <c r="F575" i="31"/>
  <c r="F576" i="31"/>
  <c r="F577" i="31"/>
  <c r="F578" i="31"/>
  <c r="F579" i="31"/>
  <c r="F580" i="31"/>
  <c r="F581" i="31"/>
  <c r="F582" i="31"/>
  <c r="F583" i="31"/>
  <c r="F584" i="31"/>
  <c r="F585" i="31"/>
  <c r="F586" i="31"/>
  <c r="F587" i="31"/>
  <c r="F588" i="31"/>
  <c r="F589" i="31"/>
  <c r="F590" i="31"/>
  <c r="F591" i="31"/>
  <c r="F592" i="31"/>
  <c r="F593" i="31"/>
  <c r="F594" i="31"/>
  <c r="F595" i="31"/>
  <c r="F596" i="31"/>
  <c r="F597" i="31"/>
  <c r="F598" i="31"/>
  <c r="F599" i="31"/>
  <c r="F600" i="31"/>
  <c r="F601" i="31"/>
  <c r="F602" i="31"/>
  <c r="F603" i="31"/>
  <c r="F604" i="31"/>
  <c r="F605" i="31"/>
  <c r="F606" i="31"/>
  <c r="F607" i="31"/>
  <c r="F608" i="31"/>
  <c r="F609" i="31"/>
  <c r="F610" i="31"/>
  <c r="F611" i="31"/>
  <c r="F612" i="31"/>
  <c r="F613" i="31"/>
  <c r="F614" i="31"/>
  <c r="F615" i="31"/>
  <c r="F616" i="31"/>
  <c r="F617" i="31"/>
  <c r="F618" i="31"/>
  <c r="F619" i="31"/>
  <c r="F620" i="31"/>
  <c r="F621" i="31"/>
  <c r="F622" i="31"/>
  <c r="F623" i="31"/>
  <c r="F624" i="31"/>
  <c r="F625" i="31"/>
  <c r="F626" i="31"/>
  <c r="F627" i="31"/>
  <c r="F628" i="31"/>
  <c r="F629" i="31"/>
  <c r="F630" i="31"/>
  <c r="F631" i="31"/>
  <c r="F632" i="31"/>
  <c r="F633" i="31"/>
  <c r="F634" i="31"/>
  <c r="F635" i="31"/>
  <c r="F636" i="31"/>
  <c r="F637" i="31"/>
  <c r="F638" i="31"/>
  <c r="F639" i="31"/>
  <c r="F640" i="31"/>
  <c r="F641" i="31"/>
  <c r="F642" i="31"/>
  <c r="F643" i="31"/>
  <c r="F644" i="31"/>
  <c r="F645" i="31"/>
  <c r="F646" i="31"/>
  <c r="F647" i="31"/>
  <c r="F648" i="31"/>
  <c r="F649" i="31"/>
  <c r="F650" i="31"/>
  <c r="F651" i="31"/>
  <c r="F652" i="31"/>
  <c r="F653" i="31"/>
  <c r="F654" i="31"/>
  <c r="F655" i="31"/>
  <c r="F656" i="31"/>
  <c r="F657" i="31"/>
  <c r="F658" i="31"/>
  <c r="F659" i="31"/>
  <c r="F660" i="31"/>
  <c r="F661" i="31"/>
  <c r="F662" i="31"/>
  <c r="F663" i="31"/>
  <c r="F664" i="31"/>
  <c r="F665" i="31"/>
  <c r="F666" i="31"/>
  <c r="F667" i="31"/>
  <c r="F668" i="31"/>
  <c r="F669" i="31"/>
  <c r="F670" i="31"/>
  <c r="F671" i="31"/>
  <c r="F672" i="31"/>
  <c r="F673" i="31"/>
  <c r="F674" i="31"/>
  <c r="F675" i="31"/>
  <c r="F676" i="31"/>
  <c r="F677" i="31"/>
  <c r="F678" i="31"/>
  <c r="F679" i="31"/>
  <c r="F680" i="31"/>
  <c r="F681" i="31"/>
  <c r="F682" i="31"/>
  <c r="F683" i="31"/>
  <c r="F684" i="31"/>
  <c r="F685" i="31"/>
  <c r="F686" i="31"/>
  <c r="F687" i="31"/>
  <c r="F688" i="31"/>
  <c r="F689" i="31"/>
  <c r="F690" i="31"/>
  <c r="F691" i="31"/>
  <c r="F692" i="31"/>
  <c r="F693" i="31"/>
  <c r="F694" i="31"/>
  <c r="F695" i="31"/>
  <c r="F696" i="31"/>
  <c r="F697" i="31"/>
  <c r="F698" i="31"/>
  <c r="F699" i="31"/>
  <c r="F700" i="31"/>
  <c r="F701" i="31"/>
  <c r="F702" i="31"/>
  <c r="F703" i="31"/>
  <c r="F704" i="31"/>
  <c r="F705" i="31"/>
  <c r="F706" i="31"/>
  <c r="F707" i="31"/>
  <c r="F708" i="31"/>
  <c r="F709" i="31"/>
  <c r="F710" i="31"/>
  <c r="F711" i="31"/>
  <c r="F712" i="31"/>
  <c r="F713" i="31"/>
  <c r="F714" i="31"/>
  <c r="F715" i="31"/>
  <c r="F716" i="31"/>
  <c r="F717" i="31"/>
  <c r="F718" i="31"/>
  <c r="F719" i="31"/>
  <c r="F720" i="31"/>
  <c r="F721" i="31"/>
  <c r="F722" i="31"/>
  <c r="F723" i="31"/>
  <c r="F724" i="31"/>
  <c r="F725" i="31"/>
  <c r="F726" i="31"/>
  <c r="F727" i="31"/>
  <c r="F728" i="31"/>
  <c r="F729" i="31"/>
  <c r="F730" i="31"/>
  <c r="F731" i="31"/>
  <c r="F732" i="31"/>
  <c r="F733" i="31"/>
  <c r="F734" i="31"/>
  <c r="F735" i="31"/>
  <c r="F736" i="31"/>
  <c r="F737" i="31"/>
  <c r="F738" i="31"/>
  <c r="F739" i="31"/>
  <c r="F740" i="31"/>
  <c r="F741" i="31"/>
  <c r="F742" i="31"/>
  <c r="F743" i="31"/>
  <c r="F744" i="31"/>
  <c r="F745" i="31"/>
  <c r="F746" i="31"/>
  <c r="F747" i="31"/>
  <c r="F748" i="31"/>
  <c r="F749" i="31"/>
  <c r="F750" i="31"/>
  <c r="F751" i="31"/>
  <c r="F752" i="31"/>
  <c r="F753" i="31"/>
  <c r="F754" i="31"/>
  <c r="F755" i="31"/>
  <c r="F756" i="31"/>
  <c r="F757" i="31"/>
  <c r="F758" i="31"/>
  <c r="F759" i="31"/>
  <c r="F760" i="31"/>
  <c r="F761" i="31"/>
  <c r="F762" i="31"/>
  <c r="F763" i="31"/>
  <c r="F764" i="31"/>
  <c r="F765" i="31"/>
  <c r="F766" i="31"/>
  <c r="F767" i="31"/>
  <c r="F768" i="31"/>
  <c r="F769" i="31"/>
  <c r="F770" i="31"/>
  <c r="F771" i="31"/>
  <c r="F772" i="31"/>
  <c r="F773" i="31"/>
  <c r="F774" i="31"/>
  <c r="F775" i="31"/>
  <c r="F776" i="31"/>
  <c r="F777" i="31"/>
  <c r="F778" i="31"/>
  <c r="F779" i="31"/>
  <c r="F780" i="31"/>
  <c r="F781" i="31"/>
  <c r="F782" i="31"/>
  <c r="F783" i="31"/>
  <c r="F784" i="31"/>
  <c r="F785" i="31"/>
  <c r="F786" i="31"/>
  <c r="F787" i="31"/>
  <c r="F788" i="31"/>
  <c r="F789" i="31"/>
  <c r="F790" i="31"/>
  <c r="F791" i="31"/>
  <c r="F792" i="31"/>
  <c r="F793" i="31"/>
  <c r="F794" i="31"/>
  <c r="F795" i="31"/>
  <c r="F796" i="31"/>
  <c r="F797" i="31"/>
  <c r="F798" i="31"/>
  <c r="F799" i="31"/>
  <c r="F800" i="31"/>
  <c r="F801" i="31"/>
  <c r="F802" i="31"/>
  <c r="F803" i="31"/>
  <c r="F804" i="31"/>
  <c r="F805" i="31"/>
  <c r="F806" i="31"/>
  <c r="F807" i="31"/>
  <c r="F808" i="31"/>
  <c r="F809" i="31"/>
  <c r="F810" i="31"/>
  <c r="F811" i="31"/>
  <c r="F812" i="31"/>
  <c r="F813" i="31"/>
  <c r="F814" i="31"/>
  <c r="F815" i="31"/>
  <c r="F816" i="31"/>
  <c r="F817" i="31"/>
  <c r="F818" i="31"/>
  <c r="F819" i="31"/>
  <c r="F820" i="31"/>
  <c r="F821" i="31"/>
  <c r="F822" i="31"/>
  <c r="F823" i="31"/>
  <c r="F824" i="31"/>
  <c r="F825" i="31"/>
  <c r="F826" i="31"/>
  <c r="F827" i="31"/>
  <c r="F828" i="31"/>
  <c r="F829" i="31"/>
  <c r="F830" i="31"/>
  <c r="F831" i="31"/>
  <c r="F832" i="31"/>
  <c r="F833" i="31"/>
  <c r="F834" i="31"/>
  <c r="F835" i="31"/>
  <c r="F836" i="31"/>
  <c r="F837" i="31"/>
  <c r="F838" i="31"/>
  <c r="F839" i="31"/>
  <c r="F840" i="31"/>
  <c r="F841" i="31"/>
  <c r="F842" i="31"/>
  <c r="F843" i="31"/>
  <c r="F844" i="31"/>
  <c r="F845" i="31"/>
  <c r="F846" i="31"/>
  <c r="F847" i="31"/>
  <c r="F848" i="31"/>
  <c r="F849" i="31"/>
  <c r="F850" i="31"/>
  <c r="F851" i="31"/>
  <c r="F852" i="31"/>
  <c r="F853" i="31"/>
  <c r="F854" i="31"/>
  <c r="F855" i="31"/>
  <c r="F856" i="31"/>
  <c r="F857" i="31"/>
  <c r="F858" i="31"/>
  <c r="F859" i="31"/>
  <c r="F860" i="31"/>
  <c r="F861" i="31"/>
  <c r="F862" i="31"/>
  <c r="F863" i="31"/>
  <c r="F864" i="31"/>
  <c r="F865" i="31"/>
  <c r="F866" i="31"/>
  <c r="F867" i="31"/>
  <c r="F868" i="31"/>
  <c r="F869" i="31"/>
  <c r="F870" i="31"/>
  <c r="F871" i="31"/>
  <c r="F872" i="31"/>
  <c r="F873" i="31"/>
  <c r="F874" i="31"/>
  <c r="F875" i="31"/>
  <c r="F876" i="31"/>
  <c r="F877" i="31"/>
  <c r="F878" i="31"/>
  <c r="F879" i="31"/>
  <c r="F880" i="31"/>
  <c r="F881" i="31"/>
  <c r="F882" i="31"/>
  <c r="F883" i="31"/>
  <c r="F884" i="31"/>
  <c r="F885" i="31"/>
  <c r="F886" i="31"/>
  <c r="F887" i="31"/>
  <c r="F888" i="31"/>
  <c r="F889" i="31"/>
  <c r="F890" i="31"/>
  <c r="F891" i="31"/>
  <c r="F892" i="31"/>
  <c r="F893" i="31"/>
  <c r="F894" i="31"/>
  <c r="F895" i="31"/>
  <c r="F896" i="31"/>
  <c r="F897" i="31"/>
  <c r="F898" i="31"/>
  <c r="F899" i="31"/>
  <c r="F900" i="31"/>
  <c r="F901" i="31"/>
  <c r="F902" i="31"/>
  <c r="F903" i="31"/>
  <c r="F904" i="31"/>
  <c r="F905" i="31"/>
  <c r="F906" i="31"/>
  <c r="F907" i="31"/>
  <c r="F908" i="31"/>
  <c r="F909" i="31"/>
  <c r="F910" i="31"/>
  <c r="F911" i="31"/>
  <c r="F912" i="31"/>
  <c r="F913" i="31"/>
  <c r="F914" i="31"/>
  <c r="F915" i="31"/>
  <c r="F916" i="31"/>
  <c r="F917" i="31"/>
  <c r="F918" i="31"/>
  <c r="F919" i="31"/>
  <c r="F920" i="31"/>
  <c r="F921" i="31"/>
  <c r="F922" i="31"/>
  <c r="F923" i="31"/>
  <c r="F924" i="31"/>
  <c r="F925" i="31"/>
  <c r="F926" i="31"/>
  <c r="F927" i="31"/>
  <c r="F928" i="31"/>
  <c r="F929" i="31"/>
  <c r="F930" i="31"/>
  <c r="F931" i="31"/>
  <c r="F932" i="31"/>
  <c r="F933" i="31"/>
  <c r="F934" i="31"/>
  <c r="F935" i="31"/>
  <c r="F936" i="31"/>
  <c r="F937" i="31"/>
  <c r="F938" i="31"/>
  <c r="F939" i="31"/>
  <c r="F940" i="31"/>
  <c r="F941" i="31"/>
  <c r="F942" i="31"/>
  <c r="F943" i="31"/>
  <c r="F944" i="31"/>
  <c r="F945" i="31"/>
  <c r="F946" i="31"/>
  <c r="F947" i="31"/>
  <c r="F948" i="31"/>
  <c r="F949" i="31"/>
  <c r="F950" i="31"/>
  <c r="F951" i="31"/>
  <c r="F952" i="31"/>
  <c r="F953" i="31"/>
  <c r="F954" i="31"/>
  <c r="F955" i="31"/>
  <c r="F956" i="31"/>
  <c r="F957" i="31"/>
  <c r="F958" i="31"/>
  <c r="F959" i="31"/>
  <c r="F960" i="31"/>
  <c r="F961" i="31"/>
  <c r="F962" i="31"/>
  <c r="F963" i="31"/>
  <c r="F964" i="31"/>
  <c r="F965" i="31"/>
  <c r="F966" i="31"/>
  <c r="F967" i="31"/>
  <c r="F968" i="31"/>
  <c r="F969" i="31"/>
  <c r="F970" i="31"/>
  <c r="F971" i="31"/>
  <c r="F972" i="31"/>
  <c r="F973" i="31"/>
  <c r="F974" i="31"/>
  <c r="F975" i="31"/>
  <c r="F976" i="31"/>
  <c r="F977" i="31"/>
  <c r="F978" i="31"/>
  <c r="F979" i="31"/>
  <c r="F980" i="31"/>
  <c r="F981" i="31"/>
  <c r="F982" i="31"/>
  <c r="F983" i="31"/>
  <c r="F984" i="31"/>
  <c r="F985" i="31"/>
  <c r="F986" i="31"/>
  <c r="F987" i="31"/>
  <c r="F988" i="31"/>
  <c r="F989" i="31"/>
  <c r="F990" i="31"/>
  <c r="F991" i="31"/>
  <c r="F992" i="31"/>
  <c r="F993" i="31"/>
  <c r="F994" i="31"/>
  <c r="F995" i="31"/>
  <c r="F996" i="31"/>
  <c r="F997" i="31"/>
  <c r="F998" i="31"/>
  <c r="F999" i="31"/>
  <c r="F1000" i="31"/>
  <c r="F1001" i="31"/>
  <c r="F1002" i="31"/>
  <c r="F1003" i="31"/>
  <c r="F1004" i="31"/>
  <c r="F1005" i="31"/>
  <c r="F1006" i="31"/>
  <c r="F1007" i="31"/>
  <c r="F1008" i="31"/>
  <c r="F1009" i="31"/>
  <c r="F1010" i="31"/>
  <c r="F1011" i="31"/>
  <c r="F1012" i="31"/>
  <c r="F1013" i="31"/>
  <c r="F1014" i="31"/>
  <c r="F1015" i="31"/>
  <c r="F1016" i="31"/>
  <c r="F1017" i="31"/>
  <c r="F1018" i="31"/>
  <c r="F1019" i="31"/>
  <c r="F1020" i="31"/>
  <c r="F1021" i="31"/>
  <c r="F1022" i="31"/>
  <c r="F1023" i="31"/>
  <c r="F1024" i="31"/>
  <c r="F1025" i="31"/>
  <c r="F1026" i="31"/>
  <c r="F1027" i="31"/>
  <c r="F1028" i="31"/>
  <c r="F1029" i="31"/>
  <c r="F1030" i="31"/>
  <c r="F1031" i="31"/>
  <c r="F1032" i="31"/>
  <c r="F1033" i="31"/>
  <c r="F1034" i="31"/>
  <c r="F1035" i="31"/>
  <c r="F1036" i="31"/>
  <c r="F1037" i="31"/>
  <c r="F1038" i="31"/>
  <c r="F1039" i="31"/>
  <c r="F1040" i="31"/>
  <c r="F1041" i="31"/>
  <c r="F1042" i="31"/>
  <c r="F1043" i="31"/>
  <c r="F1044" i="31"/>
  <c r="F1045" i="31"/>
  <c r="F1046" i="31"/>
  <c r="F1047" i="31"/>
  <c r="F1048" i="31"/>
  <c r="F1049" i="31"/>
  <c r="F1050" i="31"/>
  <c r="F1051" i="31"/>
  <c r="F1052" i="31"/>
  <c r="F1053" i="31"/>
  <c r="F1054" i="31"/>
  <c r="F1055" i="31"/>
  <c r="F1056" i="31"/>
  <c r="F1057" i="31"/>
  <c r="F1058" i="31"/>
  <c r="F1059" i="31"/>
  <c r="F1060" i="31"/>
  <c r="F1061" i="31"/>
  <c r="F1062" i="31"/>
  <c r="F1063" i="31"/>
  <c r="F1064" i="31"/>
  <c r="F1065" i="31"/>
  <c r="F1066" i="31"/>
  <c r="F1067" i="31"/>
  <c r="F1068" i="31"/>
  <c r="F1069" i="31"/>
  <c r="F1070" i="31"/>
  <c r="F1071" i="31"/>
  <c r="F1072" i="31"/>
  <c r="F1073" i="31"/>
  <c r="F1074" i="31"/>
  <c r="F1075" i="31"/>
  <c r="F1076" i="31"/>
  <c r="F1077" i="31"/>
  <c r="F1078" i="31"/>
  <c r="F1079" i="31"/>
  <c r="F1080" i="31"/>
  <c r="F1081" i="31"/>
  <c r="F1082" i="31"/>
  <c r="F1083" i="31"/>
  <c r="F1084" i="31"/>
  <c r="F1085" i="31"/>
  <c r="F1086" i="31"/>
  <c r="F1087" i="31"/>
  <c r="F1088" i="31"/>
  <c r="F1089" i="31"/>
  <c r="F1090" i="31"/>
  <c r="F1091" i="31"/>
  <c r="F1092" i="31"/>
  <c r="F1093" i="31"/>
  <c r="F1094" i="31"/>
  <c r="F1095" i="31"/>
  <c r="F1096" i="31"/>
  <c r="F1097" i="31"/>
  <c r="F1098" i="31"/>
  <c r="F1099" i="31"/>
  <c r="F1100" i="31"/>
  <c r="F1101" i="31"/>
  <c r="F1102" i="31"/>
  <c r="F1103" i="31"/>
  <c r="F1104" i="31"/>
  <c r="F1105" i="31"/>
  <c r="F1106" i="31"/>
  <c r="F1107" i="31"/>
  <c r="F1108" i="31"/>
  <c r="F1109" i="31"/>
  <c r="F1110" i="31"/>
  <c r="F1111" i="31"/>
  <c r="F1112" i="31"/>
  <c r="F1113" i="31"/>
  <c r="F1114" i="31"/>
  <c r="F1115" i="31"/>
  <c r="F1116" i="31"/>
  <c r="F1117" i="31"/>
  <c r="F1118" i="31"/>
  <c r="F1119" i="31"/>
  <c r="F1120" i="31"/>
  <c r="F1121" i="31"/>
  <c r="F1122" i="31"/>
  <c r="F1123" i="31"/>
  <c r="F1124" i="31"/>
  <c r="F1125" i="31"/>
  <c r="F1126" i="31"/>
  <c r="F1127" i="31"/>
  <c r="F1128" i="31"/>
  <c r="F1129" i="31"/>
  <c r="F1130" i="31"/>
  <c r="F1131" i="31"/>
  <c r="F1132" i="31"/>
  <c r="F1133" i="31"/>
  <c r="F1134" i="31"/>
  <c r="F1135" i="31"/>
  <c r="F1136" i="31"/>
  <c r="F1137" i="31"/>
  <c r="F1138" i="31"/>
  <c r="F1139" i="31"/>
  <c r="F1140" i="31"/>
  <c r="F1141" i="31"/>
  <c r="F1142" i="31"/>
  <c r="F1143" i="31"/>
  <c r="F1144" i="31"/>
  <c r="F1145" i="31"/>
  <c r="F1146" i="31"/>
  <c r="F1147" i="31"/>
  <c r="F1148" i="31"/>
  <c r="F1149" i="31"/>
  <c r="F1150" i="31"/>
  <c r="F1151" i="31"/>
  <c r="F1152" i="31"/>
  <c r="F1153" i="31"/>
  <c r="F1154" i="31"/>
  <c r="F1155" i="31"/>
  <c r="F1156" i="31"/>
  <c r="F1157" i="31"/>
  <c r="F1158" i="31"/>
  <c r="F1159" i="31"/>
  <c r="F1160" i="31"/>
  <c r="F1161" i="31"/>
  <c r="F1162" i="31"/>
  <c r="F1163" i="31"/>
  <c r="F1164" i="31"/>
  <c r="F1165" i="31"/>
  <c r="F1166" i="31"/>
  <c r="F1167" i="31"/>
  <c r="F1168" i="31"/>
  <c r="F1169" i="31"/>
  <c r="F1170" i="31"/>
  <c r="F1171" i="31"/>
  <c r="F1172" i="31"/>
  <c r="F1173" i="31"/>
  <c r="F1174" i="31"/>
  <c r="F1175" i="31"/>
  <c r="F1176" i="31"/>
  <c r="F1177" i="31"/>
  <c r="F1178" i="31"/>
  <c r="F1179" i="31"/>
  <c r="F1180" i="31"/>
  <c r="F1181" i="31"/>
  <c r="F1182" i="31"/>
  <c r="F1183" i="31"/>
  <c r="F1184" i="31"/>
  <c r="F1185" i="31"/>
  <c r="F1186" i="31"/>
  <c r="F1187" i="31"/>
  <c r="F1188" i="31"/>
  <c r="F1189" i="31"/>
  <c r="F1190" i="31"/>
  <c r="F1191" i="31"/>
  <c r="F1192" i="31"/>
  <c r="F1193" i="31"/>
  <c r="F1194" i="31"/>
  <c r="F1195" i="31"/>
  <c r="F1196" i="31"/>
  <c r="F1197" i="31"/>
  <c r="F1198" i="31"/>
  <c r="F1199" i="31"/>
  <c r="F1200" i="31"/>
  <c r="F1201" i="31"/>
  <c r="F1202" i="31"/>
  <c r="F1203" i="31"/>
  <c r="F1204" i="31"/>
  <c r="F1205" i="31"/>
  <c r="F1206" i="31"/>
  <c r="F1207" i="31"/>
  <c r="F1208" i="31"/>
  <c r="F1209" i="31"/>
  <c r="F1210" i="31"/>
  <c r="F1211" i="31"/>
  <c r="F1212" i="31"/>
  <c r="F1213" i="31"/>
  <c r="F1214" i="31"/>
  <c r="F1215" i="31"/>
  <c r="F1216" i="31"/>
  <c r="F1217" i="31"/>
  <c r="F1218" i="31"/>
  <c r="F1219" i="31"/>
  <c r="F1220" i="31"/>
  <c r="F1221" i="31"/>
  <c r="F1222" i="31"/>
  <c r="F1223" i="31"/>
  <c r="F1224" i="31"/>
  <c r="F1225" i="31"/>
  <c r="F1226" i="31"/>
  <c r="F1227" i="31"/>
  <c r="F1228" i="31"/>
  <c r="F1229" i="31"/>
  <c r="F1230" i="31"/>
  <c r="F1231" i="31"/>
  <c r="F1232" i="31"/>
  <c r="F1233" i="31"/>
  <c r="F1234" i="31"/>
  <c r="F1235" i="31"/>
  <c r="F1236" i="31"/>
  <c r="F1237" i="31"/>
  <c r="F1238" i="31"/>
  <c r="F1239" i="31"/>
  <c r="F1240" i="31"/>
  <c r="F1241" i="31"/>
  <c r="F1242" i="31"/>
  <c r="F1243" i="31"/>
  <c r="F1244" i="31"/>
  <c r="F1245" i="31"/>
  <c r="F1246" i="31"/>
  <c r="F1247" i="31"/>
  <c r="F1248" i="31"/>
  <c r="F1249" i="31"/>
  <c r="F1250" i="31"/>
  <c r="F1251" i="31"/>
  <c r="F1252" i="31"/>
  <c r="F1253" i="31"/>
  <c r="F1254" i="31"/>
  <c r="F1255" i="31"/>
  <c r="F1256" i="31"/>
  <c r="F1257" i="31"/>
  <c r="F1258" i="31"/>
  <c r="F1259" i="31"/>
  <c r="F1260" i="31"/>
  <c r="F1261" i="31"/>
  <c r="F1262" i="31"/>
  <c r="F1263" i="31"/>
  <c r="F1264" i="31"/>
  <c r="F1265" i="31"/>
  <c r="F1266" i="31"/>
  <c r="F1267" i="31"/>
  <c r="F1268" i="31"/>
  <c r="F1269" i="31"/>
  <c r="F1270" i="31"/>
  <c r="F1271" i="31"/>
  <c r="F1272" i="31"/>
  <c r="F1273" i="31"/>
  <c r="F1274" i="31"/>
  <c r="F1275" i="31"/>
  <c r="F1276" i="31"/>
  <c r="F1277" i="31"/>
  <c r="F1278" i="31"/>
  <c r="F1279" i="31"/>
  <c r="F1280" i="31"/>
  <c r="F1281" i="31"/>
  <c r="F1282" i="31"/>
  <c r="F1283" i="31"/>
  <c r="F1284" i="31"/>
  <c r="F1285" i="31"/>
  <c r="F1286" i="31"/>
  <c r="F1287" i="31"/>
  <c r="F1288" i="31"/>
  <c r="F1289" i="31"/>
  <c r="F1290" i="31"/>
  <c r="F1291" i="31"/>
  <c r="F1292" i="31"/>
  <c r="F1293" i="31"/>
  <c r="F1294" i="31"/>
  <c r="F1295" i="31"/>
  <c r="F1296" i="31"/>
  <c r="F1297" i="31"/>
  <c r="F1298" i="31"/>
  <c r="F1299" i="31"/>
  <c r="F1300" i="31"/>
  <c r="F1301" i="31"/>
  <c r="F1302" i="31"/>
  <c r="F1303" i="31"/>
  <c r="F1304" i="31"/>
  <c r="F1305" i="31"/>
  <c r="F1306" i="31"/>
  <c r="F1307" i="31"/>
  <c r="F1308" i="31"/>
  <c r="F1309" i="31"/>
  <c r="F1310" i="31"/>
  <c r="F1311" i="31"/>
  <c r="F1312" i="31"/>
  <c r="F1313" i="31"/>
  <c r="F1314" i="31"/>
  <c r="F1315" i="31"/>
  <c r="F1316" i="31"/>
  <c r="F1317" i="31"/>
  <c r="F1318" i="31"/>
  <c r="F1319" i="31"/>
  <c r="F1320" i="31"/>
  <c r="F1321" i="31"/>
  <c r="F1322" i="31"/>
  <c r="F1323" i="31"/>
  <c r="F1324" i="31"/>
  <c r="F1325" i="31"/>
  <c r="F1326" i="31"/>
  <c r="F1327" i="31"/>
  <c r="F1328" i="31"/>
  <c r="F1329" i="31"/>
  <c r="F1330" i="31"/>
  <c r="F1331" i="31"/>
  <c r="F1332" i="31"/>
  <c r="F1333" i="31"/>
  <c r="F1334" i="31"/>
  <c r="F1335" i="31"/>
  <c r="F1336" i="31"/>
  <c r="F1337" i="31"/>
  <c r="F1338" i="31"/>
  <c r="F1339" i="31"/>
  <c r="F1340" i="31"/>
  <c r="F1341" i="31"/>
  <c r="F1342" i="31"/>
  <c r="F1343" i="31"/>
  <c r="F1344" i="31"/>
  <c r="F1345" i="31"/>
  <c r="F1346" i="31"/>
  <c r="F1347" i="31"/>
  <c r="F1348" i="31"/>
  <c r="F1349" i="31"/>
  <c r="F1350" i="31"/>
  <c r="F1351" i="31"/>
  <c r="F1352" i="31"/>
  <c r="F1353" i="31"/>
  <c r="F1354" i="31"/>
  <c r="F1355" i="31"/>
  <c r="F1356" i="31"/>
  <c r="F1357" i="31"/>
  <c r="F1358" i="31"/>
  <c r="F1359" i="31"/>
  <c r="F1360" i="31"/>
  <c r="F1361" i="31"/>
  <c r="F1362" i="31"/>
  <c r="F1363" i="31"/>
  <c r="F1364" i="31"/>
  <c r="F1365" i="31"/>
  <c r="F1366" i="31"/>
  <c r="F1367" i="31"/>
  <c r="F1368" i="31"/>
  <c r="F1369" i="31"/>
  <c r="F1370" i="31"/>
  <c r="F1371" i="31"/>
  <c r="F1372" i="31"/>
  <c r="F1373" i="31"/>
  <c r="F1374" i="31"/>
  <c r="F1375" i="31"/>
  <c r="F1376" i="31"/>
  <c r="F1377" i="31"/>
  <c r="F1378" i="31"/>
  <c r="F1379" i="31"/>
  <c r="F1380" i="31"/>
  <c r="F1381" i="31"/>
  <c r="F1382" i="31"/>
  <c r="F1383" i="31"/>
  <c r="F1384" i="31"/>
  <c r="F1385" i="31"/>
  <c r="F1386" i="31"/>
  <c r="F1387" i="31"/>
  <c r="F1388" i="31"/>
  <c r="F1389" i="31"/>
  <c r="F1390" i="31"/>
  <c r="F1391" i="31"/>
  <c r="F1392" i="31"/>
  <c r="F1393" i="31"/>
  <c r="F1394" i="31"/>
  <c r="F1395" i="31"/>
  <c r="F1396" i="31"/>
  <c r="F1397" i="31"/>
  <c r="F1398" i="31"/>
  <c r="F1399" i="31"/>
  <c r="F1400" i="31"/>
  <c r="F1401" i="31"/>
  <c r="F1402" i="31"/>
  <c r="F1403" i="31"/>
  <c r="F1404" i="31"/>
  <c r="F1405" i="31"/>
  <c r="F1406" i="31"/>
  <c r="F1407" i="31"/>
  <c r="F1408" i="31"/>
  <c r="F1409" i="31"/>
  <c r="F1410" i="31"/>
  <c r="F1411" i="31"/>
  <c r="F1412" i="31"/>
  <c r="F1413" i="31"/>
  <c r="F1414" i="31"/>
  <c r="F1415" i="31"/>
  <c r="F1416" i="31"/>
  <c r="F1417" i="31"/>
  <c r="F1418" i="31"/>
  <c r="F1419" i="31"/>
  <c r="F1420" i="31"/>
  <c r="F1421" i="31"/>
  <c r="F1422" i="31"/>
  <c r="F1423" i="31"/>
  <c r="F1424" i="31"/>
  <c r="F1425" i="31"/>
  <c r="F1426" i="31"/>
  <c r="F1427" i="31"/>
  <c r="F1428" i="31"/>
  <c r="F1429" i="31"/>
  <c r="F1430" i="31"/>
  <c r="F1431" i="31"/>
  <c r="F1432" i="31"/>
  <c r="F1433" i="31"/>
  <c r="F1434" i="31"/>
  <c r="F1435" i="31"/>
  <c r="F1436" i="31"/>
  <c r="F1437" i="31"/>
  <c r="F1438" i="31"/>
  <c r="F1439" i="31"/>
  <c r="F1440" i="31"/>
  <c r="F1441" i="31"/>
  <c r="F1442" i="31"/>
  <c r="F1443" i="31"/>
  <c r="F1444" i="31"/>
  <c r="F1445" i="31"/>
  <c r="F1446" i="31"/>
  <c r="F1447" i="31"/>
  <c r="F1448" i="31"/>
  <c r="F1449" i="31"/>
  <c r="F1450" i="31"/>
  <c r="F1451" i="31"/>
  <c r="F1452" i="31"/>
  <c r="F1453" i="31"/>
  <c r="F1454" i="31"/>
  <c r="F1455" i="31"/>
  <c r="F1456" i="31"/>
  <c r="F1457" i="31"/>
  <c r="F1458" i="31"/>
  <c r="F1459" i="31"/>
  <c r="F1460" i="31"/>
  <c r="F1461" i="31"/>
  <c r="F1462" i="31"/>
  <c r="F1463" i="31"/>
  <c r="F1464" i="31"/>
  <c r="F1465" i="31"/>
  <c r="F1466" i="31"/>
  <c r="F1467" i="31"/>
  <c r="F1468" i="31"/>
  <c r="F1469" i="31"/>
  <c r="F1470" i="31"/>
  <c r="F1471" i="31"/>
  <c r="F1472" i="31"/>
  <c r="F1473" i="31"/>
  <c r="F1474" i="31"/>
  <c r="F1475" i="31"/>
  <c r="F1476" i="31"/>
  <c r="F1477" i="31"/>
  <c r="F1478" i="31"/>
  <c r="F1479" i="31"/>
  <c r="F1480" i="31"/>
  <c r="F1481" i="31"/>
  <c r="F1482" i="31"/>
  <c r="F1483" i="31"/>
  <c r="F1484" i="31"/>
  <c r="F1485" i="31"/>
  <c r="F1486" i="31"/>
  <c r="F1487" i="31"/>
  <c r="F1488" i="31"/>
  <c r="F1489" i="31"/>
  <c r="F1490" i="31"/>
  <c r="F1491" i="31"/>
  <c r="F1492" i="31"/>
  <c r="F1493" i="31"/>
  <c r="F1494" i="31"/>
  <c r="F1495" i="31"/>
  <c r="F1496" i="31"/>
  <c r="F1497" i="31"/>
  <c r="F1498" i="31"/>
  <c r="F1499" i="31"/>
  <c r="F1500" i="31"/>
  <c r="F1501" i="31"/>
  <c r="F1502" i="31"/>
  <c r="F1503" i="31"/>
  <c r="F1504" i="31"/>
  <c r="F1505" i="31"/>
  <c r="F1506" i="31"/>
  <c r="F1507" i="31"/>
  <c r="F1508" i="31"/>
  <c r="F1509" i="31"/>
  <c r="F1510" i="31"/>
  <c r="F1511" i="31"/>
  <c r="F1512" i="31"/>
  <c r="F1513" i="31"/>
  <c r="F1514" i="31"/>
  <c r="F1515" i="31"/>
  <c r="F1516" i="31"/>
  <c r="F1517" i="31"/>
  <c r="F1518" i="31"/>
  <c r="F1519" i="31"/>
  <c r="F1520" i="31"/>
  <c r="F1521" i="31"/>
  <c r="F1522" i="31"/>
  <c r="F1523" i="31"/>
  <c r="F1524" i="31"/>
  <c r="F1525" i="31"/>
  <c r="F1526" i="31"/>
  <c r="F1527" i="31"/>
  <c r="F1528" i="31"/>
  <c r="F1529" i="31"/>
  <c r="F1530" i="31"/>
  <c r="F1531" i="31"/>
  <c r="F1532" i="31"/>
  <c r="F1533" i="31"/>
  <c r="F1534" i="31"/>
  <c r="F1535" i="31"/>
  <c r="F1536" i="31"/>
  <c r="F1537" i="31"/>
  <c r="F1538" i="31"/>
  <c r="F1539" i="31"/>
  <c r="F1540" i="31"/>
  <c r="F1541" i="31"/>
  <c r="F1542" i="31"/>
  <c r="F1543" i="31"/>
  <c r="F1544" i="31"/>
  <c r="F1545" i="31"/>
  <c r="F1546" i="31"/>
  <c r="F1547" i="31"/>
  <c r="F1548" i="31"/>
  <c r="F1549" i="31"/>
  <c r="F1550" i="31"/>
  <c r="F1551" i="31"/>
  <c r="F1552" i="31"/>
  <c r="F1553" i="31"/>
  <c r="F1554" i="31"/>
  <c r="F1555" i="31"/>
  <c r="F1556" i="31"/>
  <c r="F1557" i="31"/>
  <c r="F1558" i="31"/>
  <c r="F1559" i="31"/>
  <c r="F1560" i="31"/>
  <c r="F1561" i="31"/>
  <c r="F1562" i="31"/>
  <c r="F1563" i="31"/>
  <c r="F1564" i="31"/>
  <c r="F1565" i="31"/>
  <c r="F1566" i="31"/>
  <c r="F1567" i="31"/>
  <c r="F1568" i="31"/>
  <c r="F1569" i="31"/>
  <c r="F1570" i="31"/>
  <c r="F1571" i="31"/>
  <c r="F1572" i="31"/>
  <c r="F1573" i="31"/>
  <c r="F1574" i="31"/>
  <c r="F1575" i="31"/>
  <c r="F1576" i="31"/>
  <c r="F1577" i="31"/>
  <c r="F1578" i="31"/>
  <c r="F1579" i="31"/>
  <c r="F1580" i="31"/>
  <c r="F1581" i="31"/>
  <c r="F1582" i="31"/>
  <c r="F1583" i="31"/>
  <c r="F1584" i="31"/>
  <c r="F1585" i="31"/>
  <c r="F1586" i="31"/>
  <c r="F1587" i="31"/>
  <c r="F1588" i="31"/>
  <c r="F1589" i="31"/>
  <c r="F1590" i="31"/>
  <c r="F1591" i="31"/>
  <c r="F1592" i="31"/>
  <c r="F1593" i="31"/>
  <c r="F1594" i="31"/>
  <c r="F1595" i="31"/>
  <c r="F1596" i="31"/>
  <c r="F1597" i="31"/>
  <c r="F1598" i="31"/>
  <c r="F1599" i="31"/>
  <c r="F1600" i="31"/>
  <c r="F1601" i="31"/>
  <c r="F1602" i="31"/>
  <c r="F1603" i="31"/>
  <c r="F1604" i="31"/>
  <c r="F1605" i="31"/>
  <c r="F1606" i="31"/>
  <c r="F1607" i="31"/>
  <c r="F1608" i="31"/>
  <c r="F1609" i="31"/>
  <c r="F1610" i="31"/>
  <c r="F1611" i="31"/>
  <c r="F1612" i="31"/>
  <c r="F1613" i="31"/>
  <c r="F1614" i="31"/>
  <c r="F1615" i="31"/>
  <c r="F1616" i="31"/>
  <c r="F1617" i="31"/>
  <c r="F1618" i="31"/>
  <c r="F1619" i="31"/>
  <c r="F1620" i="31"/>
  <c r="F1621" i="31"/>
  <c r="F1622" i="31"/>
  <c r="F1623" i="31"/>
  <c r="F1624" i="31"/>
  <c r="F1625" i="31"/>
  <c r="F1626" i="31"/>
  <c r="F1627" i="31"/>
  <c r="F1628" i="31"/>
  <c r="F1629" i="31"/>
  <c r="F1630" i="31"/>
  <c r="F1631" i="31"/>
  <c r="F1632" i="31"/>
  <c r="F1633" i="31"/>
  <c r="F1634" i="31"/>
  <c r="F1635" i="31"/>
  <c r="F1636" i="31"/>
  <c r="F1637" i="31"/>
  <c r="F1638" i="31"/>
  <c r="F1639" i="31"/>
  <c r="F1640" i="31"/>
  <c r="F1641" i="31"/>
  <c r="F1642" i="31"/>
  <c r="F1643" i="31"/>
  <c r="F1644" i="31"/>
  <c r="F1645" i="31"/>
  <c r="F1646" i="31"/>
  <c r="F1647" i="31"/>
  <c r="F1648" i="31"/>
  <c r="F1649" i="31"/>
  <c r="F1650" i="31"/>
  <c r="F1651" i="31"/>
  <c r="F1652" i="31"/>
  <c r="F1653" i="31"/>
  <c r="F1654" i="31"/>
  <c r="F1655" i="31"/>
  <c r="F1656" i="31"/>
  <c r="F1657" i="31"/>
  <c r="F1658" i="31"/>
  <c r="F1659" i="31"/>
  <c r="F1660" i="31"/>
  <c r="F1661" i="31"/>
  <c r="F1662" i="31"/>
  <c r="F1663" i="31"/>
  <c r="F1664" i="31"/>
  <c r="F1665" i="31"/>
  <c r="F1666" i="31"/>
  <c r="F1667" i="31"/>
  <c r="F1668" i="31"/>
  <c r="F1669" i="31"/>
  <c r="F1670" i="31"/>
  <c r="F1671" i="31"/>
  <c r="F1672" i="31"/>
  <c r="F1673" i="31"/>
  <c r="F1674" i="31"/>
  <c r="F1675" i="31"/>
  <c r="F1676" i="31"/>
  <c r="F1677" i="31"/>
  <c r="F1678" i="31"/>
  <c r="F1679" i="31"/>
  <c r="F1680" i="31"/>
  <c r="F1681" i="31"/>
  <c r="F1682" i="31"/>
  <c r="F1683" i="31"/>
  <c r="F1684" i="31"/>
  <c r="F1685" i="31"/>
  <c r="F1686" i="31"/>
  <c r="F1687" i="31"/>
  <c r="F1688" i="31"/>
  <c r="F1689" i="31"/>
  <c r="F1690" i="31"/>
  <c r="F1691" i="31"/>
  <c r="F1692" i="31"/>
  <c r="F1693" i="31"/>
  <c r="F1694" i="31"/>
  <c r="F1695" i="31"/>
  <c r="F1696" i="31"/>
  <c r="F1697" i="31"/>
  <c r="F1698" i="31"/>
  <c r="F1699" i="31"/>
  <c r="F1700" i="31"/>
  <c r="F1701" i="31"/>
  <c r="F1702" i="31"/>
  <c r="F1703" i="31"/>
  <c r="F1704" i="31"/>
  <c r="F1705" i="31"/>
  <c r="F1706" i="31"/>
  <c r="F1707" i="31"/>
  <c r="F1708" i="31"/>
  <c r="F1709" i="31"/>
  <c r="F1710" i="31"/>
  <c r="F1711" i="31"/>
  <c r="F1712" i="31"/>
  <c r="F1713" i="31"/>
  <c r="F1714" i="31"/>
  <c r="F1715" i="31"/>
  <c r="F1716" i="31"/>
  <c r="F1717" i="31"/>
  <c r="F1718" i="31"/>
  <c r="F1719" i="31"/>
  <c r="F1720" i="31"/>
  <c r="F1721" i="31"/>
  <c r="F1722" i="31"/>
  <c r="F1723" i="31"/>
  <c r="F1724" i="31"/>
  <c r="F1725" i="31"/>
  <c r="F1726" i="31"/>
  <c r="F1727" i="31"/>
  <c r="F1728" i="31"/>
  <c r="F1729" i="31"/>
  <c r="F1730" i="31"/>
  <c r="F1731" i="31"/>
  <c r="F1732" i="31"/>
  <c r="F1733" i="31"/>
  <c r="F1734" i="31"/>
  <c r="F1735" i="31"/>
  <c r="F1736" i="31"/>
  <c r="F1737" i="31"/>
  <c r="F1738" i="31"/>
  <c r="F1739" i="31"/>
  <c r="F1740" i="31"/>
  <c r="F1741" i="31"/>
  <c r="F1742" i="31"/>
  <c r="F1743" i="31"/>
  <c r="F1744" i="31"/>
  <c r="F1745" i="31"/>
  <c r="F1746" i="31"/>
  <c r="F1747" i="31"/>
  <c r="F1748" i="31"/>
  <c r="F1749" i="31"/>
  <c r="F1750" i="31"/>
  <c r="F1751" i="31"/>
  <c r="F1752" i="31"/>
  <c r="F1753" i="31"/>
  <c r="F1754" i="31"/>
  <c r="F1755" i="31"/>
  <c r="F1756" i="31"/>
  <c r="F1757" i="31"/>
  <c r="F1758" i="31"/>
  <c r="F1759" i="31"/>
  <c r="F1760" i="31"/>
  <c r="F1761" i="31"/>
  <c r="F1762" i="31"/>
  <c r="F1763" i="31"/>
  <c r="F1764" i="31"/>
  <c r="F1765" i="31"/>
  <c r="F1766" i="31"/>
  <c r="F1767" i="31"/>
  <c r="F1768" i="31"/>
  <c r="F1769" i="31"/>
  <c r="F1770" i="31"/>
  <c r="F1771" i="31"/>
  <c r="F1772" i="31"/>
  <c r="F1773" i="31"/>
  <c r="F1774" i="31"/>
  <c r="F1775" i="31"/>
  <c r="F1776" i="31"/>
  <c r="F1777" i="31"/>
  <c r="F1778" i="31"/>
  <c r="F1779" i="31"/>
  <c r="F1780" i="31"/>
  <c r="F1781" i="31"/>
  <c r="F1782" i="31"/>
  <c r="F1783" i="31"/>
  <c r="F1784" i="31"/>
  <c r="F1785" i="31"/>
  <c r="F1786" i="31"/>
  <c r="F1787" i="31"/>
  <c r="F1788" i="31"/>
  <c r="F1789" i="31"/>
  <c r="F1790" i="31"/>
  <c r="F1791" i="31"/>
  <c r="F1792" i="31"/>
  <c r="F1793" i="31"/>
  <c r="F1794" i="31"/>
  <c r="F1795" i="31"/>
  <c r="F1796" i="31"/>
  <c r="F1797" i="31"/>
  <c r="F1798" i="31"/>
  <c r="F1799" i="31"/>
  <c r="F1800" i="31"/>
  <c r="F1801" i="31"/>
  <c r="F1802" i="31"/>
  <c r="F1803" i="31"/>
  <c r="F1804" i="31"/>
  <c r="F1805" i="31"/>
  <c r="F1806" i="31"/>
  <c r="F1807" i="31"/>
  <c r="F1808" i="31"/>
  <c r="F1809" i="31"/>
  <c r="F1810" i="31"/>
  <c r="F1811" i="31"/>
  <c r="F1812" i="31"/>
  <c r="F1813" i="31"/>
  <c r="F1814" i="31"/>
  <c r="F1815" i="31"/>
  <c r="F1816" i="31"/>
  <c r="F1817" i="31"/>
  <c r="F1818" i="31"/>
  <c r="F1819" i="31"/>
  <c r="F1820" i="31"/>
  <c r="F1821" i="31"/>
  <c r="F1822" i="31"/>
  <c r="F1823" i="31"/>
  <c r="F1824" i="31"/>
  <c r="F1825" i="31"/>
  <c r="F1826" i="31"/>
  <c r="F1827" i="31"/>
  <c r="F1828" i="31"/>
  <c r="F1829" i="31"/>
  <c r="F1830" i="31"/>
  <c r="F1831" i="31"/>
  <c r="F1832" i="31"/>
  <c r="F1833" i="31"/>
  <c r="F1834" i="31"/>
  <c r="F1835" i="31"/>
  <c r="F1836" i="31"/>
  <c r="F1837" i="31"/>
  <c r="F1838" i="31"/>
  <c r="F1839" i="31"/>
  <c r="F1840" i="31"/>
  <c r="F1841" i="31"/>
  <c r="F1842" i="31"/>
  <c r="F1843" i="31"/>
  <c r="F1844" i="31"/>
  <c r="F1845" i="31"/>
  <c r="F1846" i="31"/>
  <c r="F1847" i="31"/>
  <c r="F1848" i="31"/>
  <c r="F1849" i="31"/>
  <c r="F1850" i="31"/>
  <c r="F1851" i="31"/>
  <c r="F1852" i="31"/>
  <c r="F1853" i="31"/>
  <c r="F1854" i="31"/>
  <c r="F1855" i="31"/>
  <c r="F1856" i="31"/>
  <c r="F1857" i="31"/>
  <c r="F1858" i="31"/>
  <c r="F1859" i="31"/>
  <c r="F1860" i="31"/>
  <c r="F1861" i="31"/>
  <c r="F1862" i="31"/>
  <c r="F1863" i="31"/>
  <c r="F1864" i="31"/>
  <c r="F1865" i="31"/>
  <c r="F1866" i="31"/>
  <c r="F1867" i="31"/>
  <c r="F1868" i="31"/>
  <c r="F1869" i="31"/>
  <c r="F1870" i="31"/>
  <c r="F1871" i="31"/>
  <c r="F1872" i="31"/>
  <c r="F1873" i="31"/>
  <c r="F1874" i="31"/>
  <c r="F1875" i="31"/>
  <c r="F1876" i="31"/>
  <c r="F1877" i="31"/>
  <c r="F1878" i="31"/>
  <c r="F1879" i="31"/>
  <c r="F1880" i="31"/>
  <c r="F1881" i="31"/>
  <c r="F1882" i="31"/>
  <c r="F1883" i="31"/>
  <c r="F1884" i="31"/>
  <c r="F1885" i="31"/>
  <c r="F1886" i="31"/>
  <c r="F1887" i="31"/>
  <c r="F1888" i="31"/>
  <c r="F1889" i="31"/>
  <c r="F1890" i="31"/>
  <c r="F1891" i="31"/>
  <c r="F1892" i="31"/>
  <c r="F1893" i="31"/>
  <c r="F1894" i="31"/>
  <c r="F1895" i="31"/>
  <c r="F1896" i="31"/>
  <c r="F1897" i="31"/>
  <c r="F1898" i="31"/>
  <c r="F1899" i="31"/>
  <c r="F1900" i="31"/>
  <c r="F1901" i="31"/>
  <c r="F1902" i="31"/>
  <c r="F1903" i="31"/>
  <c r="F1904" i="31"/>
  <c r="F1905" i="31"/>
  <c r="F1906" i="31"/>
  <c r="F1907" i="31"/>
  <c r="F1908" i="31"/>
  <c r="F1909" i="31"/>
  <c r="F1910" i="31"/>
  <c r="F1911" i="31"/>
  <c r="F1912" i="31"/>
  <c r="F1913" i="31"/>
  <c r="F1914" i="31"/>
  <c r="F1915" i="31"/>
  <c r="F1916" i="31"/>
  <c r="F1917" i="31"/>
  <c r="F1918" i="31"/>
  <c r="F1919" i="31"/>
  <c r="F1920" i="31"/>
  <c r="F1921" i="31"/>
  <c r="F1922" i="31"/>
  <c r="F1923" i="31"/>
  <c r="F1924" i="31"/>
  <c r="F1925" i="31"/>
  <c r="F1926" i="31"/>
  <c r="F1927" i="31"/>
  <c r="F1928" i="31"/>
  <c r="F1929" i="31"/>
  <c r="F1930" i="31"/>
  <c r="F1931" i="31"/>
  <c r="F1932" i="31"/>
  <c r="F1933" i="31"/>
  <c r="F1934" i="31"/>
  <c r="F1935" i="31"/>
  <c r="F1936" i="31"/>
  <c r="F1937" i="31"/>
  <c r="F1938" i="31"/>
  <c r="F1939" i="31"/>
  <c r="F1940" i="31"/>
  <c r="F1941" i="31"/>
  <c r="F1942" i="31"/>
  <c r="F1943" i="31"/>
  <c r="F1944" i="31"/>
  <c r="F1945" i="31"/>
  <c r="F1946" i="31"/>
  <c r="F1947" i="31"/>
  <c r="F1948" i="31"/>
  <c r="F1949" i="31"/>
  <c r="F1950" i="31"/>
  <c r="F1951" i="31"/>
  <c r="F1952" i="31"/>
  <c r="F1953" i="31"/>
  <c r="F1954" i="31"/>
  <c r="F1955" i="31"/>
  <c r="F1956" i="31"/>
  <c r="F1957" i="31"/>
  <c r="F1958" i="31"/>
  <c r="F1959" i="31"/>
  <c r="F1960" i="31"/>
  <c r="F1961" i="31"/>
  <c r="F1962" i="31"/>
  <c r="F1963" i="31"/>
  <c r="F1964" i="31"/>
  <c r="F1965" i="31"/>
  <c r="F1966" i="31"/>
  <c r="F1967" i="31"/>
  <c r="F1968" i="31"/>
  <c r="F1969" i="31"/>
  <c r="F1970" i="31"/>
  <c r="F1971" i="31"/>
  <c r="F1972" i="31"/>
  <c r="F1973" i="31"/>
  <c r="F1974" i="31"/>
  <c r="F1975" i="31"/>
  <c r="F1976" i="31"/>
  <c r="F1977" i="31"/>
  <c r="F1978" i="31"/>
  <c r="F1979" i="31"/>
  <c r="F1980" i="31"/>
  <c r="F1981" i="31"/>
  <c r="F1982" i="31"/>
  <c r="F1983" i="31"/>
  <c r="F1984" i="31"/>
  <c r="F1985" i="31"/>
  <c r="F1986" i="31"/>
  <c r="F1987" i="31"/>
  <c r="F1988" i="31"/>
  <c r="F1989" i="31"/>
  <c r="F1990" i="31"/>
  <c r="F1991" i="31"/>
  <c r="F1992" i="31"/>
  <c r="F1993" i="31"/>
  <c r="F1994" i="31"/>
  <c r="F1995" i="31"/>
  <c r="F1996" i="31"/>
  <c r="F1997" i="31"/>
  <c r="F1998" i="31"/>
  <c r="F1999" i="31"/>
  <c r="F2000" i="31"/>
  <c r="F2001" i="31"/>
  <c r="F2002" i="31"/>
  <c r="F2003" i="31"/>
  <c r="F2004" i="31"/>
  <c r="F2005" i="31"/>
  <c r="F2006" i="31"/>
  <c r="F2007" i="31"/>
  <c r="F2008" i="31"/>
  <c r="F2009" i="31"/>
  <c r="F2010" i="31"/>
  <c r="F2011" i="31"/>
  <c r="F2012" i="31"/>
  <c r="F2013" i="31"/>
  <c r="F2014" i="31"/>
  <c r="F2015" i="31"/>
  <c r="F2016" i="31"/>
  <c r="F2017" i="31"/>
  <c r="F2018" i="31"/>
  <c r="F2019" i="31"/>
  <c r="F2020" i="31"/>
  <c r="F2021" i="31"/>
  <c r="F2022" i="31"/>
  <c r="F2023" i="31"/>
  <c r="F2024" i="31"/>
  <c r="F2025" i="31"/>
  <c r="F2026" i="31"/>
  <c r="F2027" i="31"/>
  <c r="F2028" i="31"/>
  <c r="F2029" i="31"/>
  <c r="F2030" i="31"/>
  <c r="F2031" i="31"/>
  <c r="F2032" i="31"/>
  <c r="F2033" i="31"/>
  <c r="F2034" i="31"/>
  <c r="F2035" i="31"/>
  <c r="F2036" i="31"/>
  <c r="F2037" i="31"/>
  <c r="F2038" i="31"/>
  <c r="F2039" i="31"/>
  <c r="F2040" i="31"/>
  <c r="F2041" i="31"/>
  <c r="F2042" i="31"/>
  <c r="F2043" i="31"/>
  <c r="F2044" i="31"/>
  <c r="F2045" i="31"/>
  <c r="F2046" i="31"/>
  <c r="F2047" i="31"/>
  <c r="F2048" i="31"/>
  <c r="F2049" i="31"/>
  <c r="F2050" i="31"/>
  <c r="F2051" i="31"/>
  <c r="F2052" i="31"/>
  <c r="F2053" i="31"/>
  <c r="F2054" i="31"/>
  <c r="F2055" i="31"/>
  <c r="F2056" i="31"/>
  <c r="F2057" i="31"/>
  <c r="F2058" i="31"/>
  <c r="F2059" i="31"/>
  <c r="F2060" i="31"/>
  <c r="F2061" i="31"/>
  <c r="F2062" i="31"/>
  <c r="F2063" i="31"/>
  <c r="F2064" i="31"/>
  <c r="F2065" i="31"/>
  <c r="F2066" i="31"/>
  <c r="F2067" i="31"/>
  <c r="F2068" i="31"/>
  <c r="F2069" i="31"/>
  <c r="F2070" i="31"/>
  <c r="F2071" i="31"/>
  <c r="F2072" i="31"/>
  <c r="F2073" i="31"/>
  <c r="F2074" i="31"/>
  <c r="F2075" i="31"/>
  <c r="F2076" i="31"/>
  <c r="F2077" i="31"/>
  <c r="F2078" i="31"/>
  <c r="F2079" i="31"/>
  <c r="F2080" i="31"/>
  <c r="F2081" i="31"/>
  <c r="F2082" i="31"/>
  <c r="F2083" i="31"/>
  <c r="F2084" i="31"/>
  <c r="F2085" i="31"/>
  <c r="F2086" i="31"/>
  <c r="F2087" i="31"/>
  <c r="F2088" i="31"/>
  <c r="F2089" i="31"/>
  <c r="F2090" i="31"/>
  <c r="F2091" i="31"/>
  <c r="F2092" i="31"/>
  <c r="F2093" i="31"/>
  <c r="F2094" i="31"/>
  <c r="F2095" i="31"/>
  <c r="F2096" i="31"/>
  <c r="F2097" i="31"/>
  <c r="F2098" i="31"/>
  <c r="F2099" i="31"/>
  <c r="F2100" i="31"/>
  <c r="F2101" i="31"/>
  <c r="F2102" i="31"/>
  <c r="F2103" i="31"/>
  <c r="F2104" i="31"/>
  <c r="F2105" i="31"/>
  <c r="F2106" i="31"/>
  <c r="F2107" i="31"/>
  <c r="F2108" i="31"/>
  <c r="F2109" i="31"/>
  <c r="F2110" i="31"/>
  <c r="F2111" i="31"/>
  <c r="F2112" i="31"/>
  <c r="F2113" i="31"/>
  <c r="F2114" i="31"/>
  <c r="F2115" i="31"/>
  <c r="F2116" i="31"/>
  <c r="F2117" i="31"/>
  <c r="F2118" i="31"/>
  <c r="F2119" i="31"/>
  <c r="F2120" i="31"/>
  <c r="F2121" i="31"/>
  <c r="F2122" i="31"/>
  <c r="F2123" i="31"/>
  <c r="F2124" i="31"/>
  <c r="F2125" i="31"/>
  <c r="F2126" i="31"/>
  <c r="F2127" i="31"/>
  <c r="F2128" i="31"/>
  <c r="F2129" i="31"/>
  <c r="F2130" i="31"/>
  <c r="F2131" i="31"/>
  <c r="F2132" i="31"/>
  <c r="F2133" i="31"/>
  <c r="F2134" i="31"/>
  <c r="F2135" i="31"/>
  <c r="F2136" i="31"/>
  <c r="F2137" i="31"/>
  <c r="F2138" i="31"/>
  <c r="F2139" i="31"/>
  <c r="F2140" i="31"/>
  <c r="F2141" i="31"/>
  <c r="F2142" i="31"/>
  <c r="F2143" i="31"/>
  <c r="F2144" i="31"/>
  <c r="F2145" i="31"/>
  <c r="F2146" i="31"/>
  <c r="F2147" i="31"/>
  <c r="F2148" i="31"/>
  <c r="F2149" i="31"/>
  <c r="F2150" i="31"/>
  <c r="F2151" i="31"/>
  <c r="F2152" i="31"/>
  <c r="F2153" i="31"/>
  <c r="F2154" i="31"/>
  <c r="F2155" i="31"/>
  <c r="F2156" i="31"/>
  <c r="F2157" i="31"/>
  <c r="F2158" i="31"/>
  <c r="F2159" i="31"/>
  <c r="F2160" i="31"/>
  <c r="F2161" i="31"/>
  <c r="F2162" i="31"/>
  <c r="F2163" i="31"/>
  <c r="F2164" i="31"/>
  <c r="F2165" i="31"/>
  <c r="F2166" i="31"/>
  <c r="F2167" i="31"/>
  <c r="F2168" i="31"/>
  <c r="F2169" i="31"/>
  <c r="F2170" i="31"/>
  <c r="F2171" i="31"/>
  <c r="F2172" i="31"/>
  <c r="F2173" i="31"/>
  <c r="F2174" i="31"/>
  <c r="F2175" i="31"/>
  <c r="F2176" i="31"/>
  <c r="F2177" i="31"/>
  <c r="F2178" i="31"/>
  <c r="F2179" i="31"/>
  <c r="F2180" i="31"/>
  <c r="F2181" i="31"/>
  <c r="F2182" i="31"/>
  <c r="F2183" i="31"/>
  <c r="F2184" i="31"/>
  <c r="F2185" i="31"/>
  <c r="F2186" i="31"/>
  <c r="F2187" i="31"/>
  <c r="F2188" i="31"/>
  <c r="F2189" i="31"/>
  <c r="F2190" i="31"/>
  <c r="F2191" i="31"/>
  <c r="F2192" i="31"/>
  <c r="F2193" i="31"/>
  <c r="F2194" i="31"/>
  <c r="F2195" i="31"/>
  <c r="F2196" i="31"/>
  <c r="F2197" i="31"/>
  <c r="F2198" i="31"/>
  <c r="F2199" i="31"/>
  <c r="F2200" i="31"/>
  <c r="F2201" i="31"/>
  <c r="F2202" i="31"/>
  <c r="F2203" i="31"/>
  <c r="F2204" i="31"/>
  <c r="F2205" i="31"/>
  <c r="F2206" i="31"/>
  <c r="F2207" i="31"/>
  <c r="F2208" i="31"/>
  <c r="F2209" i="31"/>
  <c r="F2210" i="31"/>
  <c r="F2211" i="31"/>
  <c r="F2212" i="31"/>
  <c r="F2213" i="31"/>
  <c r="F2214" i="31"/>
  <c r="F2215" i="31"/>
  <c r="F2216" i="31"/>
  <c r="F2217" i="31"/>
  <c r="F2218" i="31"/>
  <c r="F2219" i="31"/>
  <c r="F2220" i="31"/>
  <c r="F2221" i="31"/>
  <c r="F2222" i="31"/>
  <c r="F2223" i="31"/>
  <c r="F2224" i="31"/>
  <c r="F2225" i="31"/>
  <c r="F2226" i="31"/>
  <c r="F2227" i="31"/>
  <c r="F2228" i="31"/>
  <c r="F2229" i="31"/>
  <c r="F2230" i="31"/>
  <c r="F2231" i="31"/>
  <c r="F2232" i="31"/>
  <c r="F2233" i="31"/>
  <c r="F2234" i="31"/>
  <c r="F2235" i="31"/>
  <c r="F2236" i="31"/>
  <c r="F2237" i="31"/>
  <c r="F2238" i="31"/>
  <c r="F2239" i="31"/>
  <c r="F2240" i="31"/>
  <c r="F2241" i="31"/>
  <c r="F2242" i="31"/>
  <c r="F2243" i="31"/>
  <c r="F2244" i="31"/>
  <c r="F2245" i="31"/>
  <c r="F2246" i="31"/>
  <c r="F2247" i="31"/>
  <c r="F2248" i="31"/>
  <c r="F2249" i="31"/>
  <c r="F2250" i="31"/>
  <c r="F2251" i="31"/>
  <c r="F2252" i="31"/>
  <c r="F2253" i="31"/>
  <c r="F2254" i="31"/>
  <c r="F2255" i="31"/>
  <c r="F2256" i="31"/>
  <c r="F2257" i="31"/>
  <c r="F2258" i="31"/>
  <c r="F2259" i="31"/>
  <c r="F2260" i="31"/>
  <c r="F2261" i="31"/>
  <c r="F2262" i="31"/>
  <c r="F2263" i="31"/>
  <c r="F2264" i="31"/>
  <c r="F2265" i="31"/>
  <c r="F2266" i="31"/>
  <c r="F2267" i="31"/>
  <c r="F2268" i="31"/>
  <c r="F2269" i="31"/>
  <c r="F2270" i="31"/>
  <c r="F2271" i="31"/>
  <c r="F2272" i="31"/>
  <c r="F2273" i="31"/>
  <c r="F2274" i="31"/>
  <c r="F2275" i="31"/>
  <c r="F2276" i="31"/>
  <c r="F2277" i="31"/>
  <c r="F2278" i="31"/>
  <c r="F2279" i="31"/>
  <c r="F2280" i="31"/>
  <c r="F2281" i="31"/>
  <c r="F2282" i="31"/>
  <c r="F2283" i="31"/>
  <c r="F2284" i="31"/>
  <c r="F2285" i="31"/>
  <c r="F2286" i="31"/>
  <c r="F2287" i="31"/>
  <c r="F2288" i="31"/>
  <c r="F2289" i="31"/>
  <c r="F2290" i="31"/>
  <c r="F2291" i="31"/>
  <c r="F2292" i="31"/>
  <c r="F2293" i="31"/>
  <c r="F2294" i="31"/>
  <c r="F2295" i="31"/>
  <c r="F2296" i="31"/>
  <c r="F2297" i="31"/>
  <c r="F2298" i="31"/>
  <c r="F2299" i="31"/>
  <c r="F2300" i="31"/>
  <c r="F2301" i="31"/>
  <c r="F2302" i="31"/>
  <c r="F2303" i="31"/>
  <c r="F2304" i="31"/>
  <c r="F2305" i="31"/>
  <c r="F2306" i="31"/>
  <c r="F2307" i="31"/>
  <c r="F2308" i="31"/>
  <c r="F2309" i="31"/>
  <c r="F2310" i="31"/>
  <c r="F2311" i="31"/>
  <c r="F2312" i="31"/>
  <c r="F2313" i="31"/>
  <c r="F2314" i="31"/>
  <c r="F2315" i="31"/>
  <c r="F2316" i="31"/>
  <c r="F2317" i="31"/>
  <c r="F2318" i="31"/>
  <c r="F2319" i="31"/>
  <c r="F2320" i="31"/>
  <c r="F2321" i="31"/>
  <c r="F2322" i="31"/>
  <c r="F2323" i="31"/>
  <c r="F2324" i="31"/>
  <c r="F2325" i="31"/>
  <c r="F2326" i="31"/>
  <c r="F2327" i="31"/>
  <c r="F2328" i="31"/>
  <c r="F2329" i="31"/>
  <c r="F2330" i="31"/>
  <c r="F2331" i="31"/>
  <c r="F2332" i="31"/>
  <c r="F2333" i="31"/>
  <c r="F2334" i="31"/>
  <c r="F2335" i="31"/>
  <c r="F2336" i="31"/>
  <c r="F2337" i="31"/>
  <c r="F2338" i="31"/>
  <c r="F2339" i="31"/>
  <c r="F2340" i="31"/>
  <c r="F2341" i="31"/>
  <c r="F2342" i="31"/>
  <c r="F2343" i="31"/>
  <c r="F2344" i="31"/>
  <c r="F2345" i="31"/>
  <c r="F2346" i="31"/>
  <c r="F2347" i="31"/>
  <c r="F2348" i="31"/>
  <c r="F2349" i="31"/>
  <c r="F2350" i="31"/>
  <c r="F2351" i="31"/>
  <c r="F2352" i="31"/>
  <c r="F2353" i="31"/>
  <c r="F2354" i="31"/>
  <c r="F2355" i="31"/>
  <c r="F2356" i="31"/>
  <c r="F2357" i="31"/>
  <c r="F2358" i="31"/>
  <c r="F2359" i="31"/>
  <c r="F2360" i="31"/>
  <c r="F2361" i="31"/>
  <c r="F2362" i="31"/>
  <c r="F2363" i="31"/>
  <c r="F2364" i="31"/>
  <c r="F2365" i="31"/>
  <c r="F2366" i="31"/>
  <c r="F2367" i="31"/>
  <c r="F2368" i="31"/>
  <c r="F2369" i="31"/>
  <c r="F2370" i="31"/>
  <c r="F2371" i="31"/>
  <c r="F2372" i="31"/>
  <c r="F2373" i="31"/>
  <c r="F2374" i="31"/>
  <c r="F2375" i="31"/>
  <c r="F2376" i="31"/>
  <c r="F2377" i="31"/>
  <c r="F2378" i="31"/>
  <c r="F2379" i="31"/>
  <c r="F2380" i="31"/>
  <c r="F2381" i="31"/>
  <c r="F2382" i="31"/>
  <c r="F2383" i="31"/>
  <c r="F2384" i="31"/>
  <c r="F2385" i="31"/>
  <c r="F2386" i="31"/>
  <c r="F2387" i="31"/>
  <c r="F2388" i="31"/>
  <c r="F2389" i="31"/>
  <c r="F2390" i="31"/>
  <c r="F2391" i="31"/>
  <c r="F2392" i="31"/>
  <c r="F2393" i="31"/>
  <c r="F2394" i="31"/>
  <c r="F2395" i="31"/>
  <c r="F2396" i="31"/>
  <c r="F2397" i="31"/>
  <c r="F2398" i="31"/>
  <c r="F2399" i="31"/>
  <c r="F2400" i="31"/>
  <c r="F2401" i="31"/>
  <c r="F2402" i="31"/>
  <c r="F2403" i="31"/>
  <c r="F2404" i="31"/>
  <c r="F2405" i="31"/>
  <c r="F2406" i="31"/>
  <c r="F2407" i="31"/>
  <c r="F2408" i="31"/>
  <c r="F2409" i="31"/>
  <c r="F2410" i="31"/>
  <c r="F2411" i="31"/>
  <c r="F2412" i="31"/>
  <c r="F2413" i="31"/>
  <c r="F2414" i="31"/>
  <c r="F2415" i="31"/>
  <c r="F2416" i="31"/>
  <c r="F2417" i="31"/>
  <c r="F2418" i="31"/>
  <c r="F2419" i="31"/>
  <c r="F2420" i="31"/>
  <c r="F2421" i="31"/>
  <c r="F2422" i="31"/>
  <c r="F2423" i="31"/>
  <c r="F2424" i="31"/>
  <c r="F2425" i="31"/>
  <c r="F2426" i="31"/>
  <c r="F2427" i="31"/>
  <c r="F2428" i="31"/>
  <c r="F2429" i="31"/>
  <c r="F2430" i="31"/>
  <c r="F2431" i="31"/>
  <c r="F2432" i="31"/>
  <c r="F2433" i="31"/>
  <c r="F2434" i="31"/>
  <c r="F2435" i="31"/>
  <c r="F2436" i="31"/>
  <c r="F2437" i="31"/>
  <c r="F2438" i="31"/>
  <c r="F2439" i="31"/>
  <c r="F2440" i="31"/>
  <c r="F2441" i="31"/>
  <c r="F2442" i="31"/>
  <c r="F2443" i="31"/>
  <c r="F2444" i="31"/>
  <c r="F2445" i="31"/>
  <c r="F2446" i="31"/>
  <c r="F2447" i="31"/>
  <c r="F2448" i="31"/>
  <c r="F2449" i="31"/>
  <c r="F2450" i="31"/>
  <c r="F2451" i="31"/>
  <c r="F2452" i="31"/>
  <c r="F2453" i="31"/>
  <c r="F2454" i="31"/>
  <c r="F2455" i="31"/>
  <c r="F2456" i="31"/>
  <c r="F2457" i="31"/>
  <c r="F2458" i="31"/>
  <c r="F2459" i="31"/>
  <c r="F2460" i="31"/>
  <c r="F2461" i="31"/>
  <c r="F2462" i="31"/>
  <c r="F2463" i="31"/>
  <c r="F2464" i="31"/>
  <c r="F2465" i="31"/>
  <c r="F2466" i="31"/>
  <c r="F2467" i="31"/>
  <c r="F2468" i="31"/>
  <c r="F2469" i="31"/>
  <c r="F2470" i="31"/>
  <c r="F2471" i="31"/>
  <c r="F2472" i="31"/>
  <c r="F2473" i="31"/>
  <c r="F2474" i="31"/>
  <c r="F2475" i="31"/>
  <c r="F2476" i="31"/>
  <c r="F2477" i="31"/>
  <c r="F2478" i="31"/>
  <c r="F2479" i="31"/>
  <c r="F2480" i="31"/>
  <c r="F2481" i="31"/>
  <c r="F2482" i="31"/>
  <c r="F2483" i="31"/>
  <c r="F2484" i="31"/>
  <c r="F2485" i="31"/>
  <c r="F2486" i="31"/>
  <c r="F2487" i="31"/>
  <c r="F2488" i="31"/>
  <c r="F2489" i="31"/>
  <c r="F2490" i="31"/>
  <c r="F2491" i="31"/>
  <c r="F2492" i="31"/>
  <c r="F2493" i="31"/>
  <c r="F2494" i="31"/>
  <c r="F2495" i="31"/>
  <c r="F2496" i="31"/>
  <c r="F2497" i="31"/>
  <c r="F2498" i="31"/>
  <c r="F2499" i="31"/>
  <c r="F2500" i="31"/>
  <c r="F2501" i="31"/>
  <c r="F2502" i="31"/>
  <c r="F2503" i="31"/>
  <c r="F2504" i="31"/>
  <c r="F2505" i="31"/>
  <c r="F2506" i="31"/>
  <c r="F2507" i="31"/>
  <c r="F2508" i="31"/>
  <c r="F2509" i="31"/>
  <c r="F2510" i="31"/>
  <c r="F2511" i="31"/>
  <c r="F2512" i="31"/>
  <c r="F2513" i="31"/>
  <c r="F2514" i="31"/>
  <c r="F2515" i="31"/>
  <c r="F2516" i="31"/>
  <c r="F2517" i="31"/>
  <c r="F2518" i="31"/>
  <c r="F2519" i="31"/>
  <c r="F2520" i="31"/>
  <c r="F2521" i="31"/>
  <c r="F2522" i="31"/>
  <c r="F2523" i="31"/>
  <c r="F2524" i="31"/>
  <c r="F2525" i="31"/>
  <c r="F2526" i="31"/>
  <c r="F2527" i="31"/>
  <c r="F2528" i="31"/>
  <c r="F2529" i="31"/>
  <c r="F2530" i="31"/>
  <c r="F2531" i="31"/>
  <c r="F2532" i="31"/>
  <c r="F2533" i="31"/>
  <c r="F2534" i="31"/>
  <c r="F2535" i="31"/>
  <c r="F2536" i="31"/>
  <c r="F2537" i="31"/>
  <c r="F2538" i="31"/>
  <c r="F2539" i="31"/>
  <c r="F2540" i="31"/>
  <c r="F2541" i="31"/>
  <c r="F2542" i="31"/>
  <c r="F2543" i="31"/>
  <c r="F2544" i="31"/>
  <c r="F2545" i="31"/>
  <c r="F2546" i="31"/>
  <c r="F2547" i="31"/>
  <c r="F2548" i="31"/>
  <c r="F2549" i="31"/>
  <c r="F2550" i="31"/>
  <c r="F2551" i="31"/>
  <c r="F2552" i="31"/>
  <c r="F2553" i="31"/>
  <c r="F2554" i="31"/>
  <c r="F2555" i="31"/>
  <c r="F2556" i="31"/>
  <c r="F2557" i="31"/>
  <c r="F2558" i="31"/>
  <c r="F2559" i="31"/>
  <c r="F2560" i="31"/>
  <c r="F2561" i="31"/>
  <c r="F2562" i="31"/>
  <c r="F2563" i="31"/>
  <c r="F2564" i="31"/>
  <c r="F2565" i="31"/>
  <c r="F2566" i="31"/>
  <c r="F2567" i="31"/>
  <c r="F2568" i="31"/>
  <c r="F2569" i="31"/>
  <c r="F2570" i="31"/>
  <c r="F2571" i="31"/>
  <c r="F2572" i="31"/>
  <c r="F2573" i="31"/>
  <c r="F2574" i="31"/>
  <c r="F2575" i="31"/>
  <c r="F2576" i="31"/>
  <c r="F2577" i="31"/>
  <c r="F2578" i="31"/>
  <c r="F2579" i="31"/>
  <c r="F2580" i="31"/>
  <c r="F2581" i="31"/>
  <c r="F2582" i="31"/>
  <c r="F2583" i="31"/>
  <c r="F2584" i="31"/>
  <c r="F2585" i="31"/>
  <c r="F2586" i="31"/>
  <c r="F2587" i="31"/>
  <c r="F2588" i="31"/>
  <c r="F2589" i="31"/>
  <c r="F2590" i="31"/>
  <c r="F2591" i="31"/>
  <c r="F2592" i="31"/>
  <c r="F2593" i="31"/>
  <c r="F2594" i="31"/>
  <c r="F2595" i="31"/>
  <c r="F2596" i="31"/>
  <c r="F2597" i="31"/>
  <c r="F2598" i="31"/>
  <c r="F2599" i="31"/>
  <c r="F2600" i="31"/>
  <c r="F2601" i="31"/>
  <c r="F2602" i="31"/>
  <c r="F2603" i="31"/>
  <c r="F2604" i="31"/>
  <c r="F2605" i="31"/>
  <c r="F2606" i="31"/>
  <c r="F2607" i="31"/>
  <c r="F2608" i="31"/>
  <c r="F2609" i="31"/>
  <c r="F2610" i="31"/>
  <c r="F2611" i="31"/>
  <c r="F2612" i="31"/>
  <c r="F2613" i="31"/>
  <c r="F2614" i="31"/>
  <c r="F2615" i="31"/>
  <c r="F2616" i="31"/>
  <c r="F2617" i="31"/>
  <c r="F2618" i="31"/>
  <c r="F2619" i="31"/>
  <c r="F2620" i="31"/>
  <c r="F2621" i="31"/>
  <c r="F2622" i="31"/>
  <c r="F2623" i="31"/>
  <c r="F2624" i="31"/>
  <c r="F2625" i="31"/>
  <c r="F2626" i="31"/>
  <c r="F2627" i="31"/>
  <c r="F2628" i="31"/>
  <c r="F2629" i="31"/>
  <c r="F2630" i="31"/>
  <c r="F2631" i="31"/>
  <c r="F2632" i="31"/>
  <c r="F2633" i="31"/>
  <c r="F2634" i="31"/>
  <c r="F2635" i="31"/>
  <c r="F2636" i="31"/>
  <c r="F2637" i="31"/>
  <c r="F2638" i="31"/>
  <c r="F2639" i="31"/>
  <c r="F2640" i="31"/>
  <c r="F2641" i="31"/>
  <c r="F2642" i="31"/>
  <c r="F2643" i="31"/>
  <c r="F2644" i="31"/>
  <c r="F2645" i="31"/>
  <c r="F2646" i="31"/>
  <c r="F2647" i="31"/>
  <c r="F2648" i="31"/>
  <c r="F2649" i="31"/>
  <c r="F2650" i="31"/>
  <c r="F2651" i="31"/>
  <c r="F2652" i="31"/>
  <c r="F2653" i="31"/>
  <c r="F2654" i="31"/>
  <c r="F2655" i="31"/>
  <c r="F2656" i="31"/>
  <c r="F2657" i="31"/>
  <c r="F2658" i="31"/>
  <c r="F2659" i="31"/>
  <c r="F2660" i="31"/>
  <c r="F2661" i="31"/>
  <c r="F2662" i="31"/>
  <c r="F2663" i="31"/>
  <c r="F2664" i="31"/>
  <c r="F2665" i="31"/>
  <c r="F2666" i="31"/>
  <c r="F2667" i="31"/>
  <c r="F2668" i="31"/>
  <c r="F2669" i="31"/>
  <c r="F2670" i="31"/>
  <c r="F2671" i="31"/>
  <c r="F2672" i="31"/>
  <c r="F2673" i="31"/>
  <c r="F2674" i="31"/>
  <c r="F2675" i="31"/>
  <c r="F2676" i="31"/>
  <c r="F2677" i="31"/>
  <c r="F2678" i="31"/>
  <c r="F2679" i="31"/>
  <c r="F2680" i="31"/>
  <c r="F2681" i="31"/>
  <c r="F2682" i="31"/>
  <c r="F2683" i="31"/>
  <c r="F2684" i="31"/>
  <c r="F2685" i="31"/>
  <c r="F2686" i="31"/>
  <c r="F2687" i="31"/>
  <c r="F2688" i="31"/>
  <c r="F2689" i="31"/>
  <c r="F2690" i="31"/>
  <c r="F2691" i="31"/>
  <c r="F2692" i="31"/>
  <c r="F2693" i="31"/>
  <c r="F2694" i="31"/>
  <c r="F2695" i="31"/>
  <c r="F2696" i="31"/>
  <c r="F2697" i="31"/>
  <c r="F2698" i="31"/>
  <c r="F2699" i="31"/>
  <c r="F2700" i="31"/>
  <c r="F2701" i="31"/>
  <c r="F2702" i="31"/>
  <c r="F2703" i="31"/>
  <c r="F2704" i="31"/>
  <c r="F2705" i="31"/>
  <c r="F2706" i="31"/>
  <c r="F2707" i="31"/>
  <c r="F2708" i="31"/>
  <c r="F2709" i="31"/>
  <c r="F2710" i="31"/>
  <c r="F2711" i="31"/>
  <c r="F2712" i="31"/>
  <c r="F2713" i="31"/>
  <c r="F2714" i="31"/>
  <c r="F2715" i="31"/>
  <c r="F2716" i="31"/>
  <c r="F2717" i="31"/>
  <c r="F2718" i="31"/>
  <c r="F2719" i="31"/>
  <c r="F2720" i="31"/>
  <c r="F2721" i="31"/>
  <c r="F2722" i="31"/>
  <c r="F2723" i="31"/>
  <c r="F2724" i="31"/>
  <c r="F2725" i="31"/>
  <c r="F2726" i="31"/>
  <c r="F2727" i="31"/>
  <c r="F2728" i="31"/>
  <c r="F2729" i="31"/>
  <c r="F2730" i="31"/>
  <c r="F2731" i="31"/>
  <c r="F2732" i="31"/>
  <c r="F2733" i="31"/>
  <c r="F2734" i="31"/>
  <c r="F2735" i="31"/>
  <c r="F2736" i="31"/>
  <c r="F2737" i="31"/>
  <c r="F2738" i="31"/>
  <c r="F2739" i="31"/>
  <c r="F2740" i="31"/>
  <c r="F2741" i="31"/>
  <c r="F2742" i="31"/>
  <c r="F2743" i="31"/>
  <c r="F2744" i="31"/>
  <c r="F2745" i="31"/>
  <c r="F2746" i="31"/>
  <c r="F2747" i="31"/>
  <c r="F2748" i="31"/>
  <c r="F2749" i="31"/>
  <c r="F2750" i="31"/>
  <c r="F2751" i="31"/>
  <c r="F2752" i="31"/>
  <c r="F2753" i="31"/>
  <c r="F2754" i="31"/>
  <c r="F2755" i="31"/>
  <c r="F2756" i="31"/>
  <c r="F2757" i="31"/>
  <c r="F2758" i="31"/>
  <c r="F2759" i="31"/>
  <c r="F2760" i="31"/>
  <c r="F2761" i="31"/>
  <c r="F2762" i="31"/>
  <c r="F2763" i="31"/>
  <c r="F2764" i="31"/>
  <c r="F2765" i="31"/>
  <c r="F2766" i="31"/>
  <c r="F2767" i="31"/>
  <c r="F2768" i="31"/>
  <c r="F2769" i="31"/>
  <c r="F2770" i="31"/>
  <c r="F2771" i="31"/>
  <c r="F2772" i="31"/>
  <c r="F2773" i="31"/>
  <c r="F2774" i="31"/>
  <c r="F2775" i="31"/>
  <c r="F2776" i="31"/>
  <c r="F2777" i="31"/>
  <c r="F2778" i="31"/>
  <c r="F2779" i="31"/>
  <c r="F2780" i="31"/>
  <c r="F2781" i="31"/>
  <c r="F2782" i="31"/>
  <c r="F2783" i="31"/>
  <c r="F2784" i="31"/>
  <c r="F2785" i="31"/>
  <c r="F2786" i="31"/>
  <c r="F2787" i="31"/>
  <c r="F2788" i="31"/>
  <c r="F2789" i="31"/>
  <c r="F2790" i="31"/>
  <c r="F2791" i="31"/>
  <c r="F2792" i="31"/>
  <c r="F2793" i="31"/>
  <c r="F2794" i="31"/>
  <c r="F2795" i="31"/>
  <c r="F2796" i="31"/>
  <c r="F2797" i="31"/>
  <c r="F2798" i="31"/>
  <c r="F2799" i="31"/>
  <c r="F2800" i="31"/>
  <c r="F2801" i="31"/>
  <c r="F2802" i="31"/>
  <c r="F2803" i="31"/>
  <c r="F2804" i="31"/>
  <c r="F2805" i="31"/>
  <c r="F2806" i="31"/>
  <c r="F2807" i="31"/>
  <c r="F2808" i="31"/>
  <c r="F2809" i="31"/>
  <c r="F2810" i="31"/>
  <c r="F2811" i="31"/>
  <c r="F2812" i="31"/>
  <c r="F2813" i="31"/>
  <c r="F2814" i="31"/>
  <c r="F2815" i="31"/>
  <c r="F2816" i="31"/>
  <c r="F2817" i="31"/>
  <c r="F2818" i="31"/>
  <c r="F2819" i="31"/>
  <c r="F2820" i="31"/>
  <c r="F2821" i="31"/>
  <c r="F2822" i="31"/>
  <c r="F2823" i="31"/>
  <c r="F2824" i="31"/>
  <c r="F2825" i="31"/>
  <c r="F2826" i="31"/>
  <c r="F2827" i="31"/>
  <c r="F2828" i="31"/>
  <c r="F2829" i="31"/>
  <c r="F2830" i="31"/>
  <c r="F2831" i="31"/>
  <c r="F2832" i="31"/>
  <c r="F2833" i="31"/>
  <c r="F2834" i="31"/>
  <c r="F2835" i="31"/>
  <c r="F2836" i="31"/>
  <c r="F2837" i="31"/>
  <c r="F2838" i="31"/>
  <c r="F2839" i="31"/>
  <c r="F2840" i="31"/>
  <c r="F2841" i="31"/>
  <c r="F2842" i="31"/>
  <c r="F2843" i="31"/>
  <c r="F2844" i="31"/>
  <c r="F2845" i="31"/>
  <c r="F2846" i="31"/>
  <c r="F2847" i="31"/>
  <c r="F2848" i="31"/>
  <c r="F2849" i="31"/>
  <c r="F2850" i="31"/>
  <c r="F2851" i="31"/>
  <c r="F2852" i="31"/>
  <c r="F2853" i="31"/>
  <c r="F2854" i="31"/>
  <c r="F2855" i="31"/>
  <c r="F2856" i="31"/>
  <c r="F2857" i="31"/>
  <c r="F2858" i="31"/>
  <c r="F2859" i="31"/>
  <c r="F2860" i="31"/>
  <c r="F2861" i="31"/>
  <c r="F2862" i="31"/>
  <c r="F2863" i="31"/>
  <c r="F2864" i="31"/>
  <c r="F2865" i="31"/>
  <c r="F2866" i="31"/>
  <c r="F2867" i="31"/>
  <c r="F2868" i="31"/>
  <c r="F2869" i="31"/>
  <c r="F2870" i="31"/>
  <c r="F2871" i="31"/>
  <c r="F2872" i="31"/>
  <c r="F2873" i="31"/>
  <c r="F2874" i="31"/>
  <c r="F2875" i="31"/>
  <c r="F2876" i="31"/>
  <c r="F2877" i="31"/>
  <c r="F2878" i="31"/>
  <c r="F2879" i="31"/>
  <c r="F2880" i="31"/>
  <c r="F2881" i="31"/>
  <c r="F2882" i="31"/>
  <c r="F2883" i="31"/>
  <c r="F2884" i="31"/>
  <c r="F2885" i="31"/>
  <c r="F2886" i="31"/>
  <c r="F2887" i="31"/>
  <c r="F2888" i="31"/>
  <c r="F2889" i="31"/>
  <c r="F2890" i="31"/>
  <c r="F2891" i="31"/>
  <c r="F2892" i="31"/>
  <c r="F2893" i="31"/>
  <c r="F2894" i="31"/>
  <c r="F2895" i="31"/>
  <c r="F2896" i="31"/>
  <c r="F2897" i="31"/>
  <c r="F2898" i="31"/>
  <c r="F2899" i="31"/>
  <c r="F2900" i="31"/>
  <c r="F2901" i="31"/>
  <c r="F2902" i="31"/>
  <c r="F2903" i="31"/>
  <c r="F2904" i="31"/>
  <c r="F2905" i="31"/>
  <c r="F2906" i="31"/>
  <c r="F2907" i="31"/>
  <c r="F2908" i="31"/>
  <c r="F2909" i="31"/>
  <c r="F2910" i="31"/>
  <c r="F2911" i="31"/>
  <c r="F2912" i="31"/>
  <c r="F2913" i="31"/>
  <c r="F2914" i="31"/>
  <c r="F2915" i="31"/>
  <c r="F2916" i="31"/>
  <c r="F2917" i="31"/>
  <c r="F2918" i="31"/>
  <c r="F2919" i="31"/>
  <c r="F2920" i="31"/>
  <c r="F2921" i="31"/>
  <c r="F2922" i="31"/>
  <c r="F2923" i="31"/>
  <c r="F2924" i="31"/>
  <c r="F2925" i="31"/>
  <c r="F2926" i="31"/>
  <c r="F2927" i="31"/>
  <c r="F2928" i="31"/>
  <c r="F2929" i="31"/>
  <c r="F2930" i="31"/>
  <c r="F2931" i="31"/>
  <c r="F2932" i="31"/>
  <c r="F2933" i="31"/>
  <c r="F2934" i="31"/>
  <c r="F2935" i="31"/>
  <c r="F2936" i="31"/>
  <c r="F2937" i="31"/>
  <c r="F2938" i="31"/>
  <c r="F2939" i="31"/>
  <c r="F2940" i="31"/>
  <c r="F2941" i="31"/>
  <c r="F2942" i="31"/>
  <c r="F2943" i="31"/>
  <c r="F2944" i="31"/>
  <c r="F2945" i="31"/>
  <c r="F2946" i="31"/>
  <c r="F2947" i="31"/>
  <c r="F2948" i="31"/>
  <c r="F2949" i="31"/>
  <c r="F2950" i="31"/>
  <c r="F2951" i="31"/>
  <c r="F2952" i="31"/>
  <c r="F2953" i="31"/>
  <c r="F2954" i="31"/>
  <c r="F2955" i="31"/>
  <c r="F2956" i="31"/>
  <c r="F2957" i="31"/>
  <c r="F2958" i="31"/>
  <c r="F2959" i="31"/>
  <c r="F2960" i="31"/>
  <c r="F2961" i="31"/>
  <c r="F2962" i="31"/>
  <c r="F2963" i="31"/>
  <c r="F2964" i="31"/>
  <c r="F2965" i="31"/>
  <c r="F2966" i="31"/>
  <c r="F2967" i="31"/>
  <c r="F2968" i="31"/>
  <c r="F2969" i="31"/>
  <c r="F2970" i="31"/>
  <c r="F2971" i="31"/>
  <c r="F2972" i="31"/>
  <c r="F2973" i="31"/>
  <c r="F2974" i="31"/>
  <c r="F2975" i="31"/>
  <c r="F2976" i="31"/>
  <c r="F2977" i="31"/>
  <c r="F2978" i="31"/>
  <c r="F2979" i="31"/>
  <c r="F2980" i="31"/>
  <c r="F2981" i="31"/>
  <c r="F2982" i="31"/>
  <c r="F2983" i="31"/>
  <c r="F2984" i="31"/>
  <c r="F2985" i="31"/>
  <c r="F2986" i="31"/>
  <c r="F2987" i="31"/>
  <c r="F2988" i="31"/>
  <c r="F2989" i="31"/>
  <c r="F2990" i="31"/>
  <c r="F2991" i="31"/>
  <c r="F2992" i="31"/>
  <c r="F2993" i="31"/>
  <c r="F2994" i="31"/>
  <c r="F2995" i="31"/>
  <c r="F2996" i="31"/>
  <c r="F2997" i="31"/>
  <c r="F2998" i="31"/>
  <c r="F2999" i="31"/>
  <c r="F3000" i="31"/>
  <c r="F3001" i="31"/>
  <c r="F3002" i="31"/>
  <c r="F3003" i="31"/>
  <c r="F3004" i="31"/>
  <c r="F3005" i="31"/>
  <c r="F3006" i="31"/>
  <c r="F3007" i="31"/>
  <c r="F3008" i="31"/>
  <c r="F3009" i="31"/>
  <c r="F3010" i="31"/>
  <c r="F3011" i="31"/>
  <c r="F3012" i="31"/>
  <c r="F3013" i="31"/>
  <c r="F3014" i="31"/>
  <c r="F3015" i="31"/>
  <c r="F3016" i="31"/>
  <c r="F3017" i="31"/>
  <c r="F3018" i="31"/>
  <c r="F3019" i="31"/>
  <c r="F3020" i="31"/>
  <c r="F3021" i="31"/>
  <c r="F3022" i="31"/>
  <c r="F3023" i="31"/>
  <c r="F3024" i="31"/>
  <c r="F3025" i="31"/>
  <c r="F3026" i="31"/>
  <c r="F3027" i="31"/>
  <c r="F3028" i="31"/>
  <c r="F3029" i="31"/>
  <c r="F3030" i="31"/>
  <c r="F3031" i="31"/>
  <c r="F3032" i="31"/>
  <c r="F3033" i="31"/>
  <c r="F3034" i="31"/>
  <c r="F3035" i="31"/>
  <c r="F3036" i="31"/>
  <c r="F3037" i="31"/>
  <c r="F3038" i="31"/>
  <c r="F3039" i="31"/>
  <c r="F3040" i="31"/>
  <c r="F3041" i="31"/>
  <c r="F3042" i="31"/>
  <c r="F3043" i="31"/>
  <c r="F3044" i="31"/>
  <c r="F3045" i="31"/>
  <c r="F3046" i="31"/>
  <c r="F3047" i="31"/>
  <c r="F3048" i="31"/>
  <c r="F3049" i="31"/>
  <c r="F3050" i="31"/>
  <c r="F3051" i="31"/>
  <c r="F3052" i="31"/>
  <c r="F3053" i="31"/>
  <c r="F3054" i="31"/>
  <c r="F3055" i="31"/>
  <c r="F3056" i="31"/>
  <c r="F3057" i="31"/>
  <c r="F3058" i="31"/>
  <c r="F3059" i="31"/>
  <c r="F3060" i="31"/>
  <c r="F3061" i="31"/>
  <c r="F3062" i="31"/>
  <c r="F3063" i="31"/>
  <c r="F3064" i="31"/>
  <c r="F3065" i="31"/>
  <c r="F3066" i="31"/>
  <c r="F3067" i="31"/>
  <c r="F3068" i="31"/>
  <c r="F3069" i="31"/>
  <c r="F3070" i="31"/>
  <c r="F3071" i="31"/>
  <c r="F3072" i="31"/>
  <c r="F3073" i="31"/>
  <c r="F3074" i="31"/>
  <c r="F3075" i="31"/>
  <c r="F3076" i="31"/>
  <c r="F3077" i="31"/>
  <c r="F3078" i="31"/>
  <c r="F3079" i="31"/>
  <c r="F3080" i="31"/>
  <c r="F3081" i="31"/>
  <c r="F3082" i="31"/>
  <c r="F3083" i="31"/>
  <c r="F3084" i="31"/>
  <c r="F3085" i="31"/>
  <c r="F3086" i="31"/>
  <c r="F3087" i="31"/>
  <c r="F3088" i="31"/>
  <c r="F3089" i="31"/>
  <c r="F3090" i="31"/>
  <c r="F3091" i="31"/>
  <c r="F3092" i="31"/>
  <c r="F3093" i="31"/>
  <c r="F3094" i="31"/>
  <c r="F3095" i="31"/>
  <c r="F3096" i="31"/>
  <c r="F3097" i="31"/>
  <c r="F3098" i="31"/>
  <c r="F3099" i="31"/>
  <c r="F3100" i="31"/>
  <c r="F3101" i="31"/>
  <c r="F3102" i="31"/>
  <c r="F3103" i="31"/>
  <c r="F3104" i="31"/>
  <c r="F3105" i="31"/>
  <c r="F3106" i="31"/>
  <c r="F3107" i="31"/>
  <c r="F3108" i="31"/>
  <c r="F3109" i="31"/>
  <c r="F3110" i="31"/>
  <c r="F3111" i="31"/>
  <c r="F3112" i="31"/>
  <c r="F3113" i="31"/>
  <c r="F3114" i="31"/>
  <c r="F3115" i="31"/>
  <c r="F3116" i="31"/>
  <c r="F3117" i="31"/>
  <c r="F3118" i="31"/>
  <c r="F3119" i="31"/>
  <c r="F3120" i="31"/>
  <c r="F3121" i="31"/>
  <c r="F3122" i="31"/>
  <c r="F3123" i="31"/>
  <c r="F3124" i="31"/>
  <c r="F3125" i="31"/>
  <c r="F3126" i="31"/>
  <c r="F3127" i="31"/>
  <c r="F3128" i="31"/>
  <c r="F3129" i="31"/>
  <c r="F3130" i="31"/>
  <c r="F3131" i="31"/>
  <c r="F3132" i="31"/>
  <c r="F3133" i="31"/>
  <c r="F3134" i="31"/>
  <c r="F3135" i="31"/>
  <c r="F3136" i="31"/>
  <c r="F3137" i="31"/>
  <c r="F3138" i="31"/>
  <c r="F3139" i="31"/>
  <c r="F3140" i="31"/>
  <c r="F3141" i="31"/>
  <c r="F3142" i="31"/>
  <c r="F3143" i="31"/>
  <c r="F3144" i="31"/>
  <c r="F3145" i="31"/>
  <c r="F3146" i="31"/>
  <c r="F3147" i="31"/>
  <c r="F3148" i="31"/>
  <c r="F3149" i="31"/>
  <c r="F3150" i="31"/>
  <c r="F3151" i="31"/>
  <c r="F3152" i="31"/>
  <c r="F3153" i="31"/>
  <c r="F3154" i="31"/>
  <c r="F3155" i="31"/>
  <c r="F3156" i="31"/>
  <c r="F3157" i="31"/>
  <c r="F3158" i="31"/>
  <c r="F3159" i="31"/>
  <c r="F3160" i="31"/>
  <c r="F3161" i="31"/>
  <c r="F3162" i="31"/>
  <c r="F3163" i="31"/>
  <c r="F3164" i="31"/>
  <c r="F3165" i="31"/>
  <c r="F3166" i="31"/>
  <c r="F3167" i="31"/>
  <c r="F3168" i="31"/>
  <c r="F3169" i="31"/>
  <c r="F3170" i="31"/>
  <c r="F3171" i="31"/>
  <c r="F3172" i="31"/>
  <c r="F3173" i="31"/>
  <c r="F3174" i="31"/>
  <c r="F3175" i="31"/>
  <c r="F3176" i="31"/>
  <c r="F3177" i="31"/>
  <c r="F3178" i="31"/>
  <c r="F3179" i="31"/>
  <c r="F3180" i="31"/>
  <c r="F3181" i="31"/>
  <c r="F3182" i="31"/>
  <c r="F3183" i="31"/>
  <c r="F3184" i="31"/>
  <c r="F3185" i="31"/>
  <c r="F3186" i="31"/>
  <c r="F3187" i="31"/>
  <c r="F3188" i="31"/>
  <c r="F3189" i="31"/>
  <c r="F3190" i="31"/>
  <c r="F3191" i="31"/>
  <c r="F3192" i="31"/>
  <c r="F3193" i="31"/>
  <c r="F3194" i="31"/>
  <c r="F3195" i="31"/>
  <c r="F3196" i="31"/>
  <c r="F3197" i="31"/>
  <c r="F3198" i="31"/>
  <c r="F3199" i="31"/>
  <c r="F3200" i="31"/>
  <c r="F3201" i="31"/>
  <c r="F3202" i="31"/>
  <c r="F3203" i="31"/>
  <c r="F3204" i="31"/>
  <c r="F3205" i="31"/>
  <c r="F3206" i="31"/>
  <c r="F3207" i="31"/>
  <c r="F3208" i="31"/>
  <c r="F3209" i="31"/>
  <c r="F3210" i="31"/>
  <c r="F3211" i="31"/>
  <c r="F3212" i="31"/>
  <c r="F3213" i="31"/>
  <c r="F3214" i="31"/>
  <c r="F3215" i="31"/>
  <c r="F3216" i="31"/>
  <c r="F3217" i="31"/>
  <c r="F3218" i="31"/>
  <c r="F3219" i="31"/>
  <c r="F3220" i="31"/>
  <c r="F3221" i="31"/>
  <c r="F3222" i="31"/>
  <c r="F3223" i="31"/>
  <c r="F3224" i="31"/>
  <c r="F3225" i="31"/>
  <c r="F3226" i="31"/>
  <c r="F3227" i="31"/>
  <c r="F3228" i="31"/>
  <c r="F3229" i="31"/>
  <c r="F3230" i="31"/>
  <c r="F3231" i="31"/>
  <c r="F3232" i="31"/>
  <c r="F3233" i="31"/>
  <c r="F3234" i="31"/>
  <c r="F3235" i="31"/>
  <c r="F3236" i="31"/>
  <c r="F3237" i="31"/>
  <c r="F3238" i="31"/>
  <c r="F3239" i="31"/>
  <c r="F3240" i="31"/>
  <c r="F3241" i="31"/>
  <c r="F3242" i="31"/>
  <c r="F3243" i="31"/>
  <c r="F3244" i="31"/>
  <c r="F3245" i="31"/>
  <c r="F3246" i="31"/>
  <c r="F3247" i="31"/>
  <c r="F3248" i="31"/>
  <c r="F3249" i="31"/>
  <c r="F3250" i="31"/>
  <c r="F3251" i="31"/>
  <c r="F3252" i="31"/>
  <c r="F3253" i="31"/>
  <c r="F3254" i="31"/>
  <c r="F3255" i="31"/>
  <c r="F3256" i="31"/>
  <c r="F3257" i="31"/>
  <c r="F3258" i="31"/>
  <c r="F3259" i="31"/>
  <c r="F3260" i="31"/>
  <c r="F3261" i="31"/>
  <c r="F3262" i="31"/>
  <c r="F3263" i="31"/>
  <c r="F3264" i="31"/>
  <c r="F3265" i="31"/>
  <c r="F3266" i="31"/>
  <c r="F3267" i="31"/>
  <c r="F3268" i="31"/>
  <c r="F3269" i="31"/>
  <c r="F3270" i="31"/>
  <c r="F3271" i="31"/>
  <c r="F3272" i="31"/>
  <c r="F3273" i="31"/>
  <c r="F3274" i="31"/>
  <c r="F3275" i="31"/>
  <c r="F3276" i="31"/>
  <c r="F3277" i="31"/>
  <c r="F3278" i="31"/>
  <c r="F3279" i="31"/>
  <c r="F3280" i="31"/>
  <c r="F3281" i="31"/>
  <c r="F3282" i="31"/>
  <c r="F3283" i="31"/>
  <c r="F3284" i="31"/>
  <c r="F3285" i="31"/>
  <c r="F3286" i="31"/>
  <c r="F3287" i="31"/>
  <c r="F3288" i="31"/>
  <c r="F3289" i="31"/>
  <c r="F3290" i="31"/>
  <c r="F3291" i="31"/>
  <c r="F3292" i="31"/>
  <c r="F3293" i="31"/>
  <c r="F3294" i="31"/>
  <c r="F3295" i="31"/>
  <c r="F3296" i="31"/>
  <c r="F3297" i="31"/>
  <c r="F3298" i="31"/>
  <c r="F3299" i="31"/>
  <c r="F3300" i="31"/>
  <c r="F3301" i="31"/>
  <c r="F3302" i="31"/>
  <c r="F3303" i="31"/>
  <c r="F3304" i="31"/>
  <c r="F3305" i="31"/>
  <c r="F3306" i="31"/>
  <c r="F3307" i="31"/>
  <c r="F3308" i="31"/>
  <c r="F3309" i="31"/>
  <c r="F3310" i="31"/>
  <c r="F3311" i="31"/>
  <c r="F3312" i="31"/>
  <c r="F3313" i="31"/>
  <c r="F3314" i="31"/>
  <c r="F3315" i="31"/>
  <c r="F3316" i="31"/>
  <c r="F3317" i="31"/>
  <c r="F3318" i="31"/>
  <c r="F3319" i="31"/>
  <c r="F3320" i="31"/>
  <c r="F3321" i="31"/>
  <c r="F3322" i="31"/>
  <c r="F3323" i="31"/>
  <c r="F3324" i="31"/>
  <c r="F3325" i="31"/>
  <c r="F3326" i="31"/>
  <c r="F3327" i="31"/>
  <c r="F3328" i="31"/>
  <c r="F3329" i="31"/>
  <c r="F3330" i="31"/>
  <c r="F3331" i="31"/>
  <c r="F3332" i="31"/>
  <c r="F3333" i="31"/>
  <c r="F3334" i="31"/>
  <c r="F3335" i="31"/>
  <c r="F3336" i="31"/>
  <c r="F3337" i="31"/>
  <c r="F3338" i="31"/>
  <c r="F3339" i="31"/>
  <c r="F3340" i="31"/>
  <c r="F3341" i="31"/>
  <c r="F3342" i="31"/>
  <c r="F3343" i="31"/>
  <c r="F3344" i="31"/>
  <c r="F3345" i="31"/>
  <c r="F3346" i="31"/>
  <c r="F3347" i="31"/>
  <c r="F3348" i="31"/>
  <c r="F3349" i="31"/>
  <c r="F3350" i="31"/>
  <c r="F3351" i="31"/>
  <c r="F3352" i="31"/>
  <c r="F3353" i="31"/>
  <c r="F3354" i="31"/>
  <c r="F3355" i="31"/>
  <c r="F3356" i="31"/>
  <c r="F3357" i="31"/>
  <c r="F3358" i="31"/>
  <c r="F3359" i="31"/>
  <c r="F3360" i="31"/>
  <c r="F3361" i="31"/>
  <c r="F3362" i="31"/>
  <c r="F3363" i="31"/>
  <c r="F3364" i="31"/>
  <c r="F3365" i="31"/>
  <c r="F3366" i="31"/>
  <c r="F3367" i="31"/>
  <c r="F3368" i="31"/>
  <c r="F3369" i="31"/>
  <c r="F3370" i="31"/>
  <c r="F3371" i="31"/>
  <c r="F3372" i="31"/>
  <c r="F3373" i="31"/>
  <c r="F3374" i="31"/>
  <c r="F3375" i="31"/>
  <c r="F3376" i="31"/>
  <c r="F3377" i="31"/>
  <c r="F3378" i="31"/>
  <c r="F3379" i="31"/>
  <c r="F3380" i="31"/>
  <c r="F3381" i="31"/>
  <c r="F3382" i="31"/>
  <c r="F3383" i="31"/>
  <c r="F3384" i="31"/>
  <c r="F3385" i="31"/>
  <c r="F3386" i="31"/>
  <c r="F3387" i="31"/>
  <c r="F3388" i="31"/>
  <c r="F3389" i="31"/>
  <c r="F3390" i="31"/>
  <c r="F3391" i="31"/>
  <c r="F3392" i="31"/>
  <c r="F3393" i="31"/>
  <c r="F3394" i="31"/>
  <c r="F3395" i="31"/>
  <c r="F3396" i="31"/>
  <c r="F3397" i="31"/>
  <c r="F3398" i="31"/>
  <c r="F3399" i="31"/>
  <c r="F3400" i="31"/>
  <c r="F3401" i="31"/>
  <c r="F3402" i="31"/>
  <c r="F3403" i="31"/>
  <c r="F3404" i="31"/>
  <c r="F3405" i="31"/>
  <c r="F3406" i="31"/>
  <c r="F3407" i="31"/>
  <c r="F3408" i="31"/>
  <c r="F3409" i="31"/>
  <c r="F3410" i="31"/>
  <c r="F3411" i="31"/>
  <c r="F3412" i="31"/>
  <c r="F3413" i="31"/>
  <c r="F3414" i="31"/>
  <c r="F3415" i="31"/>
  <c r="F3416" i="31"/>
  <c r="F3417" i="31"/>
  <c r="F3418" i="31"/>
  <c r="F3419" i="31"/>
  <c r="F3420" i="31"/>
  <c r="F3421" i="31"/>
  <c r="F3422" i="31"/>
  <c r="F3423" i="31"/>
  <c r="F3424" i="31"/>
  <c r="F3425" i="31"/>
  <c r="F3426" i="31"/>
  <c r="F3427" i="31"/>
  <c r="F3428" i="31"/>
  <c r="F3429" i="31"/>
  <c r="F3430" i="31"/>
  <c r="F3431" i="31"/>
  <c r="F3432" i="31"/>
  <c r="F3433" i="31"/>
  <c r="F3434" i="31"/>
  <c r="F3435" i="31"/>
  <c r="F3436" i="31"/>
  <c r="F3437" i="31"/>
  <c r="F3438" i="31"/>
  <c r="F3439" i="31"/>
  <c r="F3440" i="31"/>
  <c r="F3441" i="31"/>
  <c r="F3442" i="31"/>
  <c r="F3443" i="31"/>
  <c r="F3444" i="31"/>
  <c r="F3445" i="31"/>
  <c r="F3446" i="31"/>
  <c r="F3447" i="31"/>
  <c r="F3448" i="31"/>
  <c r="F3449" i="31"/>
  <c r="F3450" i="31"/>
  <c r="F3451" i="31"/>
  <c r="F3452" i="31"/>
  <c r="F3453" i="31"/>
  <c r="F3454" i="31"/>
  <c r="F3455" i="31"/>
  <c r="F3456" i="31"/>
  <c r="F3457" i="31"/>
  <c r="F3458" i="31"/>
  <c r="F3459" i="31"/>
  <c r="F3460" i="31"/>
  <c r="F3461" i="31"/>
  <c r="F3462" i="31"/>
  <c r="F3463" i="31"/>
  <c r="F3464" i="31"/>
  <c r="F3465" i="31"/>
  <c r="F3466" i="31"/>
  <c r="F3467" i="31"/>
  <c r="F3468" i="31"/>
  <c r="F3469" i="31"/>
  <c r="F3470" i="31"/>
  <c r="F3471" i="31"/>
  <c r="F3472" i="31"/>
  <c r="F3473" i="31"/>
  <c r="F3474" i="31"/>
  <c r="F3475" i="31"/>
  <c r="F3476" i="31"/>
  <c r="F3477" i="31"/>
  <c r="F3478" i="31"/>
  <c r="F3479" i="31"/>
  <c r="F3480" i="31"/>
  <c r="F3481" i="31"/>
  <c r="F3482" i="31"/>
  <c r="F3483" i="31"/>
  <c r="F3484" i="31"/>
  <c r="F3485" i="31"/>
  <c r="F3486" i="31"/>
  <c r="F3487" i="31"/>
  <c r="F3488" i="31"/>
  <c r="F3489" i="31"/>
  <c r="F3490" i="31"/>
  <c r="F3491" i="31"/>
  <c r="F3492" i="31"/>
  <c r="F2" i="31"/>
  <c r="X3" i="24" l="1"/>
  <c r="X4" i="24"/>
  <c r="X5" i="24"/>
  <c r="X6" i="24"/>
  <c r="X7" i="24"/>
  <c r="X8" i="24"/>
  <c r="X9" i="24"/>
  <c r="X10" i="24"/>
  <c r="X11" i="24"/>
  <c r="X12" i="24"/>
  <c r="X13" i="24"/>
  <c r="X14" i="24"/>
  <c r="X15" i="24"/>
  <c r="X16" i="24"/>
  <c r="X17" i="24"/>
  <c r="X18" i="24"/>
  <c r="X19" i="24"/>
  <c r="X20" i="24"/>
  <c r="X21" i="24"/>
  <c r="X22" i="24"/>
  <c r="X23" i="24"/>
  <c r="X24" i="24"/>
  <c r="X25" i="24"/>
  <c r="X26" i="24"/>
  <c r="X27" i="24"/>
  <c r="X28" i="24"/>
  <c r="X29" i="24"/>
  <c r="X30" i="24"/>
  <c r="X31" i="24"/>
  <c r="X32" i="24"/>
  <c r="X33" i="24"/>
  <c r="X34" i="24"/>
  <c r="X35" i="24"/>
  <c r="X36" i="24"/>
  <c r="X37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X50" i="24"/>
  <c r="X51" i="24"/>
  <c r="X52" i="24"/>
  <c r="X53" i="24"/>
  <c r="X54" i="24"/>
  <c r="X55" i="24"/>
  <c r="X56" i="24"/>
  <c r="X57" i="24"/>
  <c r="X58" i="24"/>
  <c r="X59" i="24"/>
  <c r="X60" i="24"/>
  <c r="X61" i="24"/>
  <c r="X62" i="24"/>
  <c r="X63" i="24"/>
  <c r="X64" i="24"/>
  <c r="X65" i="24"/>
  <c r="X66" i="24"/>
  <c r="X67" i="24"/>
  <c r="X68" i="24"/>
  <c r="X69" i="24"/>
  <c r="X70" i="24"/>
  <c r="X71" i="24"/>
  <c r="X72" i="24"/>
  <c r="X73" i="24"/>
  <c r="X74" i="24"/>
  <c r="X75" i="24"/>
  <c r="X76" i="24"/>
  <c r="X77" i="24"/>
  <c r="X78" i="24"/>
  <c r="X79" i="24"/>
  <c r="X80" i="24"/>
  <c r="X81" i="24"/>
  <c r="X82" i="24"/>
  <c r="X83" i="24"/>
  <c r="X84" i="24"/>
  <c r="X85" i="24"/>
  <c r="X86" i="24"/>
  <c r="X87" i="24"/>
  <c r="X88" i="24"/>
  <c r="X89" i="24"/>
  <c r="X90" i="24"/>
  <c r="X91" i="24"/>
  <c r="X92" i="24"/>
  <c r="X93" i="24"/>
  <c r="X94" i="24"/>
  <c r="X95" i="24"/>
  <c r="X96" i="24"/>
  <c r="X97" i="24"/>
  <c r="X98" i="24"/>
  <c r="X99" i="24"/>
  <c r="X100" i="24"/>
  <c r="X101" i="24"/>
  <c r="X102" i="24"/>
  <c r="X103" i="24"/>
  <c r="X104" i="24"/>
  <c r="X105" i="24"/>
  <c r="X106" i="24"/>
  <c r="X107" i="24"/>
  <c r="X108" i="24"/>
  <c r="X109" i="24"/>
  <c r="X110" i="24"/>
  <c r="X111" i="24"/>
  <c r="X112" i="24"/>
  <c r="X113" i="24"/>
  <c r="X114" i="24"/>
  <c r="X115" i="24"/>
  <c r="X116" i="24"/>
  <c r="X117" i="24"/>
  <c r="X118" i="24"/>
  <c r="X119" i="24"/>
  <c r="X120" i="24"/>
  <c r="X121" i="24"/>
  <c r="X122" i="24"/>
  <c r="X123" i="24"/>
  <c r="X124" i="24"/>
  <c r="X125" i="24"/>
  <c r="X126" i="24"/>
  <c r="X127" i="24"/>
  <c r="X128" i="24"/>
  <c r="X129" i="24"/>
  <c r="X130" i="24"/>
  <c r="X131" i="24"/>
  <c r="X132" i="24"/>
  <c r="X133" i="24"/>
  <c r="X134" i="24"/>
  <c r="X135" i="24"/>
  <c r="X136" i="24"/>
  <c r="X137" i="24"/>
  <c r="X138" i="24"/>
  <c r="X139" i="24"/>
  <c r="X140" i="24"/>
  <c r="X141" i="24"/>
  <c r="X142" i="24"/>
  <c r="X143" i="24"/>
  <c r="X144" i="24"/>
  <c r="X145" i="24"/>
  <c r="X146" i="24"/>
  <c r="X147" i="24"/>
  <c r="X148" i="24"/>
  <c r="X149" i="24"/>
  <c r="X150" i="24"/>
  <c r="X151" i="24"/>
  <c r="X152" i="24"/>
  <c r="X153" i="24"/>
  <c r="X154" i="24"/>
  <c r="X155" i="24"/>
  <c r="X156" i="24"/>
  <c r="X157" i="24"/>
  <c r="X158" i="24"/>
  <c r="X159" i="24"/>
  <c r="X160" i="24"/>
  <c r="X161" i="24"/>
  <c r="X162" i="24"/>
  <c r="X163" i="24"/>
  <c r="X164" i="24"/>
  <c r="X165" i="24"/>
  <c r="X166" i="24"/>
  <c r="X167" i="24"/>
  <c r="X168" i="24"/>
  <c r="X169" i="24"/>
  <c r="X170" i="24"/>
  <c r="X171" i="24"/>
  <c r="X172" i="24"/>
  <c r="X173" i="24"/>
  <c r="X174" i="24"/>
  <c r="X175" i="24"/>
  <c r="X176" i="24"/>
  <c r="X177" i="24"/>
  <c r="X178" i="24"/>
  <c r="X179" i="24"/>
  <c r="X180" i="24"/>
  <c r="X181" i="24"/>
  <c r="X182" i="24"/>
  <c r="X183" i="24"/>
  <c r="X184" i="24"/>
  <c r="X185" i="24"/>
  <c r="X186" i="24"/>
  <c r="X187" i="24"/>
  <c r="X188" i="24"/>
  <c r="X189" i="24"/>
  <c r="X190" i="24"/>
  <c r="X191" i="24"/>
  <c r="X192" i="24"/>
  <c r="X193" i="24"/>
  <c r="X194" i="24"/>
  <c r="X195" i="24"/>
  <c r="X196" i="24"/>
  <c r="X197" i="24"/>
  <c r="X198" i="24"/>
  <c r="X199" i="24"/>
  <c r="X200" i="24"/>
  <c r="X201" i="24"/>
  <c r="X202" i="24"/>
  <c r="X203" i="24"/>
  <c r="X204" i="24"/>
  <c r="X205" i="24"/>
  <c r="X206" i="24"/>
  <c r="X207" i="24"/>
  <c r="X208" i="24"/>
  <c r="X209" i="24"/>
  <c r="X210" i="24"/>
  <c r="X211" i="24"/>
  <c r="X212" i="24"/>
  <c r="X213" i="24"/>
  <c r="X214" i="24"/>
  <c r="X215" i="24"/>
  <c r="X216" i="24"/>
  <c r="X217" i="24"/>
  <c r="X218" i="24"/>
  <c r="X219" i="24"/>
  <c r="X220" i="24"/>
  <c r="X221" i="24"/>
  <c r="X222" i="24"/>
  <c r="X223" i="24"/>
  <c r="X224" i="24"/>
  <c r="X225" i="24"/>
  <c r="X226" i="24"/>
  <c r="X227" i="24"/>
  <c r="X228" i="24"/>
  <c r="X229" i="24"/>
  <c r="X230" i="24"/>
  <c r="X231" i="24"/>
  <c r="X232" i="24"/>
  <c r="X233" i="24"/>
  <c r="X234" i="24"/>
  <c r="X235" i="24"/>
  <c r="X236" i="24"/>
  <c r="X237" i="24"/>
  <c r="X238" i="24"/>
  <c r="X239" i="24"/>
  <c r="X240" i="24"/>
  <c r="X241" i="24"/>
  <c r="X242" i="24"/>
  <c r="X243" i="24"/>
  <c r="X244" i="24"/>
  <c r="X245" i="24"/>
  <c r="X246" i="24"/>
  <c r="X247" i="24"/>
  <c r="X248" i="24"/>
  <c r="X249" i="24"/>
  <c r="X250" i="24"/>
  <c r="X251" i="24"/>
  <c r="X252" i="24"/>
  <c r="X253" i="24"/>
  <c r="X254" i="24"/>
  <c r="X255" i="24"/>
  <c r="X256" i="24"/>
  <c r="X257" i="24"/>
  <c r="X258" i="24"/>
  <c r="X259" i="24"/>
  <c r="X260" i="24"/>
  <c r="X261" i="24"/>
  <c r="X262" i="24"/>
  <c r="X263" i="24"/>
  <c r="X264" i="24"/>
  <c r="X265" i="24"/>
  <c r="X266" i="24"/>
  <c r="X267" i="24"/>
  <c r="X268" i="24"/>
  <c r="X269" i="24"/>
  <c r="X270" i="24"/>
  <c r="X271" i="24"/>
  <c r="X272" i="24"/>
  <c r="X273" i="24"/>
  <c r="X274" i="24"/>
  <c r="X275" i="24"/>
  <c r="X276" i="24"/>
  <c r="X277" i="24"/>
  <c r="X278" i="24"/>
  <c r="X279" i="24"/>
  <c r="X280" i="24"/>
  <c r="X281" i="24"/>
  <c r="X282" i="24"/>
  <c r="X283" i="24"/>
  <c r="X284" i="24"/>
  <c r="X285" i="24"/>
  <c r="X286" i="24"/>
  <c r="X287" i="24"/>
  <c r="X288" i="24"/>
  <c r="X289" i="24"/>
  <c r="X290" i="24"/>
  <c r="X291" i="24"/>
  <c r="X292" i="24"/>
  <c r="X293" i="24"/>
  <c r="X294" i="24"/>
  <c r="X295" i="24"/>
  <c r="X296" i="24"/>
  <c r="X297" i="24"/>
  <c r="X298" i="24"/>
  <c r="X299" i="24"/>
  <c r="X300" i="24"/>
  <c r="X301" i="24"/>
  <c r="X302" i="24"/>
  <c r="X303" i="24"/>
  <c r="X304" i="24"/>
  <c r="X305" i="24"/>
  <c r="X306" i="24"/>
  <c r="X307" i="24"/>
  <c r="X308" i="24"/>
  <c r="X309" i="24"/>
  <c r="X310" i="24"/>
  <c r="X311" i="24"/>
  <c r="X312" i="24"/>
  <c r="X313" i="24"/>
  <c r="X314" i="24"/>
  <c r="X315" i="24"/>
  <c r="X316" i="24"/>
  <c r="X317" i="24"/>
  <c r="X318" i="24"/>
  <c r="X319" i="24"/>
  <c r="X320" i="24"/>
  <c r="X321" i="24"/>
  <c r="X322" i="24"/>
  <c r="X323" i="24"/>
  <c r="X324" i="24"/>
  <c r="X325" i="24"/>
  <c r="X326" i="24"/>
  <c r="X327" i="24"/>
  <c r="X328" i="24"/>
  <c r="X329" i="24"/>
  <c r="X330" i="24"/>
  <c r="X331" i="24"/>
  <c r="X332" i="24"/>
  <c r="X333" i="24"/>
  <c r="X334" i="24"/>
  <c r="X335" i="24"/>
  <c r="X336" i="24"/>
  <c r="X337" i="24"/>
  <c r="X338" i="24"/>
  <c r="X339" i="24"/>
  <c r="X340" i="24"/>
  <c r="X341" i="24"/>
  <c r="X342" i="24"/>
  <c r="X343" i="24"/>
  <c r="X344" i="24"/>
  <c r="X345" i="24"/>
  <c r="X346" i="24"/>
  <c r="X347" i="24"/>
  <c r="X348" i="24"/>
  <c r="X349" i="24"/>
  <c r="X350" i="24"/>
  <c r="X351" i="24"/>
  <c r="X352" i="24"/>
  <c r="X353" i="24"/>
  <c r="X354" i="24"/>
  <c r="X355" i="24"/>
  <c r="X356" i="24"/>
  <c r="X357" i="24"/>
  <c r="X358" i="24"/>
  <c r="X359" i="24"/>
  <c r="X360" i="24"/>
  <c r="X361" i="24"/>
  <c r="X362" i="24"/>
  <c r="X363" i="24"/>
  <c r="X364" i="24"/>
  <c r="X365" i="24"/>
  <c r="X366" i="24"/>
  <c r="X367" i="24"/>
  <c r="X368" i="24"/>
  <c r="X369" i="24"/>
  <c r="X370" i="24"/>
  <c r="X371" i="24"/>
  <c r="X372" i="24"/>
  <c r="X373" i="24"/>
  <c r="X374" i="24"/>
  <c r="X375" i="24"/>
  <c r="X376" i="24"/>
  <c r="X377" i="24"/>
  <c r="X378" i="24"/>
  <c r="X379" i="24"/>
  <c r="X380" i="24"/>
  <c r="X381" i="24"/>
  <c r="X382" i="24"/>
  <c r="X383" i="24"/>
  <c r="X384" i="24"/>
  <c r="X385" i="24"/>
  <c r="X386" i="24"/>
  <c r="X387" i="24"/>
  <c r="X388" i="24"/>
  <c r="X389" i="24"/>
  <c r="X390" i="24"/>
  <c r="X391" i="24"/>
  <c r="X392" i="24"/>
  <c r="X393" i="24"/>
  <c r="X394" i="24"/>
  <c r="X395" i="24"/>
  <c r="X396" i="24"/>
  <c r="X397" i="24"/>
  <c r="X398" i="24"/>
  <c r="X399" i="24"/>
  <c r="X400" i="24"/>
  <c r="X401" i="24"/>
  <c r="X402" i="24"/>
  <c r="X403" i="24"/>
  <c r="X404" i="24"/>
  <c r="X405" i="24"/>
  <c r="X406" i="24"/>
  <c r="X407" i="24"/>
  <c r="X408" i="24"/>
  <c r="X409" i="24"/>
  <c r="X410" i="24"/>
  <c r="X411" i="24"/>
  <c r="X412" i="24"/>
  <c r="X413" i="24"/>
  <c r="X414" i="24"/>
  <c r="X415" i="24"/>
  <c r="X416" i="24"/>
  <c r="X417" i="24"/>
  <c r="X418" i="24"/>
  <c r="X419" i="24"/>
  <c r="X420" i="24"/>
  <c r="X421" i="24"/>
  <c r="X422" i="24"/>
  <c r="X423" i="24"/>
  <c r="X424" i="24"/>
  <c r="X425" i="24"/>
  <c r="X426" i="24"/>
  <c r="X427" i="24"/>
  <c r="X2" i="24"/>
  <c r="V378" i="24"/>
  <c r="V383" i="24"/>
  <c r="V414" i="24"/>
  <c r="V417" i="24"/>
  <c r="V418" i="24"/>
  <c r="S427" i="24"/>
  <c r="R427" i="24"/>
  <c r="Q427" i="24"/>
  <c r="P427" i="24"/>
  <c r="O427" i="24"/>
  <c r="W427" i="24" s="1"/>
  <c r="M427" i="24"/>
  <c r="L427" i="24"/>
  <c r="N427" i="24" s="1"/>
  <c r="S426" i="24"/>
  <c r="R426" i="24"/>
  <c r="Q426" i="24"/>
  <c r="P426" i="24"/>
  <c r="O426" i="24"/>
  <c r="M426" i="24"/>
  <c r="L426" i="24"/>
  <c r="V426" i="24" s="1"/>
  <c r="S425" i="24"/>
  <c r="R425" i="24"/>
  <c r="T425" i="24" s="1"/>
  <c r="Q425" i="24"/>
  <c r="P425" i="24"/>
  <c r="O425" i="24"/>
  <c r="M425" i="24"/>
  <c r="L425" i="24"/>
  <c r="V425" i="24" s="1"/>
  <c r="S424" i="24"/>
  <c r="R424" i="24"/>
  <c r="T424" i="24" s="1"/>
  <c r="Q424" i="24"/>
  <c r="P424" i="24"/>
  <c r="O424" i="24"/>
  <c r="M424" i="24"/>
  <c r="L424" i="24"/>
  <c r="N424" i="24" s="1"/>
  <c r="S423" i="24"/>
  <c r="R423" i="24"/>
  <c r="T423" i="24" s="1"/>
  <c r="Q423" i="24"/>
  <c r="P423" i="24"/>
  <c r="O423" i="24"/>
  <c r="M423" i="24"/>
  <c r="L423" i="24"/>
  <c r="N423" i="24" s="1"/>
  <c r="S422" i="24"/>
  <c r="R422" i="24"/>
  <c r="Q422" i="24"/>
  <c r="P422" i="24"/>
  <c r="O422" i="24"/>
  <c r="M422" i="24"/>
  <c r="L422" i="24"/>
  <c r="V422" i="24" s="1"/>
  <c r="S421" i="24"/>
  <c r="R421" i="24"/>
  <c r="T421" i="24" s="1"/>
  <c r="Q421" i="24"/>
  <c r="P421" i="24"/>
  <c r="O421" i="24"/>
  <c r="M421" i="24"/>
  <c r="L421" i="24"/>
  <c r="V421" i="24" s="1"/>
  <c r="S420" i="24"/>
  <c r="R420" i="24"/>
  <c r="T420" i="24" s="1"/>
  <c r="Q420" i="24"/>
  <c r="P420" i="24"/>
  <c r="O420" i="24"/>
  <c r="W420" i="24" s="1"/>
  <c r="M420" i="24"/>
  <c r="L420" i="24"/>
  <c r="V420" i="24" s="1"/>
  <c r="S419" i="24"/>
  <c r="R419" i="24"/>
  <c r="Q419" i="24"/>
  <c r="P419" i="24"/>
  <c r="O419" i="24"/>
  <c r="M419" i="24"/>
  <c r="L419" i="24"/>
  <c r="N419" i="24" s="1"/>
  <c r="S418" i="24"/>
  <c r="R418" i="24"/>
  <c r="Q418" i="24"/>
  <c r="P418" i="24"/>
  <c r="O418" i="24"/>
  <c r="W418" i="24" s="1"/>
  <c r="M418" i="24"/>
  <c r="L418" i="24"/>
  <c r="S417" i="24"/>
  <c r="R417" i="24"/>
  <c r="Q417" i="24"/>
  <c r="P417" i="24"/>
  <c r="O417" i="24"/>
  <c r="M417" i="24"/>
  <c r="L417" i="24"/>
  <c r="S416" i="24"/>
  <c r="R416" i="24"/>
  <c r="Q416" i="24"/>
  <c r="P416" i="24"/>
  <c r="O416" i="24"/>
  <c r="M416" i="24"/>
  <c r="L416" i="24"/>
  <c r="V416" i="24" s="1"/>
  <c r="S415" i="24"/>
  <c r="R415" i="24"/>
  <c r="Q415" i="24"/>
  <c r="P415" i="24"/>
  <c r="O415" i="24"/>
  <c r="W415" i="24" s="1"/>
  <c r="M415" i="24"/>
  <c r="L415" i="24"/>
  <c r="N415" i="24" s="1"/>
  <c r="S414" i="24"/>
  <c r="R414" i="24"/>
  <c r="Q414" i="24"/>
  <c r="P414" i="24"/>
  <c r="O414" i="24"/>
  <c r="M414" i="24"/>
  <c r="L414" i="24"/>
  <c r="S413" i="24"/>
  <c r="R413" i="24"/>
  <c r="Q413" i="24"/>
  <c r="P413" i="24"/>
  <c r="O413" i="24"/>
  <c r="W413" i="24" s="1"/>
  <c r="M413" i="24"/>
  <c r="L413" i="24"/>
  <c r="S412" i="24"/>
  <c r="R412" i="24"/>
  <c r="Q412" i="24"/>
  <c r="P412" i="24"/>
  <c r="O412" i="24"/>
  <c r="M412" i="24"/>
  <c r="L412" i="24"/>
  <c r="S411" i="24"/>
  <c r="R411" i="24"/>
  <c r="Q411" i="24"/>
  <c r="P411" i="24"/>
  <c r="O411" i="24"/>
  <c r="M411" i="24"/>
  <c r="L411" i="24"/>
  <c r="V411" i="24" s="1"/>
  <c r="S410" i="24"/>
  <c r="R410" i="24"/>
  <c r="Q410" i="24"/>
  <c r="P410" i="24"/>
  <c r="O410" i="24"/>
  <c r="M410" i="24"/>
  <c r="L410" i="24"/>
  <c r="N410" i="24" s="1"/>
  <c r="S409" i="24"/>
  <c r="R409" i="24"/>
  <c r="Q409" i="24"/>
  <c r="P409" i="24"/>
  <c r="O409" i="24"/>
  <c r="M409" i="24"/>
  <c r="L409" i="24"/>
  <c r="V409" i="24" s="1"/>
  <c r="S408" i="24"/>
  <c r="R408" i="24"/>
  <c r="Q408" i="24"/>
  <c r="P408" i="24"/>
  <c r="O408" i="24"/>
  <c r="W408" i="24" s="1"/>
  <c r="M408" i="24"/>
  <c r="L408" i="24"/>
  <c r="V408" i="24" s="1"/>
  <c r="S407" i="24"/>
  <c r="R407" i="24"/>
  <c r="Q407" i="24"/>
  <c r="P407" i="24"/>
  <c r="O407" i="24"/>
  <c r="M407" i="24"/>
  <c r="L407" i="24"/>
  <c r="N407" i="24" s="1"/>
  <c r="S406" i="24"/>
  <c r="R406" i="24"/>
  <c r="Q406" i="24"/>
  <c r="P406" i="24"/>
  <c r="O406" i="24"/>
  <c r="W406" i="24" s="1"/>
  <c r="M406" i="24"/>
  <c r="L406" i="24"/>
  <c r="V406" i="24" s="1"/>
  <c r="S405" i="24"/>
  <c r="R405" i="24"/>
  <c r="Q405" i="24"/>
  <c r="P405" i="24"/>
  <c r="O405" i="24"/>
  <c r="M405" i="24"/>
  <c r="L405" i="24"/>
  <c r="V405" i="24" s="1"/>
  <c r="S404" i="24"/>
  <c r="R404" i="24"/>
  <c r="T404" i="24" s="1"/>
  <c r="Q404" i="24"/>
  <c r="P404" i="24"/>
  <c r="O404" i="24"/>
  <c r="M404" i="24"/>
  <c r="L404" i="24"/>
  <c r="V404" i="24" s="1"/>
  <c r="S403" i="24"/>
  <c r="R403" i="24"/>
  <c r="Q403" i="24"/>
  <c r="P403" i="24"/>
  <c r="O403" i="24"/>
  <c r="W403" i="24" s="1"/>
  <c r="M403" i="24"/>
  <c r="L403" i="24"/>
  <c r="V403" i="24" s="1"/>
  <c r="S402" i="24"/>
  <c r="R402" i="24"/>
  <c r="Q402" i="24"/>
  <c r="P402" i="24"/>
  <c r="O402" i="24"/>
  <c r="M402" i="24"/>
  <c r="L402" i="24"/>
  <c r="V402" i="24" s="1"/>
  <c r="S401" i="24"/>
  <c r="R401" i="24"/>
  <c r="Q401" i="24"/>
  <c r="P401" i="24"/>
  <c r="O401" i="24"/>
  <c r="M401" i="24"/>
  <c r="L401" i="24"/>
  <c r="S400" i="24"/>
  <c r="R400" i="24"/>
  <c r="Q400" i="24"/>
  <c r="P400" i="24"/>
  <c r="O400" i="24"/>
  <c r="M400" i="24"/>
  <c r="L400" i="24"/>
  <c r="V400" i="24" s="1"/>
  <c r="S399" i="24"/>
  <c r="R399" i="24"/>
  <c r="T399" i="24" s="1"/>
  <c r="Q399" i="24"/>
  <c r="P399" i="24"/>
  <c r="O399" i="24"/>
  <c r="M399" i="24"/>
  <c r="L399" i="24"/>
  <c r="V399" i="24" s="1"/>
  <c r="S398" i="24"/>
  <c r="R398" i="24"/>
  <c r="Q398" i="24"/>
  <c r="P398" i="24"/>
  <c r="O398" i="24"/>
  <c r="M398" i="24"/>
  <c r="L398" i="24"/>
  <c r="N398" i="24" s="1"/>
  <c r="S397" i="24"/>
  <c r="R397" i="24"/>
  <c r="Q397" i="24"/>
  <c r="P397" i="24"/>
  <c r="O397" i="24"/>
  <c r="M397" i="24"/>
  <c r="L397" i="24"/>
  <c r="V397" i="24" s="1"/>
  <c r="S396" i="24"/>
  <c r="R396" i="24"/>
  <c r="T396" i="24" s="1"/>
  <c r="Q396" i="24"/>
  <c r="P396" i="24"/>
  <c r="O396" i="24"/>
  <c r="W396" i="24" s="1"/>
  <c r="M396" i="24"/>
  <c r="L396" i="24"/>
  <c r="V396" i="24" s="1"/>
  <c r="S395" i="24"/>
  <c r="R395" i="24"/>
  <c r="Q395" i="24"/>
  <c r="P395" i="24"/>
  <c r="O395" i="24"/>
  <c r="M395" i="24"/>
  <c r="L395" i="24"/>
  <c r="N395" i="24" s="1"/>
  <c r="S394" i="24"/>
  <c r="R394" i="24"/>
  <c r="Q394" i="24"/>
  <c r="P394" i="24"/>
  <c r="O394" i="24"/>
  <c r="W394" i="24" s="1"/>
  <c r="M394" i="24"/>
  <c r="L394" i="24"/>
  <c r="V394" i="24" s="1"/>
  <c r="S393" i="24"/>
  <c r="R393" i="24"/>
  <c r="Q393" i="24"/>
  <c r="P393" i="24"/>
  <c r="O393" i="24"/>
  <c r="M393" i="24"/>
  <c r="L393" i="24"/>
  <c r="V393" i="24" s="1"/>
  <c r="S392" i="24"/>
  <c r="R392" i="24"/>
  <c r="T392" i="24" s="1"/>
  <c r="Q392" i="24"/>
  <c r="P392" i="24"/>
  <c r="O392" i="24"/>
  <c r="M392" i="24"/>
  <c r="L392" i="24"/>
  <c r="V392" i="24" s="1"/>
  <c r="S391" i="24"/>
  <c r="R391" i="24"/>
  <c r="Q391" i="24"/>
  <c r="P391" i="24"/>
  <c r="O391" i="24"/>
  <c r="W391" i="24" s="1"/>
  <c r="M391" i="24"/>
  <c r="L391" i="24"/>
  <c r="V391" i="24" s="1"/>
  <c r="S390" i="24"/>
  <c r="R390" i="24"/>
  <c r="Q390" i="24"/>
  <c r="P390" i="24"/>
  <c r="O390" i="24"/>
  <c r="M390" i="24"/>
  <c r="L390" i="24"/>
  <c r="V390" i="24" s="1"/>
  <c r="S389" i="24"/>
  <c r="R389" i="24"/>
  <c r="Q389" i="24"/>
  <c r="P389" i="24"/>
  <c r="O389" i="24"/>
  <c r="M389" i="24"/>
  <c r="L389" i="24"/>
  <c r="S388" i="24"/>
  <c r="R388" i="24"/>
  <c r="Q388" i="24"/>
  <c r="P388" i="24"/>
  <c r="O388" i="24"/>
  <c r="M388" i="24"/>
  <c r="L388" i="24"/>
  <c r="N388" i="24" s="1"/>
  <c r="S387" i="24"/>
  <c r="R387" i="24"/>
  <c r="T387" i="24" s="1"/>
  <c r="Q387" i="24"/>
  <c r="P387" i="24"/>
  <c r="O387" i="24"/>
  <c r="M387" i="24"/>
  <c r="L387" i="24"/>
  <c r="N387" i="24" s="1"/>
  <c r="S386" i="24"/>
  <c r="R386" i="24"/>
  <c r="Q386" i="24"/>
  <c r="P386" i="24"/>
  <c r="O386" i="24"/>
  <c r="M386" i="24"/>
  <c r="L386" i="24"/>
  <c r="V386" i="24" s="1"/>
  <c r="S385" i="24"/>
  <c r="R385" i="24"/>
  <c r="T385" i="24" s="1"/>
  <c r="Q385" i="24"/>
  <c r="P385" i="24"/>
  <c r="O385" i="24"/>
  <c r="M385" i="24"/>
  <c r="L385" i="24"/>
  <c r="V385" i="24" s="1"/>
  <c r="S384" i="24"/>
  <c r="R384" i="24"/>
  <c r="Q384" i="24"/>
  <c r="P384" i="24"/>
  <c r="O384" i="24"/>
  <c r="W384" i="24" s="1"/>
  <c r="M384" i="24"/>
  <c r="L384" i="24"/>
  <c r="V384" i="24" s="1"/>
  <c r="S383" i="24"/>
  <c r="R383" i="24"/>
  <c r="Q383" i="24"/>
  <c r="P383" i="24"/>
  <c r="O383" i="24"/>
  <c r="M383" i="24"/>
  <c r="L383" i="24"/>
  <c r="S382" i="24"/>
  <c r="R382" i="24"/>
  <c r="Q382" i="24"/>
  <c r="P382" i="24"/>
  <c r="O382" i="24"/>
  <c r="W382" i="24" s="1"/>
  <c r="M382" i="24"/>
  <c r="L382" i="24"/>
  <c r="V382" i="24" s="1"/>
  <c r="S381" i="24"/>
  <c r="R381" i="24"/>
  <c r="Q381" i="24"/>
  <c r="P381" i="24"/>
  <c r="O381" i="24"/>
  <c r="M381" i="24"/>
  <c r="L381" i="24"/>
  <c r="V381" i="24" s="1"/>
  <c r="S380" i="24"/>
  <c r="R380" i="24"/>
  <c r="Q380" i="24"/>
  <c r="P380" i="24"/>
  <c r="O380" i="24"/>
  <c r="M380" i="24"/>
  <c r="L380" i="24"/>
  <c r="V380" i="24" s="1"/>
  <c r="S379" i="24"/>
  <c r="R379" i="24"/>
  <c r="Q379" i="24"/>
  <c r="P379" i="24"/>
  <c r="O379" i="24"/>
  <c r="M379" i="24"/>
  <c r="L379" i="24"/>
  <c r="V379" i="24" s="1"/>
  <c r="S378" i="24"/>
  <c r="R378" i="24"/>
  <c r="Q378" i="24"/>
  <c r="P378" i="24"/>
  <c r="O378" i="24"/>
  <c r="M378" i="24"/>
  <c r="L378" i="24"/>
  <c r="S377" i="24"/>
  <c r="R377" i="24"/>
  <c r="T377" i="24" s="1"/>
  <c r="Q377" i="24"/>
  <c r="P377" i="24"/>
  <c r="O377" i="24"/>
  <c r="W377" i="24" s="1"/>
  <c r="M377" i="24"/>
  <c r="L377" i="24"/>
  <c r="V377" i="24" s="1"/>
  <c r="S376" i="24"/>
  <c r="R376" i="24"/>
  <c r="T376" i="24" s="1"/>
  <c r="Q376" i="24"/>
  <c r="P376" i="24"/>
  <c r="O376" i="24"/>
  <c r="M376" i="24"/>
  <c r="L376" i="24"/>
  <c r="N376" i="24" s="1"/>
  <c r="S375" i="24"/>
  <c r="R375" i="24"/>
  <c r="T375" i="24" s="1"/>
  <c r="Q375" i="24"/>
  <c r="P375" i="24"/>
  <c r="O375" i="24"/>
  <c r="M375" i="24"/>
  <c r="L375" i="24"/>
  <c r="N375" i="24" s="1"/>
  <c r="S374" i="24"/>
  <c r="R374" i="24"/>
  <c r="Q374" i="24"/>
  <c r="P374" i="24"/>
  <c r="O374" i="24"/>
  <c r="M374" i="24"/>
  <c r="L374" i="24"/>
  <c r="N374" i="24" s="1"/>
  <c r="S373" i="24"/>
  <c r="R373" i="24"/>
  <c r="Q373" i="24"/>
  <c r="P373" i="24"/>
  <c r="O373" i="24"/>
  <c r="M373" i="24"/>
  <c r="L373" i="24"/>
  <c r="S372" i="24"/>
  <c r="R372" i="24"/>
  <c r="Q372" i="24"/>
  <c r="P372" i="24"/>
  <c r="O372" i="24"/>
  <c r="W372" i="24" s="1"/>
  <c r="M372" i="24"/>
  <c r="L372" i="24"/>
  <c r="V372" i="24" s="1"/>
  <c r="S371" i="24"/>
  <c r="R371" i="24"/>
  <c r="Q371" i="24"/>
  <c r="P371" i="24"/>
  <c r="O371" i="24"/>
  <c r="M371" i="24"/>
  <c r="L371" i="24"/>
  <c r="S370" i="24"/>
  <c r="R370" i="24"/>
  <c r="Q370" i="24"/>
  <c r="P370" i="24"/>
  <c r="O370" i="24"/>
  <c r="W370" i="24" s="1"/>
  <c r="M370" i="24"/>
  <c r="L370" i="24"/>
  <c r="V370" i="24" s="1"/>
  <c r="S369" i="24"/>
  <c r="R369" i="24"/>
  <c r="Q369" i="24"/>
  <c r="P369" i="24"/>
  <c r="O369" i="24"/>
  <c r="M369" i="24"/>
  <c r="L369" i="24"/>
  <c r="V369" i="24" s="1"/>
  <c r="S368" i="24"/>
  <c r="R368" i="24"/>
  <c r="T368" i="24" s="1"/>
  <c r="Q368" i="24"/>
  <c r="P368" i="24"/>
  <c r="O368" i="24"/>
  <c r="M368" i="24"/>
  <c r="L368" i="24"/>
  <c r="V368" i="24" s="1"/>
  <c r="S367" i="24"/>
  <c r="R367" i="24"/>
  <c r="Q367" i="24"/>
  <c r="P367" i="24"/>
  <c r="O367" i="24"/>
  <c r="W367" i="24" s="1"/>
  <c r="M367" i="24"/>
  <c r="L367" i="24"/>
  <c r="V367" i="24" s="1"/>
  <c r="S366" i="24"/>
  <c r="R366" i="24"/>
  <c r="Q366" i="24"/>
  <c r="P366" i="24"/>
  <c r="O366" i="24"/>
  <c r="M366" i="24"/>
  <c r="L366" i="24"/>
  <c r="V366" i="24" s="1"/>
  <c r="S365" i="24"/>
  <c r="R365" i="24"/>
  <c r="T365" i="24" s="1"/>
  <c r="Q365" i="24"/>
  <c r="P365" i="24"/>
  <c r="O365" i="24"/>
  <c r="W365" i="24" s="1"/>
  <c r="M365" i="24"/>
  <c r="L365" i="24"/>
  <c r="S364" i="24"/>
  <c r="R364" i="24"/>
  <c r="T364" i="24" s="1"/>
  <c r="Q364" i="24"/>
  <c r="P364" i="24"/>
  <c r="O364" i="24"/>
  <c r="M364" i="24"/>
  <c r="L364" i="24"/>
  <c r="V364" i="24" s="1"/>
  <c r="S363" i="24"/>
  <c r="R363" i="24"/>
  <c r="T363" i="24" s="1"/>
  <c r="Q363" i="24"/>
  <c r="P363" i="24"/>
  <c r="O363" i="24"/>
  <c r="M363" i="24"/>
  <c r="L363" i="24"/>
  <c r="V363" i="24" s="1"/>
  <c r="S362" i="24"/>
  <c r="R362" i="24"/>
  <c r="Q362" i="24"/>
  <c r="P362" i="24"/>
  <c r="O362" i="24"/>
  <c r="M362" i="24"/>
  <c r="L362" i="24"/>
  <c r="V362" i="24" s="1"/>
  <c r="S361" i="24"/>
  <c r="R361" i="24"/>
  <c r="T361" i="24" s="1"/>
  <c r="Q361" i="24"/>
  <c r="P361" i="24"/>
  <c r="O361" i="24"/>
  <c r="M361" i="24"/>
  <c r="L361" i="24"/>
  <c r="V361" i="24" s="1"/>
  <c r="S360" i="24"/>
  <c r="R360" i="24"/>
  <c r="Q360" i="24"/>
  <c r="P360" i="24"/>
  <c r="O360" i="24"/>
  <c r="W360" i="24" s="1"/>
  <c r="M360" i="24"/>
  <c r="L360" i="24"/>
  <c r="N360" i="24" s="1"/>
  <c r="S359" i="24"/>
  <c r="R359" i="24"/>
  <c r="Q359" i="24"/>
  <c r="P359" i="24"/>
  <c r="O359" i="24"/>
  <c r="M359" i="24"/>
  <c r="L359" i="24"/>
  <c r="V359" i="24" s="1"/>
  <c r="S358" i="24"/>
  <c r="R358" i="24"/>
  <c r="Q358" i="24"/>
  <c r="P358" i="24"/>
  <c r="O358" i="24"/>
  <c r="W358" i="24" s="1"/>
  <c r="M358" i="24"/>
  <c r="L358" i="24"/>
  <c r="S357" i="24"/>
  <c r="R357" i="24"/>
  <c r="Q357" i="24"/>
  <c r="P357" i="24"/>
  <c r="O357" i="24"/>
  <c r="M357" i="24"/>
  <c r="L357" i="24"/>
  <c r="V357" i="24" s="1"/>
  <c r="S356" i="24"/>
  <c r="R356" i="24"/>
  <c r="T356" i="24" s="1"/>
  <c r="Q356" i="24"/>
  <c r="P356" i="24"/>
  <c r="O356" i="24"/>
  <c r="M356" i="24"/>
  <c r="L356" i="24"/>
  <c r="V356" i="24" s="1"/>
  <c r="S355" i="24"/>
  <c r="R355" i="24"/>
  <c r="Q355" i="24"/>
  <c r="P355" i="24"/>
  <c r="O355" i="24"/>
  <c r="W355" i="24" s="1"/>
  <c r="M355" i="24"/>
  <c r="L355" i="24"/>
  <c r="S354" i="24"/>
  <c r="R354" i="24"/>
  <c r="Q354" i="24"/>
  <c r="P354" i="24"/>
  <c r="O354" i="24"/>
  <c r="M354" i="24"/>
  <c r="L354" i="24"/>
  <c r="V354" i="24" s="1"/>
  <c r="S353" i="24"/>
  <c r="R353" i="24"/>
  <c r="Q353" i="24"/>
  <c r="P353" i="24"/>
  <c r="O353" i="24"/>
  <c r="W353" i="24" s="1"/>
  <c r="M353" i="24"/>
  <c r="L353" i="24"/>
  <c r="S352" i="24"/>
  <c r="R352" i="24"/>
  <c r="T352" i="24" s="1"/>
  <c r="Q352" i="24"/>
  <c r="P352" i="24"/>
  <c r="O352" i="24"/>
  <c r="M352" i="24"/>
  <c r="L352" i="24"/>
  <c r="V352" i="24" s="1"/>
  <c r="S351" i="24"/>
  <c r="R351" i="24"/>
  <c r="Q351" i="24"/>
  <c r="P351" i="24"/>
  <c r="O351" i="24"/>
  <c r="M351" i="24"/>
  <c r="L351" i="24"/>
  <c r="N351" i="24" s="1"/>
  <c r="S350" i="24"/>
  <c r="R350" i="24"/>
  <c r="Q350" i="24"/>
  <c r="P350" i="24"/>
  <c r="O350" i="24"/>
  <c r="W350" i="24" s="1"/>
  <c r="M350" i="24"/>
  <c r="L350" i="24"/>
  <c r="V350" i="24" s="1"/>
  <c r="S349" i="24"/>
  <c r="R349" i="24"/>
  <c r="T349" i="24" s="1"/>
  <c r="Q349" i="24"/>
  <c r="P349" i="24"/>
  <c r="O349" i="24"/>
  <c r="M349" i="24"/>
  <c r="L349" i="24"/>
  <c r="V349" i="24" s="1"/>
  <c r="S348" i="24"/>
  <c r="R348" i="24"/>
  <c r="Q348" i="24"/>
  <c r="P348" i="24"/>
  <c r="O348" i="24"/>
  <c r="M348" i="24"/>
  <c r="L348" i="24"/>
  <c r="V348" i="24" s="1"/>
  <c r="S347" i="24"/>
  <c r="R347" i="24"/>
  <c r="Q347" i="24"/>
  <c r="P347" i="24"/>
  <c r="O347" i="24"/>
  <c r="M347" i="24"/>
  <c r="L347" i="24"/>
  <c r="V347" i="24" s="1"/>
  <c r="S346" i="24"/>
  <c r="R346" i="24"/>
  <c r="Q346" i="24"/>
  <c r="P346" i="24"/>
  <c r="O346" i="24"/>
  <c r="W346" i="24" s="1"/>
  <c r="M346" i="24"/>
  <c r="L346" i="24"/>
  <c r="V346" i="24" s="1"/>
  <c r="S345" i="24"/>
  <c r="R345" i="24"/>
  <c r="Q345" i="24"/>
  <c r="P345" i="24"/>
  <c r="O345" i="24"/>
  <c r="W345" i="24" s="1"/>
  <c r="M345" i="24"/>
  <c r="L345" i="24"/>
  <c r="V345" i="24" s="1"/>
  <c r="S344" i="24"/>
  <c r="R344" i="24"/>
  <c r="Q344" i="24"/>
  <c r="P344" i="24"/>
  <c r="O344" i="24"/>
  <c r="M344" i="24"/>
  <c r="L344" i="24"/>
  <c r="V344" i="24" s="1"/>
  <c r="S343" i="24"/>
  <c r="R343" i="24"/>
  <c r="Q343" i="24"/>
  <c r="P343" i="24"/>
  <c r="O343" i="24"/>
  <c r="W343" i="24" s="1"/>
  <c r="M343" i="24"/>
  <c r="L343" i="24"/>
  <c r="N343" i="24" s="1"/>
  <c r="S342" i="24"/>
  <c r="R342" i="24"/>
  <c r="Q342" i="24"/>
  <c r="P342" i="24"/>
  <c r="O342" i="24"/>
  <c r="M342" i="24"/>
  <c r="L342" i="24"/>
  <c r="V342" i="24" s="1"/>
  <c r="S341" i="24"/>
  <c r="R341" i="24"/>
  <c r="Q341" i="24"/>
  <c r="P341" i="24"/>
  <c r="O341" i="24"/>
  <c r="M341" i="24"/>
  <c r="L341" i="24"/>
  <c r="S340" i="24"/>
  <c r="R340" i="24"/>
  <c r="Q340" i="24"/>
  <c r="P340" i="24"/>
  <c r="O340" i="24"/>
  <c r="M340" i="24"/>
  <c r="L340" i="24"/>
  <c r="V340" i="24" s="1"/>
  <c r="S339" i="24"/>
  <c r="R339" i="24"/>
  <c r="T339" i="24" s="1"/>
  <c r="Q339" i="24"/>
  <c r="P339" i="24"/>
  <c r="O339" i="24"/>
  <c r="M339" i="24"/>
  <c r="L339" i="24"/>
  <c r="V339" i="24" s="1"/>
  <c r="S338" i="24"/>
  <c r="R338" i="24"/>
  <c r="Q338" i="24"/>
  <c r="P338" i="24"/>
  <c r="O338" i="24"/>
  <c r="M338" i="24"/>
  <c r="L338" i="24"/>
  <c r="N338" i="24" s="1"/>
  <c r="S337" i="24"/>
  <c r="R337" i="24"/>
  <c r="Q337" i="24"/>
  <c r="P337" i="24"/>
  <c r="O337" i="24"/>
  <c r="M337" i="24"/>
  <c r="L337" i="24"/>
  <c r="V337" i="24" s="1"/>
  <c r="S336" i="24"/>
  <c r="R336" i="24"/>
  <c r="Q336" i="24"/>
  <c r="P336" i="24"/>
  <c r="O336" i="24"/>
  <c r="W336" i="24" s="1"/>
  <c r="M336" i="24"/>
  <c r="L336" i="24"/>
  <c r="S335" i="24"/>
  <c r="R335" i="24"/>
  <c r="Q335" i="24"/>
  <c r="P335" i="24"/>
  <c r="O335" i="24"/>
  <c r="M335" i="24"/>
  <c r="L335" i="24"/>
  <c r="N335" i="24" s="1"/>
  <c r="S334" i="24"/>
  <c r="R334" i="24"/>
  <c r="Q334" i="24"/>
  <c r="P334" i="24"/>
  <c r="O334" i="24"/>
  <c r="W334" i="24" s="1"/>
  <c r="M334" i="24"/>
  <c r="L334" i="24"/>
  <c r="S333" i="24"/>
  <c r="R333" i="24"/>
  <c r="Q333" i="24"/>
  <c r="P333" i="24"/>
  <c r="O333" i="24"/>
  <c r="M333" i="24"/>
  <c r="L333" i="24"/>
  <c r="V333" i="24" s="1"/>
  <c r="S332" i="24"/>
  <c r="R332" i="24"/>
  <c r="T332" i="24" s="1"/>
  <c r="Q332" i="24"/>
  <c r="P332" i="24"/>
  <c r="O332" i="24"/>
  <c r="M332" i="24"/>
  <c r="L332" i="24"/>
  <c r="V332" i="24" s="1"/>
  <c r="S331" i="24"/>
  <c r="R331" i="24"/>
  <c r="Q331" i="24"/>
  <c r="P331" i="24"/>
  <c r="O331" i="24"/>
  <c r="W331" i="24" s="1"/>
  <c r="M331" i="24"/>
  <c r="L331" i="24"/>
  <c r="N331" i="24" s="1"/>
  <c r="S330" i="24"/>
  <c r="R330" i="24"/>
  <c r="Q330" i="24"/>
  <c r="P330" i="24"/>
  <c r="O330" i="24"/>
  <c r="M330" i="24"/>
  <c r="L330" i="24"/>
  <c r="V330" i="24" s="1"/>
  <c r="S329" i="24"/>
  <c r="R329" i="24"/>
  <c r="Q329" i="24"/>
  <c r="P329" i="24"/>
  <c r="O329" i="24"/>
  <c r="W329" i="24" s="1"/>
  <c r="M329" i="24"/>
  <c r="L329" i="24"/>
  <c r="V329" i="24" s="1"/>
  <c r="S328" i="24"/>
  <c r="R328" i="24"/>
  <c r="Q328" i="24"/>
  <c r="P328" i="24"/>
  <c r="O328" i="24"/>
  <c r="M328" i="24"/>
  <c r="L328" i="24"/>
  <c r="S327" i="24"/>
  <c r="R327" i="24"/>
  <c r="T327" i="24" s="1"/>
  <c r="Q327" i="24"/>
  <c r="P327" i="24"/>
  <c r="O327" i="24"/>
  <c r="M327" i="24"/>
  <c r="L327" i="24"/>
  <c r="V327" i="24" s="1"/>
  <c r="S326" i="24"/>
  <c r="R326" i="24"/>
  <c r="Q326" i="24"/>
  <c r="P326" i="24"/>
  <c r="O326" i="24"/>
  <c r="M326" i="24"/>
  <c r="L326" i="24"/>
  <c r="V326" i="24" s="1"/>
  <c r="S325" i="24"/>
  <c r="R325" i="24"/>
  <c r="Q325" i="24"/>
  <c r="P325" i="24"/>
  <c r="O325" i="24"/>
  <c r="M325" i="24"/>
  <c r="L325" i="24"/>
  <c r="V325" i="24" s="1"/>
  <c r="S324" i="24"/>
  <c r="R324" i="24"/>
  <c r="Q324" i="24"/>
  <c r="P324" i="24"/>
  <c r="O324" i="24"/>
  <c r="W324" i="24" s="1"/>
  <c r="M324" i="24"/>
  <c r="L324" i="24"/>
  <c r="V324" i="24" s="1"/>
  <c r="S323" i="24"/>
  <c r="R323" i="24"/>
  <c r="Q323" i="24"/>
  <c r="P323" i="24"/>
  <c r="O323" i="24"/>
  <c r="M323" i="24"/>
  <c r="L323" i="24"/>
  <c r="N323" i="24" s="1"/>
  <c r="S322" i="24"/>
  <c r="R322" i="24"/>
  <c r="Q322" i="24"/>
  <c r="P322" i="24"/>
  <c r="O322" i="24"/>
  <c r="W322" i="24" s="1"/>
  <c r="M322" i="24"/>
  <c r="L322" i="24"/>
  <c r="V322" i="24" s="1"/>
  <c r="S321" i="24"/>
  <c r="R321" i="24"/>
  <c r="Q321" i="24"/>
  <c r="P321" i="24"/>
  <c r="O321" i="24"/>
  <c r="M321" i="24"/>
  <c r="L321" i="24"/>
  <c r="V321" i="24" s="1"/>
  <c r="S320" i="24"/>
  <c r="R320" i="24"/>
  <c r="Q320" i="24"/>
  <c r="P320" i="24"/>
  <c r="O320" i="24"/>
  <c r="M320" i="24"/>
  <c r="L320" i="24"/>
  <c r="V320" i="24" s="1"/>
  <c r="S319" i="24"/>
  <c r="R319" i="24"/>
  <c r="Q319" i="24"/>
  <c r="P319" i="24"/>
  <c r="O319" i="24"/>
  <c r="W319" i="24" s="1"/>
  <c r="M319" i="24"/>
  <c r="L319" i="24"/>
  <c r="V319" i="24" s="1"/>
  <c r="S318" i="24"/>
  <c r="R318" i="24"/>
  <c r="Q318" i="24"/>
  <c r="P318" i="24"/>
  <c r="O318" i="24"/>
  <c r="M318" i="24"/>
  <c r="L318" i="24"/>
  <c r="S317" i="24"/>
  <c r="R317" i="24"/>
  <c r="Q317" i="24"/>
  <c r="P317" i="24"/>
  <c r="O317" i="24"/>
  <c r="W317" i="24" s="1"/>
  <c r="M317" i="24"/>
  <c r="L317" i="24"/>
  <c r="V317" i="24" s="1"/>
  <c r="S316" i="24"/>
  <c r="R316" i="24"/>
  <c r="Q316" i="24"/>
  <c r="P316" i="24"/>
  <c r="O316" i="24"/>
  <c r="M316" i="24"/>
  <c r="L316" i="24"/>
  <c r="V316" i="24" s="1"/>
  <c r="S315" i="24"/>
  <c r="R315" i="24"/>
  <c r="Q315" i="24"/>
  <c r="P315" i="24"/>
  <c r="O315" i="24"/>
  <c r="M315" i="24"/>
  <c r="L315" i="24"/>
  <c r="S314" i="24"/>
  <c r="R314" i="24"/>
  <c r="Q314" i="24"/>
  <c r="P314" i="24"/>
  <c r="O314" i="24"/>
  <c r="M314" i="24"/>
  <c r="L314" i="24"/>
  <c r="N314" i="24" s="1"/>
  <c r="S313" i="24"/>
  <c r="R313" i="24"/>
  <c r="Q313" i="24"/>
  <c r="P313" i="24"/>
  <c r="O313" i="24"/>
  <c r="M313" i="24"/>
  <c r="L313" i="24"/>
  <c r="V313" i="24" s="1"/>
  <c r="S312" i="24"/>
  <c r="R312" i="24"/>
  <c r="T312" i="24" s="1"/>
  <c r="Q312" i="24"/>
  <c r="P312" i="24"/>
  <c r="O312" i="24"/>
  <c r="M312" i="24"/>
  <c r="L312" i="24"/>
  <c r="N312" i="24" s="1"/>
  <c r="S311" i="24"/>
  <c r="R311" i="24"/>
  <c r="Q311" i="24"/>
  <c r="P311" i="24"/>
  <c r="O311" i="24"/>
  <c r="M311" i="24"/>
  <c r="L311" i="24"/>
  <c r="N311" i="24" s="1"/>
  <c r="S310" i="24"/>
  <c r="R310" i="24"/>
  <c r="Q310" i="24"/>
  <c r="P310" i="24"/>
  <c r="O310" i="24"/>
  <c r="W310" i="24" s="1"/>
  <c r="M310" i="24"/>
  <c r="L310" i="24"/>
  <c r="V310" i="24" s="1"/>
  <c r="S309" i="24"/>
  <c r="R309" i="24"/>
  <c r="Q309" i="24"/>
  <c r="P309" i="24"/>
  <c r="O309" i="24"/>
  <c r="M309" i="24"/>
  <c r="L309" i="24"/>
  <c r="V309" i="24" s="1"/>
  <c r="S308" i="24"/>
  <c r="R308" i="24"/>
  <c r="Q308" i="24"/>
  <c r="P308" i="24"/>
  <c r="O308" i="24"/>
  <c r="M308" i="24"/>
  <c r="L308" i="24"/>
  <c r="S307" i="24"/>
  <c r="R307" i="24"/>
  <c r="Q307" i="24"/>
  <c r="P307" i="24"/>
  <c r="O307" i="24"/>
  <c r="W307" i="24" s="1"/>
  <c r="M307" i="24"/>
  <c r="L307" i="24"/>
  <c r="V307" i="24" s="1"/>
  <c r="S306" i="24"/>
  <c r="R306" i="24"/>
  <c r="Q306" i="24"/>
  <c r="P306" i="24"/>
  <c r="O306" i="24"/>
  <c r="M306" i="24"/>
  <c r="L306" i="24"/>
  <c r="V306" i="24" s="1"/>
  <c r="S305" i="24"/>
  <c r="R305" i="24"/>
  <c r="Q305" i="24"/>
  <c r="P305" i="24"/>
  <c r="O305" i="24"/>
  <c r="W305" i="24" s="1"/>
  <c r="M305" i="24"/>
  <c r="L305" i="24"/>
  <c r="V305" i="24" s="1"/>
  <c r="S304" i="24"/>
  <c r="R304" i="24"/>
  <c r="Q304" i="24"/>
  <c r="P304" i="24"/>
  <c r="O304" i="24"/>
  <c r="M304" i="24"/>
  <c r="L304" i="24"/>
  <c r="V304" i="24" s="1"/>
  <c r="S303" i="24"/>
  <c r="R303" i="24"/>
  <c r="Q303" i="24"/>
  <c r="P303" i="24"/>
  <c r="O303" i="24"/>
  <c r="M303" i="24"/>
  <c r="L303" i="24"/>
  <c r="V303" i="24" s="1"/>
  <c r="S302" i="24"/>
  <c r="R302" i="24"/>
  <c r="Q302" i="24"/>
  <c r="P302" i="24"/>
  <c r="O302" i="24"/>
  <c r="M302" i="24"/>
  <c r="L302" i="24"/>
  <c r="N302" i="24" s="1"/>
  <c r="S301" i="24"/>
  <c r="R301" i="24"/>
  <c r="Q301" i="24"/>
  <c r="P301" i="24"/>
  <c r="O301" i="24"/>
  <c r="M301" i="24"/>
  <c r="L301" i="24"/>
  <c r="S300" i="24"/>
  <c r="R300" i="24"/>
  <c r="Q300" i="24"/>
  <c r="P300" i="24"/>
  <c r="O300" i="24"/>
  <c r="M300" i="24"/>
  <c r="L300" i="24"/>
  <c r="V300" i="24" s="1"/>
  <c r="S299" i="24"/>
  <c r="R299" i="24"/>
  <c r="Q299" i="24"/>
  <c r="P299" i="24"/>
  <c r="O299" i="24"/>
  <c r="M299" i="24"/>
  <c r="L299" i="24"/>
  <c r="V299" i="24" s="1"/>
  <c r="S298" i="24"/>
  <c r="R298" i="24"/>
  <c r="T298" i="24" s="1"/>
  <c r="Q298" i="24"/>
  <c r="P298" i="24"/>
  <c r="O298" i="24"/>
  <c r="W298" i="24" s="1"/>
  <c r="M298" i="24"/>
  <c r="L298" i="24"/>
  <c r="S297" i="24"/>
  <c r="R297" i="24"/>
  <c r="Q297" i="24"/>
  <c r="P297" i="24"/>
  <c r="O297" i="24"/>
  <c r="M297" i="24"/>
  <c r="L297" i="24"/>
  <c r="N297" i="24" s="1"/>
  <c r="S296" i="24"/>
  <c r="R296" i="24"/>
  <c r="Q296" i="24"/>
  <c r="P296" i="24"/>
  <c r="O296" i="24"/>
  <c r="M296" i="24"/>
  <c r="L296" i="24"/>
  <c r="V296" i="24" s="1"/>
  <c r="S295" i="24"/>
  <c r="R295" i="24"/>
  <c r="Q295" i="24"/>
  <c r="P295" i="24"/>
  <c r="O295" i="24"/>
  <c r="M295" i="24"/>
  <c r="L295" i="24"/>
  <c r="V295" i="24" s="1"/>
  <c r="S294" i="24"/>
  <c r="R294" i="24"/>
  <c r="Q294" i="24"/>
  <c r="P294" i="24"/>
  <c r="O294" i="24"/>
  <c r="M294" i="24"/>
  <c r="L294" i="24"/>
  <c r="V294" i="24" s="1"/>
  <c r="S293" i="24"/>
  <c r="R293" i="24"/>
  <c r="Q293" i="24"/>
  <c r="P293" i="24"/>
  <c r="O293" i="24"/>
  <c r="W293" i="24" s="1"/>
  <c r="M293" i="24"/>
  <c r="L293" i="24"/>
  <c r="V293" i="24" s="1"/>
  <c r="S292" i="24"/>
  <c r="R292" i="24"/>
  <c r="Q292" i="24"/>
  <c r="P292" i="24"/>
  <c r="O292" i="24"/>
  <c r="M292" i="24"/>
  <c r="L292" i="24"/>
  <c r="V292" i="24" s="1"/>
  <c r="S291" i="24"/>
  <c r="R291" i="24"/>
  <c r="Q291" i="24"/>
  <c r="P291" i="24"/>
  <c r="O291" i="24"/>
  <c r="M291" i="24"/>
  <c r="L291" i="24"/>
  <c r="V291" i="24" s="1"/>
  <c r="S290" i="24"/>
  <c r="R290" i="24"/>
  <c r="Q290" i="24"/>
  <c r="P290" i="24"/>
  <c r="O290" i="24"/>
  <c r="M290" i="24"/>
  <c r="L290" i="24"/>
  <c r="V290" i="24" s="1"/>
  <c r="S289" i="24"/>
  <c r="R289" i="24"/>
  <c r="Q289" i="24"/>
  <c r="P289" i="24"/>
  <c r="O289" i="24"/>
  <c r="M289" i="24"/>
  <c r="L289" i="24"/>
  <c r="V289" i="24" s="1"/>
  <c r="S288" i="24"/>
  <c r="R288" i="24"/>
  <c r="Q288" i="24"/>
  <c r="P288" i="24"/>
  <c r="O288" i="24"/>
  <c r="M288" i="24"/>
  <c r="L288" i="24"/>
  <c r="V288" i="24" s="1"/>
  <c r="S287" i="24"/>
  <c r="R287" i="24"/>
  <c r="Q287" i="24"/>
  <c r="P287" i="24"/>
  <c r="O287" i="24"/>
  <c r="M287" i="24"/>
  <c r="L287" i="24"/>
  <c r="V287" i="24" s="1"/>
  <c r="S286" i="24"/>
  <c r="R286" i="24"/>
  <c r="Q286" i="24"/>
  <c r="P286" i="24"/>
  <c r="O286" i="24"/>
  <c r="M286" i="24"/>
  <c r="L286" i="24"/>
  <c r="V286" i="24" s="1"/>
  <c r="S285" i="24"/>
  <c r="R285" i="24"/>
  <c r="Q285" i="24"/>
  <c r="P285" i="24"/>
  <c r="O285" i="24"/>
  <c r="M285" i="24"/>
  <c r="L285" i="24"/>
  <c r="V285" i="24" s="1"/>
  <c r="S284" i="24"/>
  <c r="R284" i="24"/>
  <c r="Q284" i="24"/>
  <c r="P284" i="24"/>
  <c r="O284" i="24"/>
  <c r="M284" i="24"/>
  <c r="L284" i="24"/>
  <c r="V284" i="24" s="1"/>
  <c r="S283" i="24"/>
  <c r="R283" i="24"/>
  <c r="Q283" i="24"/>
  <c r="P283" i="24"/>
  <c r="O283" i="24"/>
  <c r="M283" i="24"/>
  <c r="L283" i="24"/>
  <c r="N283" i="24" s="1"/>
  <c r="S282" i="24"/>
  <c r="R282" i="24"/>
  <c r="Q282" i="24"/>
  <c r="P282" i="24"/>
  <c r="O282" i="24"/>
  <c r="M282" i="24"/>
  <c r="L282" i="24"/>
  <c r="V282" i="24" s="1"/>
  <c r="S281" i="24"/>
  <c r="R281" i="24"/>
  <c r="Q281" i="24"/>
  <c r="P281" i="24"/>
  <c r="O281" i="24"/>
  <c r="W281" i="24" s="1"/>
  <c r="M281" i="24"/>
  <c r="L281" i="24"/>
  <c r="S280" i="24"/>
  <c r="R280" i="24"/>
  <c r="Q280" i="24"/>
  <c r="P280" i="24"/>
  <c r="O280" i="24"/>
  <c r="M280" i="24"/>
  <c r="L280" i="24"/>
  <c r="V280" i="24" s="1"/>
  <c r="S279" i="24"/>
  <c r="R279" i="24"/>
  <c r="Q279" i="24"/>
  <c r="P279" i="24"/>
  <c r="O279" i="24"/>
  <c r="M279" i="24"/>
  <c r="L279" i="24"/>
  <c r="V279" i="24" s="1"/>
  <c r="S278" i="24"/>
  <c r="R278" i="24"/>
  <c r="Q278" i="24"/>
  <c r="P278" i="24"/>
  <c r="O278" i="24"/>
  <c r="M278" i="24"/>
  <c r="L278" i="24"/>
  <c r="N278" i="24" s="1"/>
  <c r="S277" i="24"/>
  <c r="R277" i="24"/>
  <c r="Q277" i="24"/>
  <c r="P277" i="24"/>
  <c r="O277" i="24"/>
  <c r="M277" i="24"/>
  <c r="L277" i="24"/>
  <c r="V277" i="24" s="1"/>
  <c r="S276" i="24"/>
  <c r="R276" i="24"/>
  <c r="Q276" i="24"/>
  <c r="P276" i="24"/>
  <c r="O276" i="24"/>
  <c r="W276" i="24" s="1"/>
  <c r="M276" i="24"/>
  <c r="L276" i="24"/>
  <c r="V276" i="24" s="1"/>
  <c r="S275" i="24"/>
  <c r="R275" i="24"/>
  <c r="Q275" i="24"/>
  <c r="P275" i="24"/>
  <c r="O275" i="24"/>
  <c r="M275" i="24"/>
  <c r="L275" i="24"/>
  <c r="V275" i="24" s="1"/>
  <c r="S274" i="24"/>
  <c r="R274" i="24"/>
  <c r="Q274" i="24"/>
  <c r="P274" i="24"/>
  <c r="O274" i="24"/>
  <c r="M274" i="24"/>
  <c r="L274" i="24"/>
  <c r="S273" i="24"/>
  <c r="R273" i="24"/>
  <c r="Q273" i="24"/>
  <c r="P273" i="24"/>
  <c r="O273" i="24"/>
  <c r="M273" i="24"/>
  <c r="L273" i="24"/>
  <c r="V273" i="24" s="1"/>
  <c r="S272" i="24"/>
  <c r="R272" i="24"/>
  <c r="T272" i="24" s="1"/>
  <c r="Q272" i="24"/>
  <c r="P272" i="24"/>
  <c r="O272" i="24"/>
  <c r="M272" i="24"/>
  <c r="L272" i="24"/>
  <c r="V272" i="24" s="1"/>
  <c r="S271" i="24"/>
  <c r="R271" i="24"/>
  <c r="Q271" i="24"/>
  <c r="P271" i="24"/>
  <c r="O271" i="24"/>
  <c r="M271" i="24"/>
  <c r="L271" i="24"/>
  <c r="N271" i="24" s="1"/>
  <c r="S270" i="24"/>
  <c r="R270" i="24"/>
  <c r="Q270" i="24"/>
  <c r="P270" i="24"/>
  <c r="O270" i="24"/>
  <c r="M270" i="24"/>
  <c r="L270" i="24"/>
  <c r="V270" i="24" s="1"/>
  <c r="S269" i="24"/>
  <c r="R269" i="24"/>
  <c r="Q269" i="24"/>
  <c r="P269" i="24"/>
  <c r="O269" i="24"/>
  <c r="W269" i="24" s="1"/>
  <c r="M269" i="24"/>
  <c r="L269" i="24"/>
  <c r="V269" i="24" s="1"/>
  <c r="S268" i="24"/>
  <c r="R268" i="24"/>
  <c r="Q268" i="24"/>
  <c r="P268" i="24"/>
  <c r="O268" i="24"/>
  <c r="M268" i="24"/>
  <c r="L268" i="24"/>
  <c r="S267" i="24"/>
  <c r="R267" i="24"/>
  <c r="T267" i="24" s="1"/>
  <c r="Q267" i="24"/>
  <c r="P267" i="24"/>
  <c r="O267" i="24"/>
  <c r="M267" i="24"/>
  <c r="L267" i="24"/>
  <c r="S266" i="24"/>
  <c r="R266" i="24"/>
  <c r="Q266" i="24"/>
  <c r="P266" i="24"/>
  <c r="O266" i="24"/>
  <c r="M266" i="24"/>
  <c r="L266" i="24"/>
  <c r="N266" i="24" s="1"/>
  <c r="S265" i="24"/>
  <c r="R265" i="24"/>
  <c r="Q265" i="24"/>
  <c r="P265" i="24"/>
  <c r="O265" i="24"/>
  <c r="M265" i="24"/>
  <c r="L265" i="24"/>
  <c r="V265" i="24" s="1"/>
  <c r="S264" i="24"/>
  <c r="R264" i="24"/>
  <c r="Q264" i="24"/>
  <c r="P264" i="24"/>
  <c r="O264" i="24"/>
  <c r="W264" i="24" s="1"/>
  <c r="M264" i="24"/>
  <c r="L264" i="24"/>
  <c r="V264" i="24" s="1"/>
  <c r="S263" i="24"/>
  <c r="R263" i="24"/>
  <c r="Q263" i="24"/>
  <c r="P263" i="24"/>
  <c r="O263" i="24"/>
  <c r="M263" i="24"/>
  <c r="L263" i="24"/>
  <c r="N263" i="24" s="1"/>
  <c r="S262" i="24"/>
  <c r="R262" i="24"/>
  <c r="T262" i="24" s="1"/>
  <c r="Q262" i="24"/>
  <c r="P262" i="24"/>
  <c r="O262" i="24"/>
  <c r="M262" i="24"/>
  <c r="L262" i="24"/>
  <c r="V262" i="24" s="1"/>
  <c r="S261" i="24"/>
  <c r="R261" i="24"/>
  <c r="Q261" i="24"/>
  <c r="P261" i="24"/>
  <c r="O261" i="24"/>
  <c r="M261" i="24"/>
  <c r="L261" i="24"/>
  <c r="N261" i="24" s="1"/>
  <c r="S260" i="24"/>
  <c r="R260" i="24"/>
  <c r="Q260" i="24"/>
  <c r="P260" i="24"/>
  <c r="O260" i="24"/>
  <c r="M260" i="24"/>
  <c r="L260" i="24"/>
  <c r="V260" i="24" s="1"/>
  <c r="S259" i="24"/>
  <c r="R259" i="24"/>
  <c r="Q259" i="24"/>
  <c r="P259" i="24"/>
  <c r="O259" i="24"/>
  <c r="W259" i="24" s="1"/>
  <c r="M259" i="24"/>
  <c r="L259" i="24"/>
  <c r="V259" i="24" s="1"/>
  <c r="S258" i="24"/>
  <c r="R258" i="24"/>
  <c r="Q258" i="24"/>
  <c r="P258" i="24"/>
  <c r="O258" i="24"/>
  <c r="M258" i="24"/>
  <c r="L258" i="24"/>
  <c r="V258" i="24" s="1"/>
  <c r="S257" i="24"/>
  <c r="R257" i="24"/>
  <c r="Q257" i="24"/>
  <c r="P257" i="24"/>
  <c r="O257" i="24"/>
  <c r="M257" i="24"/>
  <c r="L257" i="24"/>
  <c r="V257" i="24" s="1"/>
  <c r="S256" i="24"/>
  <c r="R256" i="24"/>
  <c r="Q256" i="24"/>
  <c r="P256" i="24"/>
  <c r="O256" i="24"/>
  <c r="M256" i="24"/>
  <c r="L256" i="24"/>
  <c r="S255" i="24"/>
  <c r="R255" i="24"/>
  <c r="Q255" i="24"/>
  <c r="P255" i="24"/>
  <c r="O255" i="24"/>
  <c r="M255" i="24"/>
  <c r="L255" i="24"/>
  <c r="V255" i="24" s="1"/>
  <c r="S254" i="24"/>
  <c r="R254" i="24"/>
  <c r="Q254" i="24"/>
  <c r="P254" i="24"/>
  <c r="O254" i="24"/>
  <c r="W254" i="24" s="1"/>
  <c r="M254" i="24"/>
  <c r="L254" i="24"/>
  <c r="N254" i="24" s="1"/>
  <c r="S253" i="24"/>
  <c r="R253" i="24"/>
  <c r="Q253" i="24"/>
  <c r="P253" i="24"/>
  <c r="O253" i="24"/>
  <c r="M253" i="24"/>
  <c r="L253" i="24"/>
  <c r="V253" i="24" s="1"/>
  <c r="S252" i="24"/>
  <c r="R252" i="24"/>
  <c r="Q252" i="24"/>
  <c r="P252" i="24"/>
  <c r="O252" i="24"/>
  <c r="W252" i="24" s="1"/>
  <c r="M252" i="24"/>
  <c r="L252" i="24"/>
  <c r="V252" i="24" s="1"/>
  <c r="S251" i="24"/>
  <c r="R251" i="24"/>
  <c r="Q251" i="24"/>
  <c r="P251" i="24"/>
  <c r="O251" i="24"/>
  <c r="M251" i="24"/>
  <c r="L251" i="24"/>
  <c r="N251" i="24" s="1"/>
  <c r="S250" i="24"/>
  <c r="R250" i="24"/>
  <c r="T250" i="24" s="1"/>
  <c r="Q250" i="24"/>
  <c r="P250" i="24"/>
  <c r="O250" i="24"/>
  <c r="M250" i="24"/>
  <c r="L250" i="24"/>
  <c r="V250" i="24" s="1"/>
  <c r="S249" i="24"/>
  <c r="R249" i="24"/>
  <c r="Q249" i="24"/>
  <c r="P249" i="24"/>
  <c r="O249" i="24"/>
  <c r="M249" i="24"/>
  <c r="L249" i="24"/>
  <c r="V249" i="24" s="1"/>
  <c r="S248" i="24"/>
  <c r="R248" i="24"/>
  <c r="Q248" i="24"/>
  <c r="P248" i="24"/>
  <c r="O248" i="24"/>
  <c r="M248" i="24"/>
  <c r="L248" i="24"/>
  <c r="V248" i="24" s="1"/>
  <c r="S247" i="24"/>
  <c r="R247" i="24"/>
  <c r="Q247" i="24"/>
  <c r="P247" i="24"/>
  <c r="O247" i="24"/>
  <c r="W247" i="24" s="1"/>
  <c r="M247" i="24"/>
  <c r="L247" i="24"/>
  <c r="V247" i="24" s="1"/>
  <c r="S246" i="24"/>
  <c r="R246" i="24"/>
  <c r="Q246" i="24"/>
  <c r="P246" i="24"/>
  <c r="O246" i="24"/>
  <c r="M246" i="24"/>
  <c r="L246" i="24"/>
  <c r="S245" i="24"/>
  <c r="R245" i="24"/>
  <c r="Q245" i="24"/>
  <c r="P245" i="24"/>
  <c r="O245" i="24"/>
  <c r="M245" i="24"/>
  <c r="L245" i="24"/>
  <c r="V245" i="24" s="1"/>
  <c r="S244" i="24"/>
  <c r="R244" i="24"/>
  <c r="Q244" i="24"/>
  <c r="P244" i="24"/>
  <c r="O244" i="24"/>
  <c r="M244" i="24"/>
  <c r="L244" i="24"/>
  <c r="V244" i="24" s="1"/>
  <c r="S243" i="24"/>
  <c r="R243" i="24"/>
  <c r="Q243" i="24"/>
  <c r="P243" i="24"/>
  <c r="O243" i="24"/>
  <c r="M243" i="24"/>
  <c r="L243" i="24"/>
  <c r="V243" i="24" s="1"/>
  <c r="S242" i="24"/>
  <c r="R242" i="24"/>
  <c r="Q242" i="24"/>
  <c r="P242" i="24"/>
  <c r="O242" i="24"/>
  <c r="M242" i="24"/>
  <c r="L242" i="24"/>
  <c r="N242" i="24" s="1"/>
  <c r="S241" i="24"/>
  <c r="R241" i="24"/>
  <c r="Q241" i="24"/>
  <c r="P241" i="24"/>
  <c r="O241" i="24"/>
  <c r="M241" i="24"/>
  <c r="L241" i="24"/>
  <c r="V241" i="24" s="1"/>
  <c r="S240" i="24"/>
  <c r="R240" i="24"/>
  <c r="Q240" i="24"/>
  <c r="P240" i="24"/>
  <c r="O240" i="24"/>
  <c r="W240" i="24" s="1"/>
  <c r="M240" i="24"/>
  <c r="L240" i="24"/>
  <c r="V240" i="24" s="1"/>
  <c r="S239" i="24"/>
  <c r="R239" i="24"/>
  <c r="Q239" i="24"/>
  <c r="P239" i="24"/>
  <c r="O239" i="24"/>
  <c r="M239" i="24"/>
  <c r="L239" i="24"/>
  <c r="V239" i="24" s="1"/>
  <c r="S238" i="24"/>
  <c r="R238" i="24"/>
  <c r="Q238" i="24"/>
  <c r="P238" i="24"/>
  <c r="O238" i="24"/>
  <c r="M238" i="24"/>
  <c r="L238" i="24"/>
  <c r="V238" i="24" s="1"/>
  <c r="S237" i="24"/>
  <c r="R237" i="24"/>
  <c r="Q237" i="24"/>
  <c r="P237" i="24"/>
  <c r="O237" i="24"/>
  <c r="M237" i="24"/>
  <c r="L237" i="24"/>
  <c r="V237" i="24" s="1"/>
  <c r="S236" i="24"/>
  <c r="R236" i="24"/>
  <c r="Q236" i="24"/>
  <c r="P236" i="24"/>
  <c r="O236" i="24"/>
  <c r="M236" i="24"/>
  <c r="L236" i="24"/>
  <c r="V236" i="24" s="1"/>
  <c r="S235" i="24"/>
  <c r="R235" i="24"/>
  <c r="Q235" i="24"/>
  <c r="P235" i="24"/>
  <c r="O235" i="24"/>
  <c r="W235" i="24" s="1"/>
  <c r="M235" i="24"/>
  <c r="L235" i="24"/>
  <c r="V235" i="24" s="1"/>
  <c r="S234" i="24"/>
  <c r="R234" i="24"/>
  <c r="Q234" i="24"/>
  <c r="P234" i="24"/>
  <c r="O234" i="24"/>
  <c r="M234" i="24"/>
  <c r="L234" i="24"/>
  <c r="V234" i="24" s="1"/>
  <c r="S233" i="24"/>
  <c r="R233" i="24"/>
  <c r="Q233" i="24"/>
  <c r="P233" i="24"/>
  <c r="O233" i="24"/>
  <c r="M233" i="24"/>
  <c r="L233" i="24"/>
  <c r="V233" i="24" s="1"/>
  <c r="S232" i="24"/>
  <c r="R232" i="24"/>
  <c r="Q232" i="24"/>
  <c r="P232" i="24"/>
  <c r="O232" i="24"/>
  <c r="M232" i="24"/>
  <c r="L232" i="24"/>
  <c r="S231" i="24"/>
  <c r="R231" i="24"/>
  <c r="T231" i="24" s="1"/>
  <c r="Q231" i="24"/>
  <c r="P231" i="24"/>
  <c r="O231" i="24"/>
  <c r="M231" i="24"/>
  <c r="L231" i="24"/>
  <c r="S230" i="24"/>
  <c r="R230" i="24"/>
  <c r="Q230" i="24"/>
  <c r="P230" i="24"/>
  <c r="O230" i="24"/>
  <c r="M230" i="24"/>
  <c r="L230" i="24"/>
  <c r="V230" i="24" s="1"/>
  <c r="S229" i="24"/>
  <c r="R229" i="24"/>
  <c r="Q229" i="24"/>
  <c r="P229" i="24"/>
  <c r="O229" i="24"/>
  <c r="M229" i="24"/>
  <c r="L229" i="24"/>
  <c r="V229" i="24" s="1"/>
  <c r="S228" i="24"/>
  <c r="R228" i="24"/>
  <c r="Q228" i="24"/>
  <c r="P228" i="24"/>
  <c r="O228" i="24"/>
  <c r="W228" i="24" s="1"/>
  <c r="M228" i="24"/>
  <c r="L228" i="24"/>
  <c r="V228" i="24" s="1"/>
  <c r="S227" i="24"/>
  <c r="R227" i="24"/>
  <c r="Q227" i="24"/>
  <c r="P227" i="24"/>
  <c r="O227" i="24"/>
  <c r="M227" i="24"/>
  <c r="L227" i="24"/>
  <c r="V227" i="24" s="1"/>
  <c r="S226" i="24"/>
  <c r="R226" i="24"/>
  <c r="T226" i="24" s="1"/>
  <c r="Q226" i="24"/>
  <c r="P226" i="24"/>
  <c r="O226" i="24"/>
  <c r="M226" i="24"/>
  <c r="L226" i="24"/>
  <c r="V226" i="24" s="1"/>
  <c r="S225" i="24"/>
  <c r="R225" i="24"/>
  <c r="Q225" i="24"/>
  <c r="P225" i="24"/>
  <c r="O225" i="24"/>
  <c r="M225" i="24"/>
  <c r="L225" i="24"/>
  <c r="N225" i="24" s="1"/>
  <c r="S224" i="24"/>
  <c r="R224" i="24"/>
  <c r="Q224" i="24"/>
  <c r="P224" i="24"/>
  <c r="O224" i="24"/>
  <c r="M224" i="24"/>
  <c r="L224" i="24"/>
  <c r="V224" i="24" s="1"/>
  <c r="S223" i="24"/>
  <c r="R223" i="24"/>
  <c r="Q223" i="24"/>
  <c r="P223" i="24"/>
  <c r="O223" i="24"/>
  <c r="W223" i="24" s="1"/>
  <c r="M223" i="24"/>
  <c r="L223" i="24"/>
  <c r="V223" i="24" s="1"/>
  <c r="S222" i="24"/>
  <c r="R222" i="24"/>
  <c r="Q222" i="24"/>
  <c r="P222" i="24"/>
  <c r="O222" i="24"/>
  <c r="M222" i="24"/>
  <c r="L222" i="24"/>
  <c r="V222" i="24" s="1"/>
  <c r="S221" i="24"/>
  <c r="R221" i="24"/>
  <c r="Q221" i="24"/>
  <c r="P221" i="24"/>
  <c r="O221" i="24"/>
  <c r="M221" i="24"/>
  <c r="L221" i="24"/>
  <c r="V221" i="24" s="1"/>
  <c r="S220" i="24"/>
  <c r="R220" i="24"/>
  <c r="Q220" i="24"/>
  <c r="P220" i="24"/>
  <c r="O220" i="24"/>
  <c r="M220" i="24"/>
  <c r="L220" i="24"/>
  <c r="N220" i="24" s="1"/>
  <c r="S219" i="24"/>
  <c r="R219" i="24"/>
  <c r="Q219" i="24"/>
  <c r="P219" i="24"/>
  <c r="O219" i="24"/>
  <c r="M219" i="24"/>
  <c r="L219" i="24"/>
  <c r="V219" i="24" s="1"/>
  <c r="S218" i="24"/>
  <c r="R218" i="24"/>
  <c r="Q218" i="24"/>
  <c r="P218" i="24"/>
  <c r="O218" i="24"/>
  <c r="M218" i="24"/>
  <c r="L218" i="24"/>
  <c r="V218" i="24" s="1"/>
  <c r="S217" i="24"/>
  <c r="R217" i="24"/>
  <c r="Q217" i="24"/>
  <c r="P217" i="24"/>
  <c r="O217" i="24"/>
  <c r="M217" i="24"/>
  <c r="L217" i="24"/>
  <c r="V217" i="24" s="1"/>
  <c r="S216" i="24"/>
  <c r="R216" i="24"/>
  <c r="Q216" i="24"/>
  <c r="P216" i="24"/>
  <c r="O216" i="24"/>
  <c r="W216" i="24" s="1"/>
  <c r="M216" i="24"/>
  <c r="L216" i="24"/>
  <c r="S215" i="24"/>
  <c r="R215" i="24"/>
  <c r="Q215" i="24"/>
  <c r="P215" i="24"/>
  <c r="O215" i="24"/>
  <c r="M215" i="24"/>
  <c r="L215" i="24"/>
  <c r="V215" i="24" s="1"/>
  <c r="S214" i="24"/>
  <c r="R214" i="24"/>
  <c r="Q214" i="24"/>
  <c r="P214" i="24"/>
  <c r="O214" i="24"/>
  <c r="W214" i="24" s="1"/>
  <c r="M214" i="24"/>
  <c r="L214" i="24"/>
  <c r="S213" i="24"/>
  <c r="R213" i="24"/>
  <c r="Q213" i="24"/>
  <c r="P213" i="24"/>
  <c r="O213" i="24"/>
  <c r="M213" i="24"/>
  <c r="L213" i="24"/>
  <c r="V213" i="24" s="1"/>
  <c r="S212" i="24"/>
  <c r="R212" i="24"/>
  <c r="Q212" i="24"/>
  <c r="P212" i="24"/>
  <c r="O212" i="24"/>
  <c r="M212" i="24"/>
  <c r="L212" i="24"/>
  <c r="V212" i="24" s="1"/>
  <c r="S211" i="24"/>
  <c r="R211" i="24"/>
  <c r="Q211" i="24"/>
  <c r="P211" i="24"/>
  <c r="O211" i="24"/>
  <c r="W211" i="24" s="1"/>
  <c r="M211" i="24"/>
  <c r="L211" i="24"/>
  <c r="V211" i="24" s="1"/>
  <c r="S210" i="24"/>
  <c r="R210" i="24"/>
  <c r="Q210" i="24"/>
  <c r="P210" i="24"/>
  <c r="O210" i="24"/>
  <c r="M210" i="24"/>
  <c r="L210" i="24"/>
  <c r="V210" i="24" s="1"/>
  <c r="S209" i="24"/>
  <c r="R209" i="24"/>
  <c r="Q209" i="24"/>
  <c r="P209" i="24"/>
  <c r="O209" i="24"/>
  <c r="M209" i="24"/>
  <c r="L209" i="24"/>
  <c r="S208" i="24"/>
  <c r="R208" i="24"/>
  <c r="T208" i="24" s="1"/>
  <c r="Q208" i="24"/>
  <c r="P208" i="24"/>
  <c r="O208" i="24"/>
  <c r="M208" i="24"/>
  <c r="L208" i="24"/>
  <c r="V208" i="24" s="1"/>
  <c r="S207" i="24"/>
  <c r="R207" i="24"/>
  <c r="Q207" i="24"/>
  <c r="P207" i="24"/>
  <c r="O207" i="24"/>
  <c r="M207" i="24"/>
  <c r="L207" i="24"/>
  <c r="V207" i="24" s="1"/>
  <c r="S206" i="24"/>
  <c r="R206" i="24"/>
  <c r="Q206" i="24"/>
  <c r="P206" i="24"/>
  <c r="O206" i="24"/>
  <c r="M206" i="24"/>
  <c r="L206" i="24"/>
  <c r="V206" i="24" s="1"/>
  <c r="S205" i="24"/>
  <c r="R205" i="24"/>
  <c r="Q205" i="24"/>
  <c r="P205" i="24"/>
  <c r="O205" i="24"/>
  <c r="M205" i="24"/>
  <c r="L205" i="24"/>
  <c r="V205" i="24" s="1"/>
  <c r="S204" i="24"/>
  <c r="R204" i="24"/>
  <c r="T204" i="24" s="1"/>
  <c r="Q204" i="24"/>
  <c r="P204" i="24"/>
  <c r="O204" i="24"/>
  <c r="M204" i="24"/>
  <c r="L204" i="24"/>
  <c r="S203" i="24"/>
  <c r="R203" i="24"/>
  <c r="Q203" i="24"/>
  <c r="P203" i="24"/>
  <c r="O203" i="24"/>
  <c r="M203" i="24"/>
  <c r="L203" i="24"/>
  <c r="N203" i="24" s="1"/>
  <c r="S202" i="24"/>
  <c r="R202" i="24"/>
  <c r="Q202" i="24"/>
  <c r="P202" i="24"/>
  <c r="O202" i="24"/>
  <c r="M202" i="24"/>
  <c r="L202" i="24"/>
  <c r="V202" i="24" s="1"/>
  <c r="S201" i="24"/>
  <c r="R201" i="24"/>
  <c r="Q201" i="24"/>
  <c r="P201" i="24"/>
  <c r="O201" i="24"/>
  <c r="M201" i="24"/>
  <c r="L201" i="24"/>
  <c r="V201" i="24" s="1"/>
  <c r="S200" i="24"/>
  <c r="R200" i="24"/>
  <c r="Q200" i="24"/>
  <c r="P200" i="24"/>
  <c r="O200" i="24"/>
  <c r="M200" i="24"/>
  <c r="L200" i="24"/>
  <c r="S199" i="24"/>
  <c r="R199" i="24"/>
  <c r="Q199" i="24"/>
  <c r="P199" i="24"/>
  <c r="O199" i="24"/>
  <c r="M199" i="24"/>
  <c r="L199" i="24"/>
  <c r="N199" i="24" s="1"/>
  <c r="S198" i="24"/>
  <c r="R198" i="24"/>
  <c r="Q198" i="24"/>
  <c r="P198" i="24"/>
  <c r="O198" i="24"/>
  <c r="M198" i="24"/>
  <c r="L198" i="24"/>
  <c r="V198" i="24" s="1"/>
  <c r="S197" i="24"/>
  <c r="R197" i="24"/>
  <c r="Q197" i="24"/>
  <c r="P197" i="24"/>
  <c r="O197" i="24"/>
  <c r="W197" i="24" s="1"/>
  <c r="M197" i="24"/>
  <c r="L197" i="24"/>
  <c r="V197" i="24" s="1"/>
  <c r="S196" i="24"/>
  <c r="R196" i="24"/>
  <c r="Q196" i="24"/>
  <c r="P196" i="24"/>
  <c r="O196" i="24"/>
  <c r="M196" i="24"/>
  <c r="L196" i="24"/>
  <c r="V196" i="24" s="1"/>
  <c r="S195" i="24"/>
  <c r="R195" i="24"/>
  <c r="Q195" i="24"/>
  <c r="P195" i="24"/>
  <c r="O195" i="24"/>
  <c r="M195" i="24"/>
  <c r="L195" i="24"/>
  <c r="V195" i="24" s="1"/>
  <c r="S194" i="24"/>
  <c r="R194" i="24"/>
  <c r="Q194" i="24"/>
  <c r="P194" i="24"/>
  <c r="O194" i="24"/>
  <c r="M194" i="24"/>
  <c r="L194" i="24"/>
  <c r="V194" i="24" s="1"/>
  <c r="S193" i="24"/>
  <c r="R193" i="24"/>
  <c r="Q193" i="24"/>
  <c r="P193" i="24"/>
  <c r="O193" i="24"/>
  <c r="M193" i="24"/>
  <c r="L193" i="24"/>
  <c r="V193" i="24" s="1"/>
  <c r="S192" i="24"/>
  <c r="R192" i="24"/>
  <c r="T192" i="24" s="1"/>
  <c r="Q192" i="24"/>
  <c r="P192" i="24"/>
  <c r="O192" i="24"/>
  <c r="M192" i="24"/>
  <c r="L192" i="24"/>
  <c r="S191" i="24"/>
  <c r="R191" i="24"/>
  <c r="Q191" i="24"/>
  <c r="P191" i="24"/>
  <c r="O191" i="24"/>
  <c r="M191" i="24"/>
  <c r="L191" i="24"/>
  <c r="N191" i="24" s="1"/>
  <c r="S190" i="24"/>
  <c r="R190" i="24"/>
  <c r="Q190" i="24"/>
  <c r="P190" i="24"/>
  <c r="O190" i="24"/>
  <c r="M190" i="24"/>
  <c r="L190" i="24"/>
  <c r="V190" i="24" s="1"/>
  <c r="S189" i="24"/>
  <c r="R189" i="24"/>
  <c r="Q189" i="24"/>
  <c r="P189" i="24"/>
  <c r="O189" i="24"/>
  <c r="M189" i="24"/>
  <c r="L189" i="24"/>
  <c r="V189" i="24" s="1"/>
  <c r="S188" i="24"/>
  <c r="R188" i="24"/>
  <c r="Q188" i="24"/>
  <c r="P188" i="24"/>
  <c r="O188" i="24"/>
  <c r="W188" i="24" s="1"/>
  <c r="M188" i="24"/>
  <c r="L188" i="24"/>
  <c r="V188" i="24" s="1"/>
  <c r="S187" i="24"/>
  <c r="R187" i="24"/>
  <c r="Q187" i="24"/>
  <c r="P187" i="24"/>
  <c r="O187" i="24"/>
  <c r="M187" i="24"/>
  <c r="L187" i="24"/>
  <c r="V187" i="24" s="1"/>
  <c r="S186" i="24"/>
  <c r="R186" i="24"/>
  <c r="Q186" i="24"/>
  <c r="P186" i="24"/>
  <c r="O186" i="24"/>
  <c r="M186" i="24"/>
  <c r="L186" i="24"/>
  <c r="V186" i="24" s="1"/>
  <c r="S185" i="24"/>
  <c r="R185" i="24"/>
  <c r="Q185" i="24"/>
  <c r="P185" i="24"/>
  <c r="O185" i="24"/>
  <c r="M185" i="24"/>
  <c r="L185" i="24"/>
  <c r="V185" i="24" s="1"/>
  <c r="S184" i="24"/>
  <c r="R184" i="24"/>
  <c r="Q184" i="24"/>
  <c r="P184" i="24"/>
  <c r="O184" i="24"/>
  <c r="M184" i="24"/>
  <c r="L184" i="24"/>
  <c r="V184" i="24" s="1"/>
  <c r="S183" i="24"/>
  <c r="R183" i="24"/>
  <c r="T183" i="24" s="1"/>
  <c r="Q183" i="24"/>
  <c r="P183" i="24"/>
  <c r="O183" i="24"/>
  <c r="M183" i="24"/>
  <c r="L183" i="24"/>
  <c r="S182" i="24"/>
  <c r="R182" i="24"/>
  <c r="Q182" i="24"/>
  <c r="P182" i="24"/>
  <c r="O182" i="24"/>
  <c r="M182" i="24"/>
  <c r="L182" i="24"/>
  <c r="V182" i="24" s="1"/>
  <c r="S181" i="24"/>
  <c r="R181" i="24"/>
  <c r="Q181" i="24"/>
  <c r="P181" i="24"/>
  <c r="O181" i="24"/>
  <c r="M181" i="24"/>
  <c r="L181" i="24"/>
  <c r="N181" i="24" s="1"/>
  <c r="S180" i="24"/>
  <c r="R180" i="24"/>
  <c r="Q180" i="24"/>
  <c r="P180" i="24"/>
  <c r="O180" i="24"/>
  <c r="W180" i="24" s="1"/>
  <c r="M180" i="24"/>
  <c r="L180" i="24"/>
  <c r="V180" i="24" s="1"/>
  <c r="S179" i="24"/>
  <c r="R179" i="24"/>
  <c r="Q179" i="24"/>
  <c r="P179" i="24"/>
  <c r="O179" i="24"/>
  <c r="M179" i="24"/>
  <c r="L179" i="24"/>
  <c r="V179" i="24" s="1"/>
  <c r="S178" i="24"/>
  <c r="R178" i="24"/>
  <c r="Q178" i="24"/>
  <c r="P178" i="24"/>
  <c r="O178" i="24"/>
  <c r="M178" i="24"/>
  <c r="L178" i="24"/>
  <c r="V178" i="24" s="1"/>
  <c r="S177" i="24"/>
  <c r="R177" i="24"/>
  <c r="Q177" i="24"/>
  <c r="P177" i="24"/>
  <c r="O177" i="24"/>
  <c r="M177" i="24"/>
  <c r="L177" i="24"/>
  <c r="V177" i="24" s="1"/>
  <c r="S176" i="24"/>
  <c r="R176" i="24"/>
  <c r="Q176" i="24"/>
  <c r="P176" i="24"/>
  <c r="O176" i="24"/>
  <c r="W176" i="24" s="1"/>
  <c r="M176" i="24"/>
  <c r="L176" i="24"/>
  <c r="V176" i="24" s="1"/>
  <c r="S175" i="24"/>
  <c r="R175" i="24"/>
  <c r="Q175" i="24"/>
  <c r="P175" i="24"/>
  <c r="O175" i="24"/>
  <c r="M175" i="24"/>
  <c r="L175" i="24"/>
  <c r="V175" i="24" s="1"/>
  <c r="S174" i="24"/>
  <c r="R174" i="24"/>
  <c r="Q174" i="24"/>
  <c r="P174" i="24"/>
  <c r="O174" i="24"/>
  <c r="M174" i="24"/>
  <c r="L174" i="24"/>
  <c r="V174" i="24" s="1"/>
  <c r="S173" i="24"/>
  <c r="R173" i="24"/>
  <c r="Q173" i="24"/>
  <c r="P173" i="24"/>
  <c r="O173" i="24"/>
  <c r="M173" i="24"/>
  <c r="L173" i="24"/>
  <c r="V173" i="24" s="1"/>
  <c r="S172" i="24"/>
  <c r="R172" i="24"/>
  <c r="Q172" i="24"/>
  <c r="P172" i="24"/>
  <c r="O172" i="24"/>
  <c r="M172" i="24"/>
  <c r="L172" i="24"/>
  <c r="V172" i="24" s="1"/>
  <c r="S171" i="24"/>
  <c r="R171" i="24"/>
  <c r="Q171" i="24"/>
  <c r="P171" i="24"/>
  <c r="O171" i="24"/>
  <c r="M171" i="24"/>
  <c r="L171" i="24"/>
  <c r="S170" i="24"/>
  <c r="R170" i="24"/>
  <c r="Q170" i="24"/>
  <c r="P170" i="24"/>
  <c r="O170" i="24"/>
  <c r="M170" i="24"/>
  <c r="L170" i="24"/>
  <c r="V170" i="24" s="1"/>
  <c r="S169" i="24"/>
  <c r="R169" i="24"/>
  <c r="Q169" i="24"/>
  <c r="P169" i="24"/>
  <c r="O169" i="24"/>
  <c r="M169" i="24"/>
  <c r="L169" i="24"/>
  <c r="V169" i="24" s="1"/>
  <c r="S168" i="24"/>
  <c r="R168" i="24"/>
  <c r="Q168" i="24"/>
  <c r="P168" i="24"/>
  <c r="O168" i="24"/>
  <c r="W168" i="24" s="1"/>
  <c r="M168" i="24"/>
  <c r="L168" i="24"/>
  <c r="V168" i="24" s="1"/>
  <c r="S167" i="24"/>
  <c r="R167" i="24"/>
  <c r="T167" i="24" s="1"/>
  <c r="Q167" i="24"/>
  <c r="P167" i="24"/>
  <c r="O167" i="24"/>
  <c r="M167" i="24"/>
  <c r="L167" i="24"/>
  <c r="V167" i="24" s="1"/>
  <c r="S166" i="24"/>
  <c r="R166" i="24"/>
  <c r="Q166" i="24"/>
  <c r="P166" i="24"/>
  <c r="O166" i="24"/>
  <c r="M166" i="24"/>
  <c r="L166" i="24"/>
  <c r="V166" i="24" s="1"/>
  <c r="S165" i="24"/>
  <c r="R165" i="24"/>
  <c r="Q165" i="24"/>
  <c r="P165" i="24"/>
  <c r="O165" i="24"/>
  <c r="M165" i="24"/>
  <c r="L165" i="24"/>
  <c r="S164" i="24"/>
  <c r="R164" i="24"/>
  <c r="Q164" i="24"/>
  <c r="P164" i="24"/>
  <c r="O164" i="24"/>
  <c r="W164" i="24" s="1"/>
  <c r="M164" i="24"/>
  <c r="L164" i="24"/>
  <c r="S163" i="24"/>
  <c r="R163" i="24"/>
  <c r="Q163" i="24"/>
  <c r="P163" i="24"/>
  <c r="O163" i="24"/>
  <c r="M163" i="24"/>
  <c r="L163" i="24"/>
  <c r="V163" i="24" s="1"/>
  <c r="S162" i="24"/>
  <c r="R162" i="24"/>
  <c r="Q162" i="24"/>
  <c r="P162" i="24"/>
  <c r="O162" i="24"/>
  <c r="M162" i="24"/>
  <c r="L162" i="24"/>
  <c r="V162" i="24" s="1"/>
  <c r="S161" i="24"/>
  <c r="R161" i="24"/>
  <c r="Q161" i="24"/>
  <c r="P161" i="24"/>
  <c r="O161" i="24"/>
  <c r="M161" i="24"/>
  <c r="L161" i="24"/>
  <c r="V161" i="24" s="1"/>
  <c r="S160" i="24"/>
  <c r="R160" i="24"/>
  <c r="Q160" i="24"/>
  <c r="P160" i="24"/>
  <c r="O160" i="24"/>
  <c r="M160" i="24"/>
  <c r="L160" i="24"/>
  <c r="V160" i="24" s="1"/>
  <c r="S159" i="24"/>
  <c r="R159" i="24"/>
  <c r="Q159" i="24"/>
  <c r="P159" i="24"/>
  <c r="O159" i="24"/>
  <c r="M159" i="24"/>
  <c r="L159" i="24"/>
  <c r="V159" i="24" s="1"/>
  <c r="S158" i="24"/>
  <c r="R158" i="24"/>
  <c r="Q158" i="24"/>
  <c r="P158" i="24"/>
  <c r="O158" i="24"/>
  <c r="M158" i="24"/>
  <c r="L158" i="24"/>
  <c r="V158" i="24" s="1"/>
  <c r="S157" i="24"/>
  <c r="R157" i="24"/>
  <c r="Q157" i="24"/>
  <c r="P157" i="24"/>
  <c r="O157" i="24"/>
  <c r="M157" i="24"/>
  <c r="L157" i="24"/>
  <c r="V157" i="24" s="1"/>
  <c r="S156" i="24"/>
  <c r="R156" i="24"/>
  <c r="Q156" i="24"/>
  <c r="P156" i="24"/>
  <c r="O156" i="24"/>
  <c r="W156" i="24" s="1"/>
  <c r="M156" i="24"/>
  <c r="L156" i="24"/>
  <c r="V156" i="24" s="1"/>
  <c r="S155" i="24"/>
  <c r="R155" i="24"/>
  <c r="T155" i="24" s="1"/>
  <c r="Q155" i="24"/>
  <c r="P155" i="24"/>
  <c r="O155" i="24"/>
  <c r="M155" i="24"/>
  <c r="L155" i="24"/>
  <c r="V155" i="24" s="1"/>
  <c r="S154" i="24"/>
  <c r="R154" i="24"/>
  <c r="Q154" i="24"/>
  <c r="P154" i="24"/>
  <c r="O154" i="24"/>
  <c r="M154" i="24"/>
  <c r="L154" i="24"/>
  <c r="N154" i="24" s="1"/>
  <c r="S153" i="24"/>
  <c r="R153" i="24"/>
  <c r="Q153" i="24"/>
  <c r="P153" i="24"/>
  <c r="O153" i="24"/>
  <c r="M153" i="24"/>
  <c r="L153" i="24"/>
  <c r="V153" i="24" s="1"/>
  <c r="S152" i="24"/>
  <c r="R152" i="24"/>
  <c r="Q152" i="24"/>
  <c r="P152" i="24"/>
  <c r="O152" i="24"/>
  <c r="M152" i="24"/>
  <c r="L152" i="24"/>
  <c r="V152" i="24" s="1"/>
  <c r="S151" i="24"/>
  <c r="R151" i="24"/>
  <c r="Q151" i="24"/>
  <c r="P151" i="24"/>
  <c r="O151" i="24"/>
  <c r="M151" i="24"/>
  <c r="L151" i="24"/>
  <c r="V151" i="24" s="1"/>
  <c r="S150" i="24"/>
  <c r="R150" i="24"/>
  <c r="Q150" i="24"/>
  <c r="P150" i="24"/>
  <c r="O150" i="24"/>
  <c r="M150" i="24"/>
  <c r="L150" i="24"/>
  <c r="V150" i="24" s="1"/>
  <c r="S149" i="24"/>
  <c r="R149" i="24"/>
  <c r="Q149" i="24"/>
  <c r="P149" i="24"/>
  <c r="O149" i="24"/>
  <c r="M149" i="24"/>
  <c r="L149" i="24"/>
  <c r="S148" i="24"/>
  <c r="R148" i="24"/>
  <c r="Q148" i="24"/>
  <c r="P148" i="24"/>
  <c r="O148" i="24"/>
  <c r="M148" i="24"/>
  <c r="L148" i="24"/>
  <c r="V148" i="24" s="1"/>
  <c r="S147" i="24"/>
  <c r="R147" i="24"/>
  <c r="Q147" i="24"/>
  <c r="P147" i="24"/>
  <c r="O147" i="24"/>
  <c r="M147" i="24"/>
  <c r="L147" i="24"/>
  <c r="V147" i="24" s="1"/>
  <c r="S146" i="24"/>
  <c r="R146" i="24"/>
  <c r="Q146" i="24"/>
  <c r="P146" i="24"/>
  <c r="O146" i="24"/>
  <c r="M146" i="24"/>
  <c r="L146" i="24"/>
  <c r="V146" i="24" s="1"/>
  <c r="S145" i="24"/>
  <c r="R145" i="24"/>
  <c r="Q145" i="24"/>
  <c r="P145" i="24"/>
  <c r="O145" i="24"/>
  <c r="M145" i="24"/>
  <c r="L145" i="24"/>
  <c r="N145" i="24" s="1"/>
  <c r="S144" i="24"/>
  <c r="R144" i="24"/>
  <c r="Q144" i="24"/>
  <c r="P144" i="24"/>
  <c r="O144" i="24"/>
  <c r="W144" i="24" s="1"/>
  <c r="M144" i="24"/>
  <c r="L144" i="24"/>
  <c r="V144" i="24" s="1"/>
  <c r="S143" i="24"/>
  <c r="R143" i="24"/>
  <c r="T143" i="24" s="1"/>
  <c r="Q143" i="24"/>
  <c r="P143" i="24"/>
  <c r="O143" i="24"/>
  <c r="M143" i="24"/>
  <c r="L143" i="24"/>
  <c r="V143" i="24" s="1"/>
  <c r="S142" i="24"/>
  <c r="R142" i="24"/>
  <c r="Q142" i="24"/>
  <c r="P142" i="24"/>
  <c r="O142" i="24"/>
  <c r="M142" i="24"/>
  <c r="L142" i="24"/>
  <c r="V142" i="24" s="1"/>
  <c r="S141" i="24"/>
  <c r="R141" i="24"/>
  <c r="Q141" i="24"/>
  <c r="P141" i="24"/>
  <c r="O141" i="24"/>
  <c r="M141" i="24"/>
  <c r="L141" i="24"/>
  <c r="V141" i="24" s="1"/>
  <c r="S140" i="24"/>
  <c r="R140" i="24"/>
  <c r="Q140" i="24"/>
  <c r="P140" i="24"/>
  <c r="O140" i="24"/>
  <c r="M140" i="24"/>
  <c r="L140" i="24"/>
  <c r="V140" i="24" s="1"/>
  <c r="S139" i="24"/>
  <c r="R139" i="24"/>
  <c r="Q139" i="24"/>
  <c r="P139" i="24"/>
  <c r="O139" i="24"/>
  <c r="M139" i="24"/>
  <c r="L139" i="24"/>
  <c r="V139" i="24" s="1"/>
  <c r="S138" i="24"/>
  <c r="R138" i="24"/>
  <c r="Q138" i="24"/>
  <c r="P138" i="24"/>
  <c r="O138" i="24"/>
  <c r="M138" i="24"/>
  <c r="L138" i="24"/>
  <c r="V138" i="24" s="1"/>
  <c r="S137" i="24"/>
  <c r="R137" i="24"/>
  <c r="Q137" i="24"/>
  <c r="P137" i="24"/>
  <c r="O137" i="24"/>
  <c r="M137" i="24"/>
  <c r="L137" i="24"/>
  <c r="V137" i="24" s="1"/>
  <c r="S136" i="24"/>
  <c r="R136" i="24"/>
  <c r="Q136" i="24"/>
  <c r="P136" i="24"/>
  <c r="O136" i="24"/>
  <c r="M136" i="24"/>
  <c r="L136" i="24"/>
  <c r="V136" i="24" s="1"/>
  <c r="S135" i="24"/>
  <c r="R135" i="24"/>
  <c r="Q135" i="24"/>
  <c r="P135" i="24"/>
  <c r="O135" i="24"/>
  <c r="M135" i="24"/>
  <c r="L135" i="24"/>
  <c r="V135" i="24" s="1"/>
  <c r="S134" i="24"/>
  <c r="R134" i="24"/>
  <c r="Q134" i="24"/>
  <c r="P134" i="24"/>
  <c r="O134" i="24"/>
  <c r="M134" i="24"/>
  <c r="L134" i="24"/>
  <c r="N134" i="24" s="1"/>
  <c r="S133" i="24"/>
  <c r="R133" i="24"/>
  <c r="Q133" i="24"/>
  <c r="P133" i="24"/>
  <c r="O133" i="24"/>
  <c r="M133" i="24"/>
  <c r="L133" i="24"/>
  <c r="N133" i="24" s="1"/>
  <c r="S132" i="24"/>
  <c r="R132" i="24"/>
  <c r="Q132" i="24"/>
  <c r="P132" i="24"/>
  <c r="O132" i="24"/>
  <c r="W132" i="24" s="1"/>
  <c r="M132" i="24"/>
  <c r="L132" i="24"/>
  <c r="V132" i="24" s="1"/>
  <c r="S131" i="24"/>
  <c r="R131" i="24"/>
  <c r="Q131" i="24"/>
  <c r="P131" i="24"/>
  <c r="O131" i="24"/>
  <c r="M131" i="24"/>
  <c r="L131" i="24"/>
  <c r="V131" i="24" s="1"/>
  <c r="S130" i="24"/>
  <c r="R130" i="24"/>
  <c r="Q130" i="24"/>
  <c r="P130" i="24"/>
  <c r="O130" i="24"/>
  <c r="M130" i="24"/>
  <c r="L130" i="24"/>
  <c r="V130" i="24" s="1"/>
  <c r="S129" i="24"/>
  <c r="R129" i="24"/>
  <c r="Q129" i="24"/>
  <c r="P129" i="24"/>
  <c r="O129" i="24"/>
  <c r="M129" i="24"/>
  <c r="L129" i="24"/>
  <c r="V129" i="24" s="1"/>
  <c r="S128" i="24"/>
  <c r="R128" i="24"/>
  <c r="Q128" i="24"/>
  <c r="P128" i="24"/>
  <c r="O128" i="24"/>
  <c r="M128" i="24"/>
  <c r="L128" i="24"/>
  <c r="V128" i="24" s="1"/>
  <c r="S127" i="24"/>
  <c r="R127" i="24"/>
  <c r="Q127" i="24"/>
  <c r="P127" i="24"/>
  <c r="O127" i="24"/>
  <c r="M127" i="24"/>
  <c r="L127" i="24"/>
  <c r="V127" i="24" s="1"/>
  <c r="S126" i="24"/>
  <c r="R126" i="24"/>
  <c r="Q126" i="24"/>
  <c r="P126" i="24"/>
  <c r="O126" i="24"/>
  <c r="M126" i="24"/>
  <c r="L126" i="24"/>
  <c r="V126" i="24" s="1"/>
  <c r="S125" i="24"/>
  <c r="R125" i="24"/>
  <c r="Q125" i="24"/>
  <c r="P125" i="24"/>
  <c r="O125" i="24"/>
  <c r="M125" i="24"/>
  <c r="L125" i="24"/>
  <c r="V125" i="24" s="1"/>
  <c r="S124" i="24"/>
  <c r="R124" i="24"/>
  <c r="Q124" i="24"/>
  <c r="P124" i="24"/>
  <c r="O124" i="24"/>
  <c r="M124" i="24"/>
  <c r="L124" i="24"/>
  <c r="S123" i="24"/>
  <c r="R123" i="24"/>
  <c r="T123" i="24" s="1"/>
  <c r="Q123" i="24"/>
  <c r="P123" i="24"/>
  <c r="O123" i="24"/>
  <c r="M123" i="24"/>
  <c r="L123" i="24"/>
  <c r="V123" i="24" s="1"/>
  <c r="S122" i="24"/>
  <c r="R122" i="24"/>
  <c r="T122" i="24" s="1"/>
  <c r="Q122" i="24"/>
  <c r="P122" i="24"/>
  <c r="O122" i="24"/>
  <c r="M122" i="24"/>
  <c r="L122" i="24"/>
  <c r="N122" i="24" s="1"/>
  <c r="S121" i="24"/>
  <c r="R121" i="24"/>
  <c r="Q121" i="24"/>
  <c r="P121" i="24"/>
  <c r="O121" i="24"/>
  <c r="M121" i="24"/>
  <c r="L121" i="24"/>
  <c r="N121" i="24" s="1"/>
  <c r="S120" i="24"/>
  <c r="R120" i="24"/>
  <c r="Q120" i="24"/>
  <c r="P120" i="24"/>
  <c r="O120" i="24"/>
  <c r="W120" i="24" s="1"/>
  <c r="M120" i="24"/>
  <c r="L120" i="24"/>
  <c r="V120" i="24" s="1"/>
  <c r="S119" i="24"/>
  <c r="R119" i="24"/>
  <c r="Q119" i="24"/>
  <c r="P119" i="24"/>
  <c r="O119" i="24"/>
  <c r="M119" i="24"/>
  <c r="L119" i="24"/>
  <c r="V119" i="24" s="1"/>
  <c r="S118" i="24"/>
  <c r="R118" i="24"/>
  <c r="Q118" i="24"/>
  <c r="P118" i="24"/>
  <c r="O118" i="24"/>
  <c r="M118" i="24"/>
  <c r="L118" i="24"/>
  <c r="V118" i="24" s="1"/>
  <c r="S117" i="24"/>
  <c r="R117" i="24"/>
  <c r="Q117" i="24"/>
  <c r="P117" i="24"/>
  <c r="O117" i="24"/>
  <c r="M117" i="24"/>
  <c r="L117" i="24"/>
  <c r="V117" i="24" s="1"/>
  <c r="S116" i="24"/>
  <c r="R116" i="24"/>
  <c r="Q116" i="24"/>
  <c r="P116" i="24"/>
  <c r="O116" i="24"/>
  <c r="M116" i="24"/>
  <c r="L116" i="24"/>
  <c r="V116" i="24" s="1"/>
  <c r="S115" i="24"/>
  <c r="R115" i="24"/>
  <c r="Q115" i="24"/>
  <c r="P115" i="24"/>
  <c r="O115" i="24"/>
  <c r="M115" i="24"/>
  <c r="L115" i="24"/>
  <c r="V115" i="24" s="1"/>
  <c r="S114" i="24"/>
  <c r="R114" i="24"/>
  <c r="Q114" i="24"/>
  <c r="P114" i="24"/>
  <c r="O114" i="24"/>
  <c r="M114" i="24"/>
  <c r="L114" i="24"/>
  <c r="V114" i="24" s="1"/>
  <c r="S113" i="24"/>
  <c r="R113" i="24"/>
  <c r="T113" i="24" s="1"/>
  <c r="Q113" i="24"/>
  <c r="P113" i="24"/>
  <c r="O113" i="24"/>
  <c r="M113" i="24"/>
  <c r="L113" i="24"/>
  <c r="V113" i="24" s="1"/>
  <c r="S112" i="24"/>
  <c r="R112" i="24"/>
  <c r="Q112" i="24"/>
  <c r="P112" i="24"/>
  <c r="O112" i="24"/>
  <c r="M112" i="24"/>
  <c r="L112" i="24"/>
  <c r="N112" i="24" s="1"/>
  <c r="S111" i="24"/>
  <c r="R111" i="24"/>
  <c r="T111" i="24" s="1"/>
  <c r="Q111" i="24"/>
  <c r="P111" i="24"/>
  <c r="O111" i="24"/>
  <c r="M111" i="24"/>
  <c r="L111" i="24"/>
  <c r="V111" i="24" s="1"/>
  <c r="S110" i="24"/>
  <c r="R110" i="24"/>
  <c r="Q110" i="24"/>
  <c r="P110" i="24"/>
  <c r="O110" i="24"/>
  <c r="M110" i="24"/>
  <c r="L110" i="24"/>
  <c r="V110" i="24" s="1"/>
  <c r="S109" i="24"/>
  <c r="R109" i="24"/>
  <c r="Q109" i="24"/>
  <c r="P109" i="24"/>
  <c r="O109" i="24"/>
  <c r="M109" i="24"/>
  <c r="L109" i="24"/>
  <c r="V109" i="24" s="1"/>
  <c r="S108" i="24"/>
  <c r="R108" i="24"/>
  <c r="Q108" i="24"/>
  <c r="P108" i="24"/>
  <c r="O108" i="24"/>
  <c r="W108" i="24" s="1"/>
  <c r="M108" i="24"/>
  <c r="L108" i="24"/>
  <c r="V108" i="24" s="1"/>
  <c r="S107" i="24"/>
  <c r="R107" i="24"/>
  <c r="T107" i="24" s="1"/>
  <c r="Q107" i="24"/>
  <c r="P107" i="24"/>
  <c r="O107" i="24"/>
  <c r="M107" i="24"/>
  <c r="L107" i="24"/>
  <c r="V107" i="24" s="1"/>
  <c r="S106" i="24"/>
  <c r="R106" i="24"/>
  <c r="Q106" i="24"/>
  <c r="P106" i="24"/>
  <c r="O106" i="24"/>
  <c r="M106" i="24"/>
  <c r="L106" i="24"/>
  <c r="V106" i="24" s="1"/>
  <c r="S105" i="24"/>
  <c r="R105" i="24"/>
  <c r="Q105" i="24"/>
  <c r="P105" i="24"/>
  <c r="O105" i="24"/>
  <c r="M105" i="24"/>
  <c r="L105" i="24"/>
  <c r="V105" i="24" s="1"/>
  <c r="S104" i="24"/>
  <c r="R104" i="24"/>
  <c r="Q104" i="24"/>
  <c r="P104" i="24"/>
  <c r="O104" i="24"/>
  <c r="M104" i="24"/>
  <c r="L104" i="24"/>
  <c r="V104" i="24" s="1"/>
  <c r="S103" i="24"/>
  <c r="R103" i="24"/>
  <c r="Q103" i="24"/>
  <c r="P103" i="24"/>
  <c r="O103" i="24"/>
  <c r="M103" i="24"/>
  <c r="L103" i="24"/>
  <c r="V103" i="24" s="1"/>
  <c r="S102" i="24"/>
  <c r="R102" i="24"/>
  <c r="Q102" i="24"/>
  <c r="P102" i="24"/>
  <c r="O102" i="24"/>
  <c r="M102" i="24"/>
  <c r="L102" i="24"/>
  <c r="V102" i="24" s="1"/>
  <c r="S101" i="24"/>
  <c r="R101" i="24"/>
  <c r="Q101" i="24"/>
  <c r="P101" i="24"/>
  <c r="O101" i="24"/>
  <c r="M101" i="24"/>
  <c r="L101" i="24"/>
  <c r="V101" i="24" s="1"/>
  <c r="S100" i="24"/>
  <c r="R100" i="24"/>
  <c r="Q100" i="24"/>
  <c r="P100" i="24"/>
  <c r="O100" i="24"/>
  <c r="M100" i="24"/>
  <c r="L100" i="24"/>
  <c r="V100" i="24" s="1"/>
  <c r="S99" i="24"/>
  <c r="R99" i="24"/>
  <c r="Q99" i="24"/>
  <c r="P99" i="24"/>
  <c r="O99" i="24"/>
  <c r="M99" i="24"/>
  <c r="L99" i="24"/>
  <c r="S98" i="24"/>
  <c r="R98" i="24"/>
  <c r="Q98" i="24"/>
  <c r="P98" i="24"/>
  <c r="O98" i="24"/>
  <c r="M98" i="24"/>
  <c r="L98" i="24"/>
  <c r="N98" i="24" s="1"/>
  <c r="S97" i="24"/>
  <c r="R97" i="24"/>
  <c r="Q97" i="24"/>
  <c r="P97" i="24"/>
  <c r="O97" i="24"/>
  <c r="M97" i="24"/>
  <c r="L97" i="24"/>
  <c r="V97" i="24" s="1"/>
  <c r="S96" i="24"/>
  <c r="R96" i="24"/>
  <c r="T96" i="24" s="1"/>
  <c r="Q96" i="24"/>
  <c r="P96" i="24"/>
  <c r="O96" i="24"/>
  <c r="M96" i="24"/>
  <c r="L96" i="24"/>
  <c r="S95" i="24"/>
  <c r="R95" i="24"/>
  <c r="Q95" i="24"/>
  <c r="P95" i="24"/>
  <c r="O95" i="24"/>
  <c r="M95" i="24"/>
  <c r="L95" i="24"/>
  <c r="N95" i="24" s="1"/>
  <c r="S94" i="24"/>
  <c r="R94" i="24"/>
  <c r="Q94" i="24"/>
  <c r="P94" i="24"/>
  <c r="O94" i="24"/>
  <c r="M94" i="24"/>
  <c r="L94" i="24"/>
  <c r="S93" i="24"/>
  <c r="R93" i="24"/>
  <c r="Q93" i="24"/>
  <c r="P93" i="24"/>
  <c r="O93" i="24"/>
  <c r="M93" i="24"/>
  <c r="L93" i="24"/>
  <c r="V93" i="24" s="1"/>
  <c r="S92" i="24"/>
  <c r="R92" i="24"/>
  <c r="Q92" i="24"/>
  <c r="P92" i="24"/>
  <c r="O92" i="24"/>
  <c r="M92" i="24"/>
  <c r="L92" i="24"/>
  <c r="V92" i="24" s="1"/>
  <c r="S91" i="24"/>
  <c r="R91" i="24"/>
  <c r="Q91" i="24"/>
  <c r="P91" i="24"/>
  <c r="O91" i="24"/>
  <c r="W91" i="24" s="1"/>
  <c r="M91" i="24"/>
  <c r="L91" i="24"/>
  <c r="V91" i="24" s="1"/>
  <c r="S90" i="24"/>
  <c r="R90" i="24"/>
  <c r="Q90" i="24"/>
  <c r="P90" i="24"/>
  <c r="O90" i="24"/>
  <c r="M90" i="24"/>
  <c r="L90" i="24"/>
  <c r="V90" i="24" s="1"/>
  <c r="S89" i="24"/>
  <c r="R89" i="24"/>
  <c r="Q89" i="24"/>
  <c r="P89" i="24"/>
  <c r="O89" i="24"/>
  <c r="M89" i="24"/>
  <c r="L89" i="24"/>
  <c r="V89" i="24" s="1"/>
  <c r="S88" i="24"/>
  <c r="R88" i="24"/>
  <c r="Q88" i="24"/>
  <c r="P88" i="24"/>
  <c r="O88" i="24"/>
  <c r="M88" i="24"/>
  <c r="L88" i="24"/>
  <c r="V88" i="24" s="1"/>
  <c r="S87" i="24"/>
  <c r="R87" i="24"/>
  <c r="Q87" i="24"/>
  <c r="P87" i="24"/>
  <c r="O87" i="24"/>
  <c r="M87" i="24"/>
  <c r="L87" i="24"/>
  <c r="V87" i="24" s="1"/>
  <c r="S86" i="24"/>
  <c r="R86" i="24"/>
  <c r="Q86" i="24"/>
  <c r="P86" i="24"/>
  <c r="O86" i="24"/>
  <c r="M86" i="24"/>
  <c r="L86" i="24"/>
  <c r="S85" i="24"/>
  <c r="R85" i="24"/>
  <c r="Q85" i="24"/>
  <c r="P85" i="24"/>
  <c r="O85" i="24"/>
  <c r="M85" i="24"/>
  <c r="L85" i="24"/>
  <c r="V85" i="24" s="1"/>
  <c r="S84" i="24"/>
  <c r="R84" i="24"/>
  <c r="Q84" i="24"/>
  <c r="P84" i="24"/>
  <c r="O84" i="24"/>
  <c r="M84" i="24"/>
  <c r="L84" i="24"/>
  <c r="V84" i="24" s="1"/>
  <c r="S83" i="24"/>
  <c r="R83" i="24"/>
  <c r="Q83" i="24"/>
  <c r="P83" i="24"/>
  <c r="O83" i="24"/>
  <c r="M83" i="24"/>
  <c r="L83" i="24"/>
  <c r="V83" i="24" s="1"/>
  <c r="S82" i="24"/>
  <c r="R82" i="24"/>
  <c r="T82" i="24" s="1"/>
  <c r="Q82" i="24"/>
  <c r="P82" i="24"/>
  <c r="O82" i="24"/>
  <c r="M82" i="24"/>
  <c r="L82" i="24"/>
  <c r="V82" i="24" s="1"/>
  <c r="S81" i="24"/>
  <c r="R81" i="24"/>
  <c r="Q81" i="24"/>
  <c r="P81" i="24"/>
  <c r="O81" i="24"/>
  <c r="M81" i="24"/>
  <c r="L81" i="24"/>
  <c r="V81" i="24" s="1"/>
  <c r="S80" i="24"/>
  <c r="R80" i="24"/>
  <c r="Q80" i="24"/>
  <c r="P80" i="24"/>
  <c r="O80" i="24"/>
  <c r="M80" i="24"/>
  <c r="L80" i="24"/>
  <c r="S79" i="24"/>
  <c r="R79" i="24"/>
  <c r="Q79" i="24"/>
  <c r="P79" i="24"/>
  <c r="O79" i="24"/>
  <c r="W79" i="24" s="1"/>
  <c r="M79" i="24"/>
  <c r="L79" i="24"/>
  <c r="V79" i="24" s="1"/>
  <c r="S78" i="24"/>
  <c r="R78" i="24"/>
  <c r="Q78" i="24"/>
  <c r="P78" i="24"/>
  <c r="O78" i="24"/>
  <c r="M78" i="24"/>
  <c r="L78" i="24"/>
  <c r="V78" i="24" s="1"/>
  <c r="S77" i="24"/>
  <c r="R77" i="24"/>
  <c r="Q77" i="24"/>
  <c r="P77" i="24"/>
  <c r="O77" i="24"/>
  <c r="M77" i="24"/>
  <c r="L77" i="24"/>
  <c r="V77" i="24" s="1"/>
  <c r="S76" i="24"/>
  <c r="R76" i="24"/>
  <c r="Q76" i="24"/>
  <c r="P76" i="24"/>
  <c r="O76" i="24"/>
  <c r="M76" i="24"/>
  <c r="L76" i="24"/>
  <c r="V76" i="24" s="1"/>
  <c r="S75" i="24"/>
  <c r="R75" i="24"/>
  <c r="Q75" i="24"/>
  <c r="P75" i="24"/>
  <c r="O75" i="24"/>
  <c r="M75" i="24"/>
  <c r="L75" i="24"/>
  <c r="S74" i="24"/>
  <c r="R74" i="24"/>
  <c r="Q74" i="24"/>
  <c r="P74" i="24"/>
  <c r="O74" i="24"/>
  <c r="M74" i="24"/>
  <c r="L74" i="24"/>
  <c r="V74" i="24" s="1"/>
  <c r="S73" i="24"/>
  <c r="R73" i="24"/>
  <c r="Q73" i="24"/>
  <c r="P73" i="24"/>
  <c r="O73" i="24"/>
  <c r="M73" i="24"/>
  <c r="L73" i="24"/>
  <c r="V73" i="24" s="1"/>
  <c r="S72" i="24"/>
  <c r="R72" i="24"/>
  <c r="T72" i="24" s="1"/>
  <c r="Q72" i="24"/>
  <c r="P72" i="24"/>
  <c r="O72" i="24"/>
  <c r="M72" i="24"/>
  <c r="L72" i="24"/>
  <c r="S71" i="24"/>
  <c r="R71" i="24"/>
  <c r="Q71" i="24"/>
  <c r="P71" i="24"/>
  <c r="O71" i="24"/>
  <c r="M71" i="24"/>
  <c r="L71" i="24"/>
  <c r="N71" i="24" s="1"/>
  <c r="S70" i="24"/>
  <c r="R70" i="24"/>
  <c r="Q70" i="24"/>
  <c r="P70" i="24"/>
  <c r="O70" i="24"/>
  <c r="M70" i="24"/>
  <c r="L70" i="24"/>
  <c r="S69" i="24"/>
  <c r="R69" i="24"/>
  <c r="Q69" i="24"/>
  <c r="P69" i="24"/>
  <c r="O69" i="24"/>
  <c r="M69" i="24"/>
  <c r="L69" i="24"/>
  <c r="V69" i="24" s="1"/>
  <c r="S68" i="24"/>
  <c r="R68" i="24"/>
  <c r="Q68" i="24"/>
  <c r="P68" i="24"/>
  <c r="O68" i="24"/>
  <c r="M68" i="24"/>
  <c r="L68" i="24"/>
  <c r="S67" i="24"/>
  <c r="R67" i="24"/>
  <c r="Q67" i="24"/>
  <c r="P67" i="24"/>
  <c r="O67" i="24"/>
  <c r="W67" i="24" s="1"/>
  <c r="M67" i="24"/>
  <c r="L67" i="24"/>
  <c r="V67" i="24" s="1"/>
  <c r="S66" i="24"/>
  <c r="R66" i="24"/>
  <c r="Q66" i="24"/>
  <c r="P66" i="24"/>
  <c r="O66" i="24"/>
  <c r="M66" i="24"/>
  <c r="L66" i="24"/>
  <c r="V66" i="24" s="1"/>
  <c r="S65" i="24"/>
  <c r="R65" i="24"/>
  <c r="Q65" i="24"/>
  <c r="P65" i="24"/>
  <c r="O65" i="24"/>
  <c r="M65" i="24"/>
  <c r="L65" i="24"/>
  <c r="V65" i="24" s="1"/>
  <c r="S64" i="24"/>
  <c r="R64" i="24"/>
  <c r="Q64" i="24"/>
  <c r="P64" i="24"/>
  <c r="O64" i="24"/>
  <c r="M64" i="24"/>
  <c r="L64" i="24"/>
  <c r="S63" i="24"/>
  <c r="R63" i="24"/>
  <c r="Q63" i="24"/>
  <c r="P63" i="24"/>
  <c r="O63" i="24"/>
  <c r="M63" i="24"/>
  <c r="L63" i="24"/>
  <c r="V63" i="24" s="1"/>
  <c r="S62" i="24"/>
  <c r="R62" i="24"/>
  <c r="Q62" i="24"/>
  <c r="P62" i="24"/>
  <c r="O62" i="24"/>
  <c r="M62" i="24"/>
  <c r="L62" i="24"/>
  <c r="V62" i="24" s="1"/>
  <c r="S61" i="24"/>
  <c r="R61" i="24"/>
  <c r="Q61" i="24"/>
  <c r="P61" i="24"/>
  <c r="O61" i="24"/>
  <c r="M61" i="24"/>
  <c r="L61" i="24"/>
  <c r="V61" i="24" s="1"/>
  <c r="S60" i="24"/>
  <c r="R60" i="24"/>
  <c r="Q60" i="24"/>
  <c r="P60" i="24"/>
  <c r="O60" i="24"/>
  <c r="M60" i="24"/>
  <c r="L60" i="24"/>
  <c r="S59" i="24"/>
  <c r="R59" i="24"/>
  <c r="Q59" i="24"/>
  <c r="P59" i="24"/>
  <c r="O59" i="24"/>
  <c r="M59" i="24"/>
  <c r="L59" i="24"/>
  <c r="N59" i="24" s="1"/>
  <c r="S58" i="24"/>
  <c r="R58" i="24"/>
  <c r="Q58" i="24"/>
  <c r="P58" i="24"/>
  <c r="O58" i="24"/>
  <c r="M58" i="24"/>
  <c r="L58" i="24"/>
  <c r="V58" i="24" s="1"/>
  <c r="S57" i="24"/>
  <c r="R57" i="24"/>
  <c r="Q57" i="24"/>
  <c r="P57" i="24"/>
  <c r="O57" i="24"/>
  <c r="M57" i="24"/>
  <c r="L57" i="24"/>
  <c r="S56" i="24"/>
  <c r="R56" i="24"/>
  <c r="Q56" i="24"/>
  <c r="P56" i="24"/>
  <c r="O56" i="24"/>
  <c r="M56" i="24"/>
  <c r="L56" i="24"/>
  <c r="V56" i="24" s="1"/>
  <c r="S55" i="24"/>
  <c r="R55" i="24"/>
  <c r="Q55" i="24"/>
  <c r="P55" i="24"/>
  <c r="O55" i="24"/>
  <c r="W55" i="24" s="1"/>
  <c r="M55" i="24"/>
  <c r="L55" i="24"/>
  <c r="V55" i="24" s="1"/>
  <c r="S54" i="24"/>
  <c r="R54" i="24"/>
  <c r="Q54" i="24"/>
  <c r="P54" i="24"/>
  <c r="O54" i="24"/>
  <c r="M54" i="24"/>
  <c r="L54" i="24"/>
  <c r="V54" i="24" s="1"/>
  <c r="S53" i="24"/>
  <c r="R53" i="24"/>
  <c r="Q53" i="24"/>
  <c r="P53" i="24"/>
  <c r="O53" i="24"/>
  <c r="M53" i="24"/>
  <c r="L53" i="24"/>
  <c r="V53" i="24" s="1"/>
  <c r="S52" i="24"/>
  <c r="R52" i="24"/>
  <c r="Q52" i="24"/>
  <c r="P52" i="24"/>
  <c r="O52" i="24"/>
  <c r="M52" i="24"/>
  <c r="L52" i="24"/>
  <c r="V52" i="24" s="1"/>
  <c r="S51" i="24"/>
  <c r="R51" i="24"/>
  <c r="Q51" i="24"/>
  <c r="P51" i="24"/>
  <c r="O51" i="24"/>
  <c r="M51" i="24"/>
  <c r="L51" i="24"/>
  <c r="V51" i="24" s="1"/>
  <c r="S50" i="24"/>
  <c r="R50" i="24"/>
  <c r="T50" i="24" s="1"/>
  <c r="Q50" i="24"/>
  <c r="P50" i="24"/>
  <c r="O50" i="24"/>
  <c r="M50" i="24"/>
  <c r="L50" i="24"/>
  <c r="V50" i="24" s="1"/>
  <c r="S49" i="24"/>
  <c r="R49" i="24"/>
  <c r="Q49" i="24"/>
  <c r="P49" i="24"/>
  <c r="O49" i="24"/>
  <c r="M49" i="24"/>
  <c r="L49" i="24"/>
  <c r="N49" i="24" s="1"/>
  <c r="S48" i="24"/>
  <c r="R48" i="24"/>
  <c r="Q48" i="24"/>
  <c r="P48" i="24"/>
  <c r="O48" i="24"/>
  <c r="M48" i="24"/>
  <c r="L48" i="24"/>
  <c r="V48" i="24" s="1"/>
  <c r="S47" i="24"/>
  <c r="R47" i="24"/>
  <c r="Q47" i="24"/>
  <c r="P47" i="24"/>
  <c r="O47" i="24"/>
  <c r="M47" i="24"/>
  <c r="L47" i="24"/>
  <c r="V47" i="24" s="1"/>
  <c r="S46" i="24"/>
  <c r="R46" i="24"/>
  <c r="Q46" i="24"/>
  <c r="P46" i="24"/>
  <c r="O46" i="24"/>
  <c r="M46" i="24"/>
  <c r="L46" i="24"/>
  <c r="V46" i="24" s="1"/>
  <c r="S45" i="24"/>
  <c r="R45" i="24"/>
  <c r="Q45" i="24"/>
  <c r="P45" i="24"/>
  <c r="O45" i="24"/>
  <c r="M45" i="24"/>
  <c r="L45" i="24"/>
  <c r="V45" i="24" s="1"/>
  <c r="S44" i="24"/>
  <c r="R44" i="24"/>
  <c r="Q44" i="24"/>
  <c r="P44" i="24"/>
  <c r="O44" i="24"/>
  <c r="M44" i="24"/>
  <c r="L44" i="24"/>
  <c r="V44" i="24" s="1"/>
  <c r="S43" i="24"/>
  <c r="R43" i="24"/>
  <c r="Q43" i="24"/>
  <c r="P43" i="24"/>
  <c r="O43" i="24"/>
  <c r="M43" i="24"/>
  <c r="L43" i="24"/>
  <c r="V43" i="24" s="1"/>
  <c r="S42" i="24"/>
  <c r="R42" i="24"/>
  <c r="Q42" i="24"/>
  <c r="P42" i="24"/>
  <c r="O42" i="24"/>
  <c r="M42" i="24"/>
  <c r="L42" i="24"/>
  <c r="V42" i="24" s="1"/>
  <c r="S41" i="24"/>
  <c r="R41" i="24"/>
  <c r="Q41" i="24"/>
  <c r="P41" i="24"/>
  <c r="O41" i="24"/>
  <c r="M41" i="24"/>
  <c r="L41" i="24"/>
  <c r="N41" i="24" s="1"/>
  <c r="S40" i="24"/>
  <c r="R40" i="24"/>
  <c r="Q40" i="24"/>
  <c r="P40" i="24"/>
  <c r="O40" i="24"/>
  <c r="M40" i="24"/>
  <c r="L40" i="24"/>
  <c r="V40" i="24" s="1"/>
  <c r="S39" i="24"/>
  <c r="R39" i="24"/>
  <c r="Q39" i="24"/>
  <c r="P39" i="24"/>
  <c r="O39" i="24"/>
  <c r="M39" i="24"/>
  <c r="L39" i="24"/>
  <c r="V39" i="24" s="1"/>
  <c r="S38" i="24"/>
  <c r="R38" i="24"/>
  <c r="Q38" i="24"/>
  <c r="P38" i="24"/>
  <c r="O38" i="24"/>
  <c r="M38" i="24"/>
  <c r="L38" i="24"/>
  <c r="V38" i="24" s="1"/>
  <c r="S37" i="24"/>
  <c r="R37" i="24"/>
  <c r="Q37" i="24"/>
  <c r="P37" i="24"/>
  <c r="O37" i="24"/>
  <c r="M37" i="24"/>
  <c r="L37" i="24"/>
  <c r="V37" i="24" s="1"/>
  <c r="S36" i="24"/>
  <c r="R36" i="24"/>
  <c r="Q36" i="24"/>
  <c r="P36" i="24"/>
  <c r="O36" i="24"/>
  <c r="M36" i="24"/>
  <c r="L36" i="24"/>
  <c r="S35" i="24"/>
  <c r="R35" i="24"/>
  <c r="Q35" i="24"/>
  <c r="P35" i="24"/>
  <c r="O35" i="24"/>
  <c r="M35" i="24"/>
  <c r="L35" i="24"/>
  <c r="V35" i="24" s="1"/>
  <c r="S34" i="24"/>
  <c r="R34" i="24"/>
  <c r="Q34" i="24"/>
  <c r="P34" i="24"/>
  <c r="O34" i="24"/>
  <c r="M34" i="24"/>
  <c r="L34" i="24"/>
  <c r="V34" i="24" s="1"/>
  <c r="S33" i="24"/>
  <c r="R33" i="24"/>
  <c r="Q33" i="24"/>
  <c r="P33" i="24"/>
  <c r="O33" i="24"/>
  <c r="M33" i="24"/>
  <c r="L33" i="24"/>
  <c r="V33" i="24" s="1"/>
  <c r="S32" i="24"/>
  <c r="R32" i="24"/>
  <c r="Q32" i="24"/>
  <c r="P32" i="24"/>
  <c r="O32" i="24"/>
  <c r="M32" i="24"/>
  <c r="L32" i="24"/>
  <c r="V32" i="24" s="1"/>
  <c r="S31" i="24"/>
  <c r="R31" i="24"/>
  <c r="Q31" i="24"/>
  <c r="P31" i="24"/>
  <c r="O31" i="24"/>
  <c r="M31" i="24"/>
  <c r="L31" i="24"/>
  <c r="S30" i="24"/>
  <c r="R30" i="24"/>
  <c r="Q30" i="24"/>
  <c r="P30" i="24"/>
  <c r="O30" i="24"/>
  <c r="M30" i="24"/>
  <c r="L30" i="24"/>
  <c r="V30" i="24" s="1"/>
  <c r="S29" i="24"/>
  <c r="R29" i="24"/>
  <c r="Q29" i="24"/>
  <c r="P29" i="24"/>
  <c r="O29" i="24"/>
  <c r="M29" i="24"/>
  <c r="L29" i="24"/>
  <c r="V29" i="24" s="1"/>
  <c r="S28" i="24"/>
  <c r="R28" i="24"/>
  <c r="Q28" i="24"/>
  <c r="P28" i="24"/>
  <c r="O28" i="24"/>
  <c r="M28" i="24"/>
  <c r="L28" i="24"/>
  <c r="V28" i="24" s="1"/>
  <c r="S27" i="24"/>
  <c r="R27" i="24"/>
  <c r="Q27" i="24"/>
  <c r="P27" i="24"/>
  <c r="O27" i="24"/>
  <c r="M27" i="24"/>
  <c r="L27" i="24"/>
  <c r="V27" i="24" s="1"/>
  <c r="S26" i="24"/>
  <c r="R26" i="24"/>
  <c r="Q26" i="24"/>
  <c r="P26" i="24"/>
  <c r="O26" i="24"/>
  <c r="M26" i="24"/>
  <c r="L26" i="24"/>
  <c r="V26" i="24" s="1"/>
  <c r="S25" i="24"/>
  <c r="R25" i="24"/>
  <c r="Q25" i="24"/>
  <c r="P25" i="24"/>
  <c r="O25" i="24"/>
  <c r="M25" i="24"/>
  <c r="L25" i="24"/>
  <c r="V25" i="24" s="1"/>
  <c r="S24" i="24"/>
  <c r="R24" i="24"/>
  <c r="Q24" i="24"/>
  <c r="P24" i="24"/>
  <c r="O24" i="24"/>
  <c r="M24" i="24"/>
  <c r="L24" i="24"/>
  <c r="V24" i="24" s="1"/>
  <c r="S23" i="24"/>
  <c r="R23" i="24"/>
  <c r="Q23" i="24"/>
  <c r="P23" i="24"/>
  <c r="O23" i="24"/>
  <c r="M23" i="24"/>
  <c r="L23" i="24"/>
  <c r="S22" i="24"/>
  <c r="R22" i="24"/>
  <c r="T22" i="24" s="1"/>
  <c r="Q22" i="24"/>
  <c r="P22" i="24"/>
  <c r="O22" i="24"/>
  <c r="M22" i="24"/>
  <c r="L22" i="24"/>
  <c r="V22" i="24" s="1"/>
  <c r="S21" i="24"/>
  <c r="R21" i="24"/>
  <c r="Q21" i="24"/>
  <c r="P21" i="24"/>
  <c r="O21" i="24"/>
  <c r="M21" i="24"/>
  <c r="L21" i="24"/>
  <c r="V21" i="24" s="1"/>
  <c r="S20" i="24"/>
  <c r="R20" i="24"/>
  <c r="Q20" i="24"/>
  <c r="P20" i="24"/>
  <c r="O20" i="24"/>
  <c r="M20" i="24"/>
  <c r="L20" i="24"/>
  <c r="S19" i="24"/>
  <c r="R19" i="24"/>
  <c r="Q19" i="24"/>
  <c r="P19" i="24"/>
  <c r="O19" i="24"/>
  <c r="W19" i="24" s="1"/>
  <c r="M19" i="24"/>
  <c r="L19" i="24"/>
  <c r="V19" i="24" s="1"/>
  <c r="S18" i="24"/>
  <c r="R18" i="24"/>
  <c r="Q18" i="24"/>
  <c r="P18" i="24"/>
  <c r="O18" i="24"/>
  <c r="M18" i="24"/>
  <c r="L18" i="24"/>
  <c r="S17" i="24"/>
  <c r="R17" i="24"/>
  <c r="Q17" i="24"/>
  <c r="P17" i="24"/>
  <c r="O17" i="24"/>
  <c r="M17" i="24"/>
  <c r="L17" i="24"/>
  <c r="V17" i="24" s="1"/>
  <c r="S16" i="24"/>
  <c r="R16" i="24"/>
  <c r="Q16" i="24"/>
  <c r="P16" i="24"/>
  <c r="O16" i="24"/>
  <c r="M16" i="24"/>
  <c r="L16" i="24"/>
  <c r="V16" i="24" s="1"/>
  <c r="S15" i="24"/>
  <c r="R15" i="24"/>
  <c r="Q15" i="24"/>
  <c r="P15" i="24"/>
  <c r="O15" i="24"/>
  <c r="M15" i="24"/>
  <c r="L15" i="24"/>
  <c r="V15" i="24" s="1"/>
  <c r="S14" i="24"/>
  <c r="R14" i="24"/>
  <c r="Q14" i="24"/>
  <c r="P14" i="24"/>
  <c r="O14" i="24"/>
  <c r="M14" i="24"/>
  <c r="L14" i="24"/>
  <c r="V14" i="24" s="1"/>
  <c r="S13" i="24"/>
  <c r="R13" i="24"/>
  <c r="Q13" i="24"/>
  <c r="P13" i="24"/>
  <c r="O13" i="24"/>
  <c r="M13" i="24"/>
  <c r="L13" i="24"/>
  <c r="V13" i="24" s="1"/>
  <c r="S12" i="24"/>
  <c r="R12" i="24"/>
  <c r="Q12" i="24"/>
  <c r="P12" i="24"/>
  <c r="O12" i="24"/>
  <c r="M12" i="24"/>
  <c r="L12" i="24"/>
  <c r="V12" i="24" s="1"/>
  <c r="S11" i="24"/>
  <c r="R11" i="24"/>
  <c r="Q11" i="24"/>
  <c r="P11" i="24"/>
  <c r="O11" i="24"/>
  <c r="M11" i="24"/>
  <c r="L11" i="24"/>
  <c r="S10" i="24"/>
  <c r="R10" i="24"/>
  <c r="Q10" i="24"/>
  <c r="P10" i="24"/>
  <c r="O10" i="24"/>
  <c r="M10" i="24"/>
  <c r="L10" i="24"/>
  <c r="V10" i="24" s="1"/>
  <c r="S9" i="24"/>
  <c r="R9" i="24"/>
  <c r="Q9" i="24"/>
  <c r="P9" i="24"/>
  <c r="O9" i="24"/>
  <c r="M9" i="24"/>
  <c r="L9" i="24"/>
  <c r="V9" i="24" s="1"/>
  <c r="S8" i="24"/>
  <c r="R8" i="24"/>
  <c r="Q8" i="24"/>
  <c r="P8" i="24"/>
  <c r="O8" i="24"/>
  <c r="M8" i="24"/>
  <c r="L8" i="24"/>
  <c r="S7" i="24"/>
  <c r="R7" i="24"/>
  <c r="Q7" i="24"/>
  <c r="P7" i="24"/>
  <c r="O7" i="24"/>
  <c r="W7" i="24" s="1"/>
  <c r="M7" i="24"/>
  <c r="L7" i="24"/>
  <c r="V7" i="24" s="1"/>
  <c r="S6" i="24"/>
  <c r="R6" i="24"/>
  <c r="Q6" i="24"/>
  <c r="P6" i="24"/>
  <c r="O6" i="24"/>
  <c r="M6" i="24"/>
  <c r="L6" i="24"/>
  <c r="S5" i="24"/>
  <c r="R5" i="24"/>
  <c r="Q5" i="24"/>
  <c r="P5" i="24"/>
  <c r="O5" i="24"/>
  <c r="M5" i="24"/>
  <c r="L5" i="24"/>
  <c r="V5" i="24" s="1"/>
  <c r="S4" i="24"/>
  <c r="R4" i="24"/>
  <c r="Q4" i="24"/>
  <c r="P4" i="24"/>
  <c r="O4" i="24"/>
  <c r="M4" i="24"/>
  <c r="L4" i="24"/>
  <c r="V4" i="24" s="1"/>
  <c r="S3" i="24"/>
  <c r="R3" i="24"/>
  <c r="Q3" i="24"/>
  <c r="P3" i="24"/>
  <c r="O3" i="24"/>
  <c r="M3" i="24"/>
  <c r="L3" i="24"/>
  <c r="V3" i="24" s="1"/>
  <c r="S2" i="24"/>
  <c r="R2" i="24"/>
  <c r="Q2" i="24"/>
  <c r="P2" i="24"/>
  <c r="O2" i="24"/>
  <c r="M2" i="24"/>
  <c r="L2" i="24"/>
  <c r="V2" i="24" s="1"/>
  <c r="W263" i="24" l="1"/>
  <c r="W14" i="24"/>
  <c r="W62" i="24"/>
  <c r="W74" i="24"/>
  <c r="W194" i="24"/>
  <c r="W206" i="24"/>
  <c r="W218" i="24"/>
  <c r="W230" i="24"/>
  <c r="W302" i="24"/>
  <c r="W326" i="24"/>
  <c r="W362" i="24"/>
  <c r="W374" i="24"/>
  <c r="W386" i="24"/>
  <c r="W398" i="24"/>
  <c r="W422" i="24"/>
  <c r="V338" i="24"/>
  <c r="W9" i="24"/>
  <c r="W21" i="24"/>
  <c r="W33" i="24"/>
  <c r="W45" i="24"/>
  <c r="W57" i="24"/>
  <c r="W189" i="24"/>
  <c r="W285" i="24"/>
  <c r="W333" i="24"/>
  <c r="W357" i="24"/>
  <c r="W369" i="24"/>
  <c r="W381" i="24"/>
  <c r="W393" i="24"/>
  <c r="W405" i="24"/>
  <c r="W417" i="24"/>
  <c r="V335" i="24"/>
  <c r="N6" i="24"/>
  <c r="T7" i="24"/>
  <c r="N18" i="24"/>
  <c r="T43" i="24"/>
  <c r="T307" i="24"/>
  <c r="U307" i="24" s="1"/>
  <c r="N318" i="24"/>
  <c r="U107" i="24"/>
  <c r="T136" i="24"/>
  <c r="W253" i="24"/>
  <c r="W265" i="24"/>
  <c r="W289" i="24"/>
  <c r="W301" i="24"/>
  <c r="W313" i="24"/>
  <c r="W200" i="24"/>
  <c r="W284" i="24"/>
  <c r="T188" i="24"/>
  <c r="U188" i="24" s="1"/>
  <c r="W243" i="24"/>
  <c r="W255" i="24"/>
  <c r="W291" i="24"/>
  <c r="W4" i="24"/>
  <c r="W16" i="24"/>
  <c r="W28" i="24"/>
  <c r="W40" i="24"/>
  <c r="W52" i="24"/>
  <c r="W100" i="24"/>
  <c r="W112" i="24"/>
  <c r="W256" i="24"/>
  <c r="W292" i="24"/>
  <c r="W304" i="24"/>
  <c r="W316" i="24"/>
  <c r="W328" i="24"/>
  <c r="W11" i="24"/>
  <c r="W23" i="24"/>
  <c r="W71" i="24"/>
  <c r="W83" i="24"/>
  <c r="W95" i="24"/>
  <c r="W275" i="24"/>
  <c r="W419" i="24"/>
  <c r="W102" i="24"/>
  <c r="W210" i="24"/>
  <c r="W234" i="24"/>
  <c r="W246" i="24"/>
  <c r="T249" i="24"/>
  <c r="W258" i="24"/>
  <c r="N289" i="24"/>
  <c r="W294" i="24"/>
  <c r="T326" i="24"/>
  <c r="T3" i="24"/>
  <c r="W25" i="24"/>
  <c r="N190" i="24"/>
  <c r="W195" i="24"/>
  <c r="W207" i="24"/>
  <c r="W212" i="24"/>
  <c r="T215" i="24"/>
  <c r="U215" i="24" s="1"/>
  <c r="W224" i="24"/>
  <c r="T227" i="24"/>
  <c r="W236" i="24"/>
  <c r="W239" i="24"/>
  <c r="W248" i="24"/>
  <c r="W251" i="24"/>
  <c r="W260" i="24"/>
  <c r="T263" i="24"/>
  <c r="N298" i="24"/>
  <c r="W299" i="24"/>
  <c r="W320" i="24"/>
  <c r="T323" i="24"/>
  <c r="U323" i="24" s="1"/>
  <c r="W332" i="24"/>
  <c r="N334" i="24"/>
  <c r="W335" i="24"/>
  <c r="V424" i="24"/>
  <c r="V388" i="24"/>
  <c r="U22" i="24"/>
  <c r="N287" i="24"/>
  <c r="N347" i="24"/>
  <c r="W379" i="24"/>
  <c r="V318" i="24"/>
  <c r="W273" i="24"/>
  <c r="V427" i="24"/>
  <c r="T18" i="24"/>
  <c r="U18" i="24" s="1"/>
  <c r="W30" i="24"/>
  <c r="W42" i="24"/>
  <c r="W54" i="24"/>
  <c r="W217" i="24"/>
  <c r="W268" i="24"/>
  <c r="W277" i="24"/>
  <c r="W325" i="24"/>
  <c r="W337" i="24"/>
  <c r="W340" i="24"/>
  <c r="W349" i="24"/>
  <c r="W361" i="24"/>
  <c r="W373" i="24"/>
  <c r="U376" i="24"/>
  <c r="W385" i="24"/>
  <c r="W388" i="24"/>
  <c r="W397" i="24"/>
  <c r="W400" i="24"/>
  <c r="W409" i="24"/>
  <c r="W412" i="24"/>
  <c r="W421" i="24"/>
  <c r="U424" i="24"/>
  <c r="W13" i="24"/>
  <c r="W5" i="24"/>
  <c r="W17" i="24"/>
  <c r="W29" i="24"/>
  <c r="W41" i="24"/>
  <c r="W53" i="24"/>
  <c r="W65" i="24"/>
  <c r="W270" i="24"/>
  <c r="N281" i="24"/>
  <c r="W282" i="24"/>
  <c r="W339" i="24"/>
  <c r="W342" i="24"/>
  <c r="W351" i="24"/>
  <c r="W354" i="24"/>
  <c r="W363" i="24"/>
  <c r="W375" i="24"/>
  <c r="W378" i="24"/>
  <c r="W387" i="24"/>
  <c r="W399" i="24"/>
  <c r="W411" i="24"/>
  <c r="N413" i="24"/>
  <c r="T414" i="24"/>
  <c r="W423" i="24"/>
  <c r="N425" i="24"/>
  <c r="T426" i="24"/>
  <c r="U426" i="24" s="1"/>
  <c r="V95" i="24"/>
  <c r="V407" i="24"/>
  <c r="T29" i="24"/>
  <c r="W60" i="24"/>
  <c r="W274" i="24"/>
  <c r="W286" i="24"/>
  <c r="V410" i="24"/>
  <c r="W209" i="24"/>
  <c r="W221" i="24"/>
  <c r="T418" i="24"/>
  <c r="W2" i="24"/>
  <c r="W26" i="24"/>
  <c r="W38" i="24"/>
  <c r="W86" i="24"/>
  <c r="N205" i="24"/>
  <c r="W290" i="24"/>
  <c r="N361" i="24"/>
  <c r="T362" i="24"/>
  <c r="T374" i="24"/>
  <c r="T386" i="24"/>
  <c r="N409" i="24"/>
  <c r="T415" i="24"/>
  <c r="T422" i="24"/>
  <c r="V398" i="24"/>
  <c r="W124" i="24"/>
  <c r="T132" i="24"/>
  <c r="U132" i="24" s="1"/>
  <c r="W136" i="24"/>
  <c r="W148" i="24"/>
  <c r="W160" i="24"/>
  <c r="W172" i="24"/>
  <c r="W184" i="24"/>
  <c r="W201" i="24"/>
  <c r="T214" i="24"/>
  <c r="W242" i="24"/>
  <c r="W266" i="24"/>
  <c r="W271" i="24"/>
  <c r="W283" i="24"/>
  <c r="W288" i="24"/>
  <c r="W300" i="24"/>
  <c r="W312" i="24"/>
  <c r="W341" i="24"/>
  <c r="N355" i="24"/>
  <c r="V355" i="24"/>
  <c r="W389" i="24"/>
  <c r="W401" i="24"/>
  <c r="T416" i="24"/>
  <c r="W416" i="24"/>
  <c r="V71" i="24"/>
  <c r="W238" i="24"/>
  <c r="W296" i="24"/>
  <c r="U385" i="24"/>
  <c r="W6" i="24"/>
  <c r="N8" i="24"/>
  <c r="V8" i="24"/>
  <c r="T9" i="24"/>
  <c r="N20" i="24"/>
  <c r="V20" i="24"/>
  <c r="T21" i="24"/>
  <c r="W66" i="24"/>
  <c r="N68" i="24"/>
  <c r="W69" i="24"/>
  <c r="W78" i="24"/>
  <c r="N80" i="24"/>
  <c r="T81" i="24"/>
  <c r="W90" i="24"/>
  <c r="W93" i="24"/>
  <c r="W98" i="24"/>
  <c r="W107" i="24"/>
  <c r="W110" i="24"/>
  <c r="W119" i="24"/>
  <c r="N126" i="24"/>
  <c r="T127" i="24"/>
  <c r="U127" i="24" s="1"/>
  <c r="W131" i="24"/>
  <c r="W134" i="24"/>
  <c r="W143" i="24"/>
  <c r="W146" i="24"/>
  <c r="W155" i="24"/>
  <c r="W158" i="24"/>
  <c r="W167" i="24"/>
  <c r="W170" i="24"/>
  <c r="W179" i="24"/>
  <c r="W182" i="24"/>
  <c r="W196" i="24"/>
  <c r="W199" i="24"/>
  <c r="W208" i="24"/>
  <c r="W213" i="24"/>
  <c r="W225" i="24"/>
  <c r="W237" i="24"/>
  <c r="W249" i="24"/>
  <c r="W261" i="24"/>
  <c r="W278" i="24"/>
  <c r="W295" i="24"/>
  <c r="W348" i="24"/>
  <c r="U387" i="24"/>
  <c r="V419" i="24"/>
  <c r="V331" i="24"/>
  <c r="V281" i="24"/>
  <c r="N124" i="24"/>
  <c r="V124" i="24"/>
  <c r="W31" i="24"/>
  <c r="U226" i="24"/>
  <c r="W279" i="24"/>
  <c r="W308" i="24"/>
  <c r="U349" i="24"/>
  <c r="W37" i="24"/>
  <c r="W49" i="24"/>
  <c r="W61" i="24"/>
  <c r="W64" i="24"/>
  <c r="W73" i="24"/>
  <c r="N75" i="24"/>
  <c r="T76" i="24"/>
  <c r="W85" i="24"/>
  <c r="W88" i="24"/>
  <c r="N216" i="24"/>
  <c r="V216" i="24"/>
  <c r="V387" i="24"/>
  <c r="W8" i="24"/>
  <c r="W20" i="24"/>
  <c r="W32" i="24"/>
  <c r="W35" i="24"/>
  <c r="W44" i="24"/>
  <c r="T47" i="24"/>
  <c r="U47" i="24" s="1"/>
  <c r="W56" i="24"/>
  <c r="W59" i="24"/>
  <c r="W68" i="24"/>
  <c r="W80" i="24"/>
  <c r="W92" i="24"/>
  <c r="W97" i="24"/>
  <c r="W109" i="24"/>
  <c r="W121" i="24"/>
  <c r="W133" i="24"/>
  <c r="W145" i="24"/>
  <c r="W157" i="24"/>
  <c r="W169" i="24"/>
  <c r="W181" i="24"/>
  <c r="W198" i="24"/>
  <c r="N200" i="24"/>
  <c r="W215" i="24"/>
  <c r="W280" i="24"/>
  <c r="W297" i="24"/>
  <c r="W309" i="24"/>
  <c r="W321" i="24"/>
  <c r="W338" i="24"/>
  <c r="W410" i="24"/>
  <c r="N412" i="24"/>
  <c r="V412" i="24"/>
  <c r="V376" i="24"/>
  <c r="W425" i="24"/>
  <c r="W3" i="24"/>
  <c r="W15" i="24"/>
  <c r="W27" i="24"/>
  <c r="W39" i="24"/>
  <c r="W51" i="24"/>
  <c r="W63" i="24"/>
  <c r="W75" i="24"/>
  <c r="W87" i="24"/>
  <c r="W104" i="24"/>
  <c r="W116" i="24"/>
  <c r="W128" i="24"/>
  <c r="W140" i="24"/>
  <c r="W152" i="24"/>
  <c r="T266" i="24"/>
  <c r="U266" i="24" s="1"/>
  <c r="T319" i="24"/>
  <c r="N359" i="24"/>
  <c r="N371" i="24"/>
  <c r="V395" i="24"/>
  <c r="V374" i="24"/>
  <c r="V49" i="24"/>
  <c r="W424" i="24"/>
  <c r="W10" i="24"/>
  <c r="W22" i="24"/>
  <c r="W34" i="24"/>
  <c r="W46" i="24"/>
  <c r="W58" i="24"/>
  <c r="N60" i="24"/>
  <c r="W70" i="24"/>
  <c r="N72" i="24"/>
  <c r="W82" i="24"/>
  <c r="T85" i="24"/>
  <c r="W94" i="24"/>
  <c r="N96" i="24"/>
  <c r="W99" i="24"/>
  <c r="W111" i="24"/>
  <c r="W123" i="24"/>
  <c r="W135" i="24"/>
  <c r="T138" i="24"/>
  <c r="U138" i="24" s="1"/>
  <c r="W147" i="24"/>
  <c r="N149" i="24"/>
  <c r="T150" i="24"/>
  <c r="U150" i="24" s="1"/>
  <c r="W159" i="24"/>
  <c r="W171" i="24"/>
  <c r="W183" i="24"/>
  <c r="T186" i="24"/>
  <c r="U186" i="24" s="1"/>
  <c r="W229" i="24"/>
  <c r="N231" i="24"/>
  <c r="W241" i="24"/>
  <c r="T244" i="24"/>
  <c r="U244" i="24" s="1"/>
  <c r="W244" i="24"/>
  <c r="N255" i="24"/>
  <c r="T256" i="24"/>
  <c r="U256" i="24" s="1"/>
  <c r="N267" i="24"/>
  <c r="V267" i="24"/>
  <c r="W287" i="24"/>
  <c r="T290" i="24"/>
  <c r="U290" i="24" s="1"/>
  <c r="N301" i="24"/>
  <c r="V301" i="24"/>
  <c r="T302" i="24"/>
  <c r="U302" i="24" s="1"/>
  <c r="W311" i="24"/>
  <c r="N313" i="24"/>
  <c r="T314" i="24"/>
  <c r="U314" i="24" s="1"/>
  <c r="W314" i="24"/>
  <c r="N325" i="24"/>
  <c r="T343" i="24"/>
  <c r="U343" i="24" s="1"/>
  <c r="N354" i="24"/>
  <c r="N366" i="24"/>
  <c r="T367" i="24"/>
  <c r="U367" i="24" s="1"/>
  <c r="W376" i="24"/>
  <c r="V415" i="24"/>
  <c r="V371" i="24"/>
  <c r="V323" i="24"/>
  <c r="V298" i="24"/>
  <c r="V200" i="24"/>
  <c r="V112" i="24"/>
  <c r="W50" i="24"/>
  <c r="N31" i="24"/>
  <c r="T44" i="24"/>
  <c r="U44" i="24" s="1"/>
  <c r="N308" i="24"/>
  <c r="V308" i="24"/>
  <c r="N373" i="24"/>
  <c r="V373" i="24"/>
  <c r="V199" i="24"/>
  <c r="W12" i="24"/>
  <c r="W24" i="24"/>
  <c r="W36" i="24"/>
  <c r="W48" i="24"/>
  <c r="T51" i="24"/>
  <c r="U51" i="24" s="1"/>
  <c r="W72" i="24"/>
  <c r="W84" i="24"/>
  <c r="W96" i="24"/>
  <c r="W101" i="24"/>
  <c r="W113" i="24"/>
  <c r="W125" i="24"/>
  <c r="W137" i="24"/>
  <c r="W149" i="24"/>
  <c r="N156" i="24"/>
  <c r="W161" i="24"/>
  <c r="W173" i="24"/>
  <c r="W185" i="24"/>
  <c r="W190" i="24"/>
  <c r="N192" i="24"/>
  <c r="T193" i="24"/>
  <c r="U193" i="24" s="1"/>
  <c r="W202" i="24"/>
  <c r="N204" i="24"/>
  <c r="W205" i="24"/>
  <c r="N209" i="24"/>
  <c r="W219" i="24"/>
  <c r="T222" i="24"/>
  <c r="U222" i="24" s="1"/>
  <c r="N233" i="24"/>
  <c r="T234" i="24"/>
  <c r="U234" i="24" s="1"/>
  <c r="N257" i="24"/>
  <c r="T268" i="24"/>
  <c r="U268" i="24" s="1"/>
  <c r="N274" i="24"/>
  <c r="V274" i="24"/>
  <c r="T275" i="24"/>
  <c r="U275" i="24" s="1"/>
  <c r="N291" i="24"/>
  <c r="T292" i="24"/>
  <c r="N303" i="24"/>
  <c r="T304" i="24"/>
  <c r="N315" i="24"/>
  <c r="V315" i="24"/>
  <c r="T316" i="24"/>
  <c r="U316" i="24" s="1"/>
  <c r="N337" i="24"/>
  <c r="T350" i="24"/>
  <c r="U350" i="24" s="1"/>
  <c r="N392" i="24"/>
  <c r="T405" i="24"/>
  <c r="U405" i="24" s="1"/>
  <c r="W426" i="24"/>
  <c r="V343" i="24"/>
  <c r="T105" i="24"/>
  <c r="W114" i="24"/>
  <c r="W117" i="24"/>
  <c r="W126" i="24"/>
  <c r="W129" i="24"/>
  <c r="W138" i="24"/>
  <c r="N140" i="24"/>
  <c r="W141" i="24"/>
  <c r="W150" i="24"/>
  <c r="W153" i="24"/>
  <c r="W162" i="24"/>
  <c r="N164" i="24"/>
  <c r="W165" i="24"/>
  <c r="W174" i="24"/>
  <c r="W177" i="24"/>
  <c r="W186" i="24"/>
  <c r="W191" i="24"/>
  <c r="W203" i="24"/>
  <c r="N215" i="24"/>
  <c r="W220" i="24"/>
  <c r="W232" i="24"/>
  <c r="N234" i="24"/>
  <c r="N246" i="24"/>
  <c r="T247" i="24"/>
  <c r="U247" i="24" s="1"/>
  <c r="T259" i="24"/>
  <c r="T310" i="24"/>
  <c r="U310" i="24" s="1"/>
  <c r="N328" i="24"/>
  <c r="T329" i="24"/>
  <c r="U329" i="24" s="1"/>
  <c r="N357" i="24"/>
  <c r="T358" i="24"/>
  <c r="U358" i="24" s="1"/>
  <c r="T370" i="24"/>
  <c r="U370" i="24" s="1"/>
  <c r="T394" i="24"/>
  <c r="U394" i="24" s="1"/>
  <c r="T406" i="24"/>
  <c r="U406" i="24" s="1"/>
  <c r="T391" i="24"/>
  <c r="U391" i="24" s="1"/>
  <c r="N414" i="24"/>
  <c r="V164" i="24"/>
  <c r="N64" i="24"/>
  <c r="T65" i="24"/>
  <c r="U65" i="24" s="1"/>
  <c r="W77" i="24"/>
  <c r="W89" i="24"/>
  <c r="W103" i="24"/>
  <c r="W106" i="24"/>
  <c r="W115" i="24"/>
  <c r="W118" i="24"/>
  <c r="W127" i="24"/>
  <c r="W130" i="24"/>
  <c r="W139" i="24"/>
  <c r="T142" i="24"/>
  <c r="U142" i="24" s="1"/>
  <c r="W151" i="24"/>
  <c r="W154" i="24"/>
  <c r="W163" i="24"/>
  <c r="N165" i="24"/>
  <c r="T166" i="24"/>
  <c r="W175" i="24"/>
  <c r="W178" i="24"/>
  <c r="W187" i="24"/>
  <c r="N189" i="24"/>
  <c r="N206" i="24"/>
  <c r="N211" i="24"/>
  <c r="T212" i="24"/>
  <c r="U212" i="24" s="1"/>
  <c r="W233" i="24"/>
  <c r="T241" i="24"/>
  <c r="U241" i="24" s="1"/>
  <c r="W245" i="24"/>
  <c r="W257" i="24"/>
  <c r="W303" i="24"/>
  <c r="W306" i="24"/>
  <c r="W315" i="24"/>
  <c r="W318" i="24"/>
  <c r="W327" i="24"/>
  <c r="T330" i="24"/>
  <c r="W344" i="24"/>
  <c r="T347" i="24"/>
  <c r="U347" i="24" s="1"/>
  <c r="W356" i="24"/>
  <c r="N358" i="24"/>
  <c r="T359" i="24"/>
  <c r="W368" i="24"/>
  <c r="W371" i="24"/>
  <c r="W380" i="24"/>
  <c r="W383" i="24"/>
  <c r="W392" i="24"/>
  <c r="W395" i="24"/>
  <c r="W404" i="24"/>
  <c r="T407" i="24"/>
  <c r="U407" i="24" s="1"/>
  <c r="T412" i="24"/>
  <c r="U412" i="24" s="1"/>
  <c r="V246" i="24"/>
  <c r="V80" i="24"/>
  <c r="V68" i="24"/>
  <c r="W122" i="24"/>
  <c r="T6" i="24"/>
  <c r="N97" i="24"/>
  <c r="N305" i="24"/>
  <c r="V283" i="24"/>
  <c r="V271" i="24"/>
  <c r="V31" i="24"/>
  <c r="W193" i="24"/>
  <c r="N19" i="24"/>
  <c r="T20" i="24"/>
  <c r="N29" i="24"/>
  <c r="N36" i="24"/>
  <c r="T37" i="24"/>
  <c r="U37" i="24" s="1"/>
  <c r="T49" i="24"/>
  <c r="U49" i="24" s="1"/>
  <c r="N70" i="24"/>
  <c r="N87" i="24"/>
  <c r="N94" i="24"/>
  <c r="T95" i="24"/>
  <c r="U95" i="24" s="1"/>
  <c r="N99" i="24"/>
  <c r="T124" i="24"/>
  <c r="U124" i="24" s="1"/>
  <c r="T148" i="24"/>
  <c r="U148" i="24" s="1"/>
  <c r="N152" i="24"/>
  <c r="N171" i="24"/>
  <c r="T172" i="24"/>
  <c r="N183" i="24"/>
  <c r="T184" i="24"/>
  <c r="U184" i="24" s="1"/>
  <c r="T206" i="24"/>
  <c r="U206" i="24" s="1"/>
  <c r="T211" i="24"/>
  <c r="U211" i="24" s="1"/>
  <c r="N232" i="24"/>
  <c r="T233" i="24"/>
  <c r="U233" i="24" s="1"/>
  <c r="T245" i="24"/>
  <c r="N256" i="24"/>
  <c r="N268" i="24"/>
  <c r="N295" i="24"/>
  <c r="N317" i="24"/>
  <c r="N336" i="24"/>
  <c r="N341" i="24"/>
  <c r="N353" i="24"/>
  <c r="N365" i="24"/>
  <c r="T366" i="24"/>
  <c r="U366" i="24" s="1"/>
  <c r="N389" i="24"/>
  <c r="T390" i="24"/>
  <c r="U390" i="24" s="1"/>
  <c r="N401" i="24"/>
  <c r="T402" i="24"/>
  <c r="U402" i="24" s="1"/>
  <c r="V18" i="24"/>
  <c r="V6" i="24"/>
  <c r="W204" i="24"/>
  <c r="W192" i="24"/>
  <c r="T54" i="24"/>
  <c r="U54" i="24" s="1"/>
  <c r="V413" i="24"/>
  <c r="V401" i="24"/>
  <c r="V389" i="24"/>
  <c r="V365" i="24"/>
  <c r="V353" i="24"/>
  <c r="V341" i="24"/>
  <c r="V209" i="24"/>
  <c r="V149" i="24"/>
  <c r="V41" i="24"/>
  <c r="W407" i="24"/>
  <c r="W359" i="24"/>
  <c r="W347" i="24"/>
  <c r="W323" i="24"/>
  <c r="W227" i="24"/>
  <c r="W47" i="24"/>
  <c r="T61" i="24"/>
  <c r="U61" i="24" s="1"/>
  <c r="U85" i="24"/>
  <c r="T90" i="24"/>
  <c r="U90" i="24" s="1"/>
  <c r="N142" i="24"/>
  <c r="N227" i="24"/>
  <c r="N239" i="24"/>
  <c r="N319" i="24"/>
  <c r="V328" i="24"/>
  <c r="V268" i="24"/>
  <c r="V256" i="24"/>
  <c r="V232" i="24"/>
  <c r="V220" i="24"/>
  <c r="V64" i="24"/>
  <c r="W262" i="24"/>
  <c r="W250" i="24"/>
  <c r="W226" i="24"/>
  <c r="W166" i="24"/>
  <c r="W142" i="24"/>
  <c r="N16" i="24"/>
  <c r="T17" i="24"/>
  <c r="U17" i="24" s="1"/>
  <c r="N28" i="24"/>
  <c r="N45" i="24"/>
  <c r="T46" i="24"/>
  <c r="U46" i="24" s="1"/>
  <c r="T63" i="24"/>
  <c r="U63" i="24" s="1"/>
  <c r="T68" i="24"/>
  <c r="U68" i="24" s="1"/>
  <c r="N79" i="24"/>
  <c r="T80" i="24"/>
  <c r="N137" i="24"/>
  <c r="N144" i="24"/>
  <c r="T145" i="24"/>
  <c r="U145" i="24" s="1"/>
  <c r="T181" i="24"/>
  <c r="U181" i="24" s="1"/>
  <c r="N185" i="24"/>
  <c r="N229" i="24"/>
  <c r="T230" i="24"/>
  <c r="U230" i="24" s="1"/>
  <c r="T242" i="24"/>
  <c r="U242" i="24" s="1"/>
  <c r="N253" i="24"/>
  <c r="T271" i="24"/>
  <c r="U271" i="24" s="1"/>
  <c r="N282" i="24"/>
  <c r="T305" i="24"/>
  <c r="N316" i="24"/>
  <c r="N321" i="24"/>
  <c r="T322" i="24"/>
  <c r="V423" i="24"/>
  <c r="V375" i="24"/>
  <c r="V351" i="24"/>
  <c r="V231" i="24"/>
  <c r="V183" i="24"/>
  <c r="V171" i="24"/>
  <c r="V99" i="24"/>
  <c r="V75" i="24"/>
  <c r="W105" i="24"/>
  <c r="W81" i="24"/>
  <c r="N11" i="24"/>
  <c r="T12" i="24"/>
  <c r="U12" i="24" s="1"/>
  <c r="N23" i="24"/>
  <c r="T53" i="24"/>
  <c r="U53" i="24" s="1"/>
  <c r="N57" i="24"/>
  <c r="T58" i="24"/>
  <c r="U58" i="24" s="1"/>
  <c r="N86" i="24"/>
  <c r="T87" i="24"/>
  <c r="U87" i="24" s="1"/>
  <c r="N103" i="24"/>
  <c r="N139" i="24"/>
  <c r="T140" i="24"/>
  <c r="U140" i="24" s="1"/>
  <c r="N163" i="24"/>
  <c r="T164" i="24"/>
  <c r="U164" i="24" s="1"/>
  <c r="N187" i="24"/>
  <c r="N214" i="24"/>
  <c r="N219" i="24"/>
  <c r="T220" i="24"/>
  <c r="U220" i="24" s="1"/>
  <c r="V314" i="24"/>
  <c r="V302" i="24"/>
  <c r="V278" i="24"/>
  <c r="V266" i="24"/>
  <c r="V254" i="24"/>
  <c r="V242" i="24"/>
  <c r="V134" i="24"/>
  <c r="V122" i="24"/>
  <c r="V98" i="24"/>
  <c r="V86" i="24"/>
  <c r="W272" i="24"/>
  <c r="V181" i="24"/>
  <c r="V145" i="24"/>
  <c r="V133" i="24"/>
  <c r="V121" i="24"/>
  <c r="W43" i="24"/>
  <c r="V360" i="24"/>
  <c r="V336" i="24"/>
  <c r="V312" i="24"/>
  <c r="V204" i="24"/>
  <c r="V192" i="24"/>
  <c r="V96" i="24"/>
  <c r="V72" i="24"/>
  <c r="V60" i="24"/>
  <c r="V36" i="24"/>
  <c r="W414" i="24"/>
  <c r="W402" i="24"/>
  <c r="W390" i="24"/>
  <c r="W366" i="24"/>
  <c r="W330" i="24"/>
  <c r="W222" i="24"/>
  <c r="W18" i="24"/>
  <c r="T14" i="24"/>
  <c r="U14" i="24" s="1"/>
  <c r="U50" i="24"/>
  <c r="V311" i="24"/>
  <c r="V263" i="24"/>
  <c r="V251" i="24"/>
  <c r="V203" i="24"/>
  <c r="V191" i="24"/>
  <c r="V59" i="24"/>
  <c r="V23" i="24"/>
  <c r="V11" i="24"/>
  <c r="U43" i="24"/>
  <c r="T48" i="24"/>
  <c r="U48" i="24" s="1"/>
  <c r="N110" i="24"/>
  <c r="N146" i="24"/>
  <c r="N15" i="24"/>
  <c r="N27" i="24"/>
  <c r="N44" i="24"/>
  <c r="T45" i="24"/>
  <c r="U45" i="24" s="1"/>
  <c r="T79" i="24"/>
  <c r="U79" i="24" s="1"/>
  <c r="N107" i="24"/>
  <c r="N143" i="24"/>
  <c r="N167" i="24"/>
  <c r="N179" i="24"/>
  <c r="T180" i="24"/>
  <c r="U180" i="24" s="1"/>
  <c r="T265" i="24"/>
  <c r="U265" i="24" s="1"/>
  <c r="V358" i="24"/>
  <c r="V334" i="24"/>
  <c r="V214" i="24"/>
  <c r="V154" i="24"/>
  <c r="V94" i="24"/>
  <c r="V70" i="24"/>
  <c r="W364" i="24"/>
  <c r="W352" i="24"/>
  <c r="W76" i="24"/>
  <c r="T11" i="24"/>
  <c r="U11" i="24" s="1"/>
  <c r="T52" i="24"/>
  <c r="U52" i="24" s="1"/>
  <c r="N73" i="24"/>
  <c r="T74" i="24"/>
  <c r="U74" i="24" s="1"/>
  <c r="N102" i="24"/>
  <c r="N138" i="24"/>
  <c r="T151" i="24"/>
  <c r="U151" i="24" s="1"/>
  <c r="T163" i="24"/>
  <c r="U163" i="24" s="1"/>
  <c r="N174" i="24"/>
  <c r="T175" i="24"/>
  <c r="U175" i="24" s="1"/>
  <c r="N186" i="24"/>
  <c r="T187" i="24"/>
  <c r="U187" i="24" s="1"/>
  <c r="T197" i="24"/>
  <c r="U197" i="24" s="1"/>
  <c r="N208" i="24"/>
  <c r="N247" i="24"/>
  <c r="T260" i="24"/>
  <c r="U260" i="24" s="1"/>
  <c r="U267" i="24"/>
  <c r="N276" i="24"/>
  <c r="N293" i="24"/>
  <c r="T294" i="24"/>
  <c r="U294" i="24" s="1"/>
  <c r="T299" i="24"/>
  <c r="N327" i="24"/>
  <c r="T328" i="24"/>
  <c r="U328" i="24" s="1"/>
  <c r="U352" i="24"/>
  <c r="N368" i="24"/>
  <c r="V297" i="24"/>
  <c r="V261" i="24"/>
  <c r="V225" i="24"/>
  <c r="V165" i="24"/>
  <c r="V57" i="24"/>
  <c r="W267" i="24"/>
  <c r="W231" i="24"/>
  <c r="N403" i="24"/>
  <c r="T2" i="24"/>
  <c r="U2" i="24" s="1"/>
  <c r="N13" i="24"/>
  <c r="T57" i="24"/>
  <c r="U57" i="24" s="1"/>
  <c r="N78" i="24"/>
  <c r="N83" i="24"/>
  <c r="T84" i="24"/>
  <c r="U84" i="24" s="1"/>
  <c r="N88" i="24"/>
  <c r="T89" i="24"/>
  <c r="U89" i="24" s="1"/>
  <c r="T116" i="24"/>
  <c r="U116" i="24" s="1"/>
  <c r="N127" i="24"/>
  <c r="T128" i="24"/>
  <c r="U128" i="24" s="1"/>
  <c r="T153" i="24"/>
  <c r="U153" i="24" s="1"/>
  <c r="N157" i="24"/>
  <c r="N169" i="24"/>
  <c r="T170" i="24"/>
  <c r="U170" i="24" s="1"/>
  <c r="T190" i="24"/>
  <c r="U190" i="24" s="1"/>
  <c r="N269" i="24"/>
  <c r="U292" i="24"/>
  <c r="U334" i="24"/>
  <c r="T355" i="24"/>
  <c r="U355" i="24" s="1"/>
  <c r="T382" i="24"/>
  <c r="U382" i="24" s="1"/>
  <c r="N241" i="24"/>
  <c r="N333" i="24"/>
  <c r="T334" i="24"/>
  <c r="N356" i="24"/>
  <c r="T357" i="24"/>
  <c r="U357" i="24" s="1"/>
  <c r="N383" i="24"/>
  <c r="U421" i="24"/>
  <c r="N3" i="24"/>
  <c r="T4" i="24"/>
  <c r="U4" i="24" s="1"/>
  <c r="T24" i="24"/>
  <c r="U24" i="24" s="1"/>
  <c r="T34" i="24"/>
  <c r="U34" i="24" s="1"/>
  <c r="N38" i="24"/>
  <c r="T39" i="24"/>
  <c r="T59" i="24"/>
  <c r="U76" i="24"/>
  <c r="T101" i="24"/>
  <c r="U101" i="24" s="1"/>
  <c r="T106" i="24"/>
  <c r="U106" i="24" s="1"/>
  <c r="U113" i="24"/>
  <c r="N117" i="24"/>
  <c r="T118" i="24"/>
  <c r="U118" i="24" s="1"/>
  <c r="N129" i="24"/>
  <c r="T135" i="24"/>
  <c r="U135" i="24" s="1"/>
  <c r="N159" i="24"/>
  <c r="T202" i="24"/>
  <c r="U202" i="24" s="1"/>
  <c r="T232" i="24"/>
  <c r="U232" i="24" s="1"/>
  <c r="T160" i="24"/>
  <c r="U160" i="24" s="1"/>
  <c r="U192" i="24"/>
  <c r="T217" i="24"/>
  <c r="U217" i="24" s="1"/>
  <c r="N221" i="24"/>
  <c r="U259" i="24"/>
  <c r="T284" i="24"/>
  <c r="U284" i="24" s="1"/>
  <c r="U364" i="24"/>
  <c r="U386" i="24"/>
  <c r="N76" i="24"/>
  <c r="T77" i="24"/>
  <c r="T109" i="24"/>
  <c r="U109" i="24" s="1"/>
  <c r="N364" i="24"/>
  <c r="N5" i="24"/>
  <c r="N25" i="24"/>
  <c r="T26" i="24"/>
  <c r="U26" i="24" s="1"/>
  <c r="N30" i="24"/>
  <c r="T36" i="24"/>
  <c r="U36" i="24" s="1"/>
  <c r="N40" i="24"/>
  <c r="N65" i="24"/>
  <c r="T66" i="24"/>
  <c r="U66" i="24" s="1"/>
  <c r="T93" i="24"/>
  <c r="T98" i="24"/>
  <c r="U98" i="24" s="1"/>
  <c r="N119" i="24"/>
  <c r="N131" i="24"/>
  <c r="N136" i="24"/>
  <c r="N161" i="24"/>
  <c r="T162" i="24"/>
  <c r="U162" i="24" s="1"/>
  <c r="N173" i="24"/>
  <c r="N178" i="24"/>
  <c r="T179" i="24"/>
  <c r="U179" i="24" s="1"/>
  <c r="T199" i="24"/>
  <c r="U199" i="24" s="1"/>
  <c r="T209" i="24"/>
  <c r="U209" i="24" s="1"/>
  <c r="N218" i="24"/>
  <c r="T219" i="24"/>
  <c r="N223" i="24"/>
  <c r="T224" i="24"/>
  <c r="T229" i="24"/>
  <c r="U229" i="24" s="1"/>
  <c r="T254" i="24"/>
  <c r="U254" i="24" s="1"/>
  <c r="T269" i="24"/>
  <c r="U269" i="24" s="1"/>
  <c r="T274" i="24"/>
  <c r="U274" i="24" s="1"/>
  <c r="T281" i="24"/>
  <c r="U281" i="24" s="1"/>
  <c r="T286" i="24"/>
  <c r="U286" i="24" s="1"/>
  <c r="T296" i="24"/>
  <c r="U296" i="24" s="1"/>
  <c r="T301" i="24"/>
  <c r="U301" i="24" s="1"/>
  <c r="N310" i="24"/>
  <c r="T311" i="24"/>
  <c r="N320" i="24"/>
  <c r="N340" i="24"/>
  <c r="T344" i="24"/>
  <c r="U344" i="24" s="1"/>
  <c r="N350" i="24"/>
  <c r="N380" i="24"/>
  <c r="T381" i="24"/>
  <c r="U381" i="24" s="1"/>
  <c r="N385" i="24"/>
  <c r="N397" i="24"/>
  <c r="T398" i="24"/>
  <c r="U398" i="24" s="1"/>
  <c r="T413" i="24"/>
  <c r="U413" i="24" s="1"/>
  <c r="N259" i="24"/>
  <c r="N391" i="24"/>
  <c r="U6" i="24"/>
  <c r="T13" i="24"/>
  <c r="U13" i="24" s="1"/>
  <c r="N22" i="24"/>
  <c r="N47" i="24"/>
  <c r="N82" i="24"/>
  <c r="N109" i="24"/>
  <c r="T110" i="24"/>
  <c r="U110" i="24" s="1"/>
  <c r="N141" i="24"/>
  <c r="N151" i="24"/>
  <c r="T152" i="24"/>
  <c r="U152" i="24" s="1"/>
  <c r="T157" i="24"/>
  <c r="N193" i="24"/>
  <c r="N235" i="24"/>
  <c r="T236" i="24"/>
  <c r="U236" i="24" s="1"/>
  <c r="N240" i="24"/>
  <c r="N245" i="24"/>
  <c r="N265" i="24"/>
  <c r="N275" i="24"/>
  <c r="T276" i="24"/>
  <c r="U276" i="24" s="1"/>
  <c r="N290" i="24"/>
  <c r="T291" i="24"/>
  <c r="U291" i="24" s="1"/>
  <c r="U326" i="24"/>
  <c r="N332" i="24"/>
  <c r="T346" i="24"/>
  <c r="U346" i="24" s="1"/>
  <c r="U418" i="24"/>
  <c r="N14" i="24"/>
  <c r="T33" i="24"/>
  <c r="U33" i="24" s="1"/>
  <c r="T38" i="24"/>
  <c r="U38" i="24" s="1"/>
  <c r="T73" i="24"/>
  <c r="U73" i="24" s="1"/>
  <c r="T129" i="24"/>
  <c r="U129" i="24" s="1"/>
  <c r="T134" i="24"/>
  <c r="U134" i="24" s="1"/>
  <c r="T154" i="24"/>
  <c r="U154" i="24" s="1"/>
  <c r="N158" i="24"/>
  <c r="T159" i="24"/>
  <c r="U159" i="24" s="1"/>
  <c r="N175" i="24"/>
  <c r="T176" i="24"/>
  <c r="U176" i="24" s="1"/>
  <c r="T196" i="24"/>
  <c r="U196" i="24" s="1"/>
  <c r="T216" i="24"/>
  <c r="U216" i="24" s="1"/>
  <c r="N237" i="24"/>
  <c r="T238" i="24"/>
  <c r="U238" i="24" s="1"/>
  <c r="N262" i="24"/>
  <c r="N277" i="24"/>
  <c r="T278" i="24"/>
  <c r="U278" i="24" s="1"/>
  <c r="T283" i="24"/>
  <c r="U283" i="24" s="1"/>
  <c r="N292" i="24"/>
  <c r="T303" i="24"/>
  <c r="U303" i="24" s="1"/>
  <c r="N307" i="24"/>
  <c r="T308" i="24"/>
  <c r="U308" i="24" s="1"/>
  <c r="T338" i="24"/>
  <c r="U338" i="24" s="1"/>
  <c r="N342" i="24"/>
  <c r="T348" i="24"/>
  <c r="U348" i="24" s="1"/>
  <c r="N352" i="24"/>
  <c r="N362" i="24"/>
  <c r="N367" i="24"/>
  <c r="N377" i="24"/>
  <c r="T378" i="24"/>
  <c r="U378" i="24" s="1"/>
  <c r="T388" i="24"/>
  <c r="U388" i="24" s="1"/>
  <c r="T395" i="24"/>
  <c r="U395" i="24" s="1"/>
  <c r="T400" i="24"/>
  <c r="U400" i="24" s="1"/>
  <c r="N406" i="24"/>
  <c r="T410" i="24"/>
  <c r="U410" i="24" s="1"/>
  <c r="U415" i="24"/>
  <c r="N4" i="24"/>
  <c r="T5" i="24"/>
  <c r="U5" i="24" s="1"/>
  <c r="N24" i="24"/>
  <c r="T25" i="24"/>
  <c r="U25" i="24" s="1"/>
  <c r="T35" i="24"/>
  <c r="U35" i="24" s="1"/>
  <c r="T55" i="24"/>
  <c r="U55" i="24" s="1"/>
  <c r="T60" i="24"/>
  <c r="U60" i="24" s="1"/>
  <c r="N69" i="24"/>
  <c r="T70" i="24"/>
  <c r="U70" i="24" s="1"/>
  <c r="U82" i="24"/>
  <c r="T97" i="24"/>
  <c r="U97" i="24" s="1"/>
  <c r="N106" i="24"/>
  <c r="T112" i="24"/>
  <c r="U112" i="24" s="1"/>
  <c r="T119" i="24"/>
  <c r="U119" i="24" s="1"/>
  <c r="N130" i="24"/>
  <c r="T131" i="24"/>
  <c r="U131" i="24" s="1"/>
  <c r="N135" i="24"/>
  <c r="T144" i="24"/>
  <c r="U144" i="24" s="1"/>
  <c r="T149" i="24"/>
  <c r="U149" i="24" s="1"/>
  <c r="N155" i="24"/>
  <c r="T173" i="24"/>
  <c r="U173" i="24" s="1"/>
  <c r="T178" i="24"/>
  <c r="U178" i="24" s="1"/>
  <c r="N197" i="24"/>
  <c r="T198" i="24"/>
  <c r="U198" i="24" s="1"/>
  <c r="T213" i="24"/>
  <c r="U213" i="24" s="1"/>
  <c r="N217" i="24"/>
  <c r="T218" i="24"/>
  <c r="U218" i="24" s="1"/>
  <c r="N222" i="24"/>
  <c r="T248" i="24"/>
  <c r="U248" i="24" s="1"/>
  <c r="N279" i="24"/>
  <c r="T280" i="24"/>
  <c r="U280" i="24" s="1"/>
  <c r="T285" i="24"/>
  <c r="U285" i="24" s="1"/>
  <c r="N299" i="24"/>
  <c r="U305" i="24"/>
  <c r="T320" i="24"/>
  <c r="U320" i="24" s="1"/>
  <c r="T325" i="24"/>
  <c r="U325" i="24" s="1"/>
  <c r="N329" i="24"/>
  <c r="N339" i="24"/>
  <c r="T340" i="24"/>
  <c r="U340" i="24" s="1"/>
  <c r="N349" i="24"/>
  <c r="N379" i="24"/>
  <c r="T380" i="24"/>
  <c r="U380" i="24" s="1"/>
  <c r="T397" i="24"/>
  <c r="U397" i="24" s="1"/>
  <c r="N416" i="24"/>
  <c r="N421" i="24"/>
  <c r="N52" i="24"/>
  <c r="N81" i="24"/>
  <c r="N198" i="24"/>
  <c r="T403" i="24"/>
  <c r="U403" i="24" s="1"/>
  <c r="T15" i="24"/>
  <c r="U15" i="24" s="1"/>
  <c r="U20" i="24"/>
  <c r="T23" i="24"/>
  <c r="U23" i="24" s="1"/>
  <c r="N35" i="24"/>
  <c r="T42" i="24"/>
  <c r="U42" i="24" s="1"/>
  <c r="N62" i="24"/>
  <c r="T71" i="24"/>
  <c r="U71" i="24" s="1"/>
  <c r="N91" i="24"/>
  <c r="T92" i="24"/>
  <c r="U92" i="24" s="1"/>
  <c r="T103" i="24"/>
  <c r="U103" i="24" s="1"/>
  <c r="T108" i="24"/>
  <c r="U108" i="24" s="1"/>
  <c r="N115" i="24"/>
  <c r="N120" i="24"/>
  <c r="N125" i="24"/>
  <c r="T126" i="24"/>
  <c r="U126" i="24" s="1"/>
  <c r="T137" i="24"/>
  <c r="U137" i="24" s="1"/>
  <c r="N147" i="24"/>
  <c r="N166" i="24"/>
  <c r="N180" i="24"/>
  <c r="N195" i="24"/>
  <c r="T207" i="24"/>
  <c r="U207" i="24" s="1"/>
  <c r="T210" i="24"/>
  <c r="U210" i="24" s="1"/>
  <c r="N226" i="24"/>
  <c r="T239" i="24"/>
  <c r="U239" i="24" s="1"/>
  <c r="N249" i="24"/>
  <c r="T253" i="24"/>
  <c r="U253" i="24" s="1"/>
  <c r="N260" i="24"/>
  <c r="U272" i="24"/>
  <c r="N285" i="24"/>
  <c r="T289" i="24"/>
  <c r="U289" i="24" s="1"/>
  <c r="N296" i="24"/>
  <c r="N330" i="24"/>
  <c r="T337" i="24"/>
  <c r="U337" i="24" s="1"/>
  <c r="T373" i="24"/>
  <c r="U373" i="24" s="1"/>
  <c r="T379" i="24"/>
  <c r="U379" i="24" s="1"/>
  <c r="N386" i="24"/>
  <c r="N404" i="24"/>
  <c r="T411" i="24"/>
  <c r="U411" i="24" s="1"/>
  <c r="U414" i="24"/>
  <c r="N422" i="24"/>
  <c r="U423" i="24"/>
  <c r="U224" i="24"/>
  <c r="U322" i="24"/>
  <c r="T28" i="24"/>
  <c r="U28" i="24" s="1"/>
  <c r="N54" i="24"/>
  <c r="N177" i="24"/>
  <c r="N304" i="24"/>
  <c r="T331" i="24"/>
  <c r="U331" i="24" s="1"/>
  <c r="U363" i="24"/>
  <c r="U399" i="24"/>
  <c r="N32" i="24"/>
  <c r="N43" i="24"/>
  <c r="N93" i="24"/>
  <c r="T100" i="24"/>
  <c r="U100" i="24" s="1"/>
  <c r="N104" i="24"/>
  <c r="T201" i="24"/>
  <c r="U201" i="24" s="1"/>
  <c r="U319" i="24"/>
  <c r="U339" i="24"/>
  <c r="U375" i="24"/>
  <c r="N10" i="24"/>
  <c r="N21" i="24"/>
  <c r="T30" i="24"/>
  <c r="U30" i="24" s="1"/>
  <c r="N37" i="24"/>
  <c r="T41" i="24"/>
  <c r="U41" i="24" s="1"/>
  <c r="N48" i="24"/>
  <c r="N51" i="24"/>
  <c r="N56" i="24"/>
  <c r="N61" i="24"/>
  <c r="T62" i="24"/>
  <c r="U62" i="24" s="1"/>
  <c r="N77" i="24"/>
  <c r="T78" i="24"/>
  <c r="U78" i="24" s="1"/>
  <c r="T86" i="24"/>
  <c r="U86" i="24" s="1"/>
  <c r="N90" i="24"/>
  <c r="T91" i="24"/>
  <c r="U91" i="24" s="1"/>
  <c r="T94" i="24"/>
  <c r="U94" i="24" s="1"/>
  <c r="N101" i="24"/>
  <c r="T102" i="24"/>
  <c r="U102" i="24" s="1"/>
  <c r="N114" i="24"/>
  <c r="T115" i="24"/>
  <c r="U115" i="24" s="1"/>
  <c r="N132" i="24"/>
  <c r="T133" i="24"/>
  <c r="U133" i="24" s="1"/>
  <c r="T139" i="24"/>
  <c r="U139" i="24" s="1"/>
  <c r="T147" i="24"/>
  <c r="U147" i="24" s="1"/>
  <c r="N160" i="24"/>
  <c r="U166" i="24"/>
  <c r="N168" i="24"/>
  <c r="T169" i="24"/>
  <c r="U169" i="24" s="1"/>
  <c r="N182" i="24"/>
  <c r="T189" i="24"/>
  <c r="U189" i="24" s="1"/>
  <c r="T195" i="24"/>
  <c r="U195" i="24" s="1"/>
  <c r="N202" i="24"/>
  <c r="N228" i="24"/>
  <c r="N248" i="24"/>
  <c r="U249" i="24"/>
  <c r="N273" i="24"/>
  <c r="T277" i="24"/>
  <c r="U277" i="24" s="1"/>
  <c r="N284" i="24"/>
  <c r="N309" i="24"/>
  <c r="T313" i="24"/>
  <c r="U313" i="24" s="1"/>
  <c r="N326" i="24"/>
  <c r="T333" i="24"/>
  <c r="U333" i="24" s="1"/>
  <c r="T342" i="24"/>
  <c r="U342" i="24" s="1"/>
  <c r="N344" i="24"/>
  <c r="T351" i="24"/>
  <c r="U351" i="24" s="1"/>
  <c r="T354" i="24"/>
  <c r="U354" i="24" s="1"/>
  <c r="T372" i="24"/>
  <c r="U372" i="24" s="1"/>
  <c r="N382" i="24"/>
  <c r="N400" i="24"/>
  <c r="U404" i="24"/>
  <c r="N418" i="24"/>
  <c r="U422" i="24"/>
  <c r="U7" i="24"/>
  <c r="N123" i="24"/>
  <c r="U157" i="24"/>
  <c r="T165" i="24"/>
  <c r="U165" i="24" s="1"/>
  <c r="T295" i="24"/>
  <c r="U295" i="24" s="1"/>
  <c r="U361" i="24"/>
  <c r="N2" i="24"/>
  <c r="N7" i="24"/>
  <c r="T8" i="24"/>
  <c r="U8" i="24" s="1"/>
  <c r="N26" i="24"/>
  <c r="T27" i="24"/>
  <c r="U27" i="24" s="1"/>
  <c r="N34" i="24"/>
  <c r="N53" i="24"/>
  <c r="N58" i="24"/>
  <c r="N63" i="24"/>
  <c r="N66" i="24"/>
  <c r="T67" i="24"/>
  <c r="U67" i="24" s="1"/>
  <c r="N74" i="24"/>
  <c r="T83" i="24"/>
  <c r="U83" i="24" s="1"/>
  <c r="N111" i="24"/>
  <c r="N116" i="24"/>
  <c r="T120" i="24"/>
  <c r="U120" i="24" s="1"/>
  <c r="T130" i="24"/>
  <c r="U130" i="24" s="1"/>
  <c r="T141" i="24"/>
  <c r="U141" i="24" s="1"/>
  <c r="N148" i="24"/>
  <c r="T158" i="24"/>
  <c r="U158" i="24" s="1"/>
  <c r="T161" i="24"/>
  <c r="U161" i="24" s="1"/>
  <c r="N170" i="24"/>
  <c r="N176" i="24"/>
  <c r="T177" i="24"/>
  <c r="U177" i="24" s="1"/>
  <c r="N196" i="24"/>
  <c r="T203" i="24"/>
  <c r="U203" i="24" s="1"/>
  <c r="N213" i="24"/>
  <c r="U327" i="24"/>
  <c r="U356" i="24"/>
  <c r="U374" i="24"/>
  <c r="U392" i="24"/>
  <c r="N394" i="24"/>
  <c r="N12" i="24"/>
  <c r="T16" i="24"/>
  <c r="U16" i="24" s="1"/>
  <c r="T32" i="24"/>
  <c r="U32" i="24" s="1"/>
  <c r="N39" i="24"/>
  <c r="N42" i="24"/>
  <c r="N50" i="24"/>
  <c r="T64" i="24"/>
  <c r="U64" i="24" s="1"/>
  <c r="U72" i="24"/>
  <c r="T75" i="24"/>
  <c r="U75" i="24" s="1"/>
  <c r="U80" i="24"/>
  <c r="T88" i="24"/>
  <c r="U88" i="24" s="1"/>
  <c r="N92" i="24"/>
  <c r="T99" i="24"/>
  <c r="U99" i="24" s="1"/>
  <c r="T104" i="24"/>
  <c r="U104" i="24" s="1"/>
  <c r="N108" i="24"/>
  <c r="T117" i="24"/>
  <c r="U117" i="24" s="1"/>
  <c r="U122" i="24"/>
  <c r="T171" i="24"/>
  <c r="U171" i="24" s="1"/>
  <c r="T174" i="24"/>
  <c r="U174" i="24" s="1"/>
  <c r="N184" i="24"/>
  <c r="T200" i="24"/>
  <c r="U200" i="24" s="1"/>
  <c r="N207" i="24"/>
  <c r="U208" i="24"/>
  <c r="N210" i="24"/>
  <c r="T223" i="24"/>
  <c r="U223" i="24" s="1"/>
  <c r="N230" i="24"/>
  <c r="T237" i="24"/>
  <c r="U237" i="24" s="1"/>
  <c r="T240" i="24"/>
  <c r="U240" i="24" s="1"/>
  <c r="N250" i="24"/>
  <c r="T257" i="24"/>
  <c r="U257" i="24" s="1"/>
  <c r="U262" i="24"/>
  <c r="N264" i="24"/>
  <c r="N286" i="24"/>
  <c r="T293" i="24"/>
  <c r="U293" i="24" s="1"/>
  <c r="U312" i="24"/>
  <c r="T321" i="24"/>
  <c r="U321" i="24" s="1"/>
  <c r="U332" i="24"/>
  <c r="N346" i="24"/>
  <c r="U359" i="24"/>
  <c r="U365" i="24"/>
  <c r="U368" i="24"/>
  <c r="N370" i="24"/>
  <c r="T383" i="24"/>
  <c r="U383" i="24" s="1"/>
  <c r="T389" i="24"/>
  <c r="U389" i="24" s="1"/>
  <c r="T401" i="24"/>
  <c r="U401" i="24" s="1"/>
  <c r="N411" i="24"/>
  <c r="T419" i="24"/>
  <c r="U419" i="24" s="1"/>
  <c r="U96" i="24"/>
  <c r="U214" i="24"/>
  <c r="U362" i="24"/>
  <c r="N9" i="24"/>
  <c r="T10" i="24"/>
  <c r="U10" i="24" s="1"/>
  <c r="N17" i="24"/>
  <c r="N33" i="24"/>
  <c r="T40" i="24"/>
  <c r="U40" i="24" s="1"/>
  <c r="N55" i="24"/>
  <c r="T56" i="24"/>
  <c r="U56" i="24" s="1"/>
  <c r="T69" i="24"/>
  <c r="U69" i="24" s="1"/>
  <c r="N84" i="24"/>
  <c r="N89" i="24"/>
  <c r="N105" i="24"/>
  <c r="N113" i="24"/>
  <c r="N118" i="24"/>
  <c r="N128" i="24"/>
  <c r="T146" i="24"/>
  <c r="U146" i="24" s="1"/>
  <c r="N150" i="24"/>
  <c r="N153" i="24"/>
  <c r="N162" i="24"/>
  <c r="T168" i="24"/>
  <c r="U168" i="24" s="1"/>
  <c r="N172" i="24"/>
  <c r="T182" i="24"/>
  <c r="U182" i="24" s="1"/>
  <c r="T185" i="24"/>
  <c r="U185" i="24" s="1"/>
  <c r="T191" i="24"/>
  <c r="U191" i="24" s="1"/>
  <c r="T194" i="24"/>
  <c r="U194" i="24" s="1"/>
  <c r="T205" i="24"/>
  <c r="U205" i="24" s="1"/>
  <c r="N238" i="24"/>
  <c r="N244" i="24"/>
  <c r="T251" i="24"/>
  <c r="U251" i="24" s="1"/>
  <c r="N258" i="24"/>
  <c r="T273" i="24"/>
  <c r="U273" i="24" s="1"/>
  <c r="N280" i="24"/>
  <c r="T287" i="24"/>
  <c r="U287" i="24" s="1"/>
  <c r="N294" i="24"/>
  <c r="T309" i="24"/>
  <c r="U309" i="24" s="1"/>
  <c r="N322" i="24"/>
  <c r="T335" i="24"/>
  <c r="U335" i="24" s="1"/>
  <c r="T341" i="24"/>
  <c r="U341" i="24" s="1"/>
  <c r="T353" i="24"/>
  <c r="U353" i="24" s="1"/>
  <c r="N363" i="24"/>
  <c r="T371" i="24"/>
  <c r="U371" i="24" s="1"/>
  <c r="N381" i="24"/>
  <c r="N384" i="24"/>
  <c r="N390" i="24"/>
  <c r="N399" i="24"/>
  <c r="T409" i="24"/>
  <c r="U409" i="24" s="1"/>
  <c r="T427" i="24"/>
  <c r="U427" i="24" s="1"/>
  <c r="U29" i="24"/>
  <c r="U183" i="24"/>
  <c r="U3" i="24"/>
  <c r="U59" i="24"/>
  <c r="U136" i="24"/>
  <c r="U250" i="24"/>
  <c r="U416" i="24"/>
  <c r="U9" i="24"/>
  <c r="T19" i="24"/>
  <c r="U19" i="24" s="1"/>
  <c r="N46" i="24"/>
  <c r="N85" i="24"/>
  <c r="N100" i="24"/>
  <c r="T114" i="24"/>
  <c r="U114" i="24" s="1"/>
  <c r="T121" i="24"/>
  <c r="U121" i="24" s="1"/>
  <c r="T125" i="24"/>
  <c r="U125" i="24" s="1"/>
  <c r="U143" i="24"/>
  <c r="N201" i="24"/>
  <c r="T225" i="24"/>
  <c r="U225" i="24" s="1"/>
  <c r="T228" i="24"/>
  <c r="U228" i="24" s="1"/>
  <c r="T235" i="24"/>
  <c r="U235" i="24" s="1"/>
  <c r="N243" i="24"/>
  <c r="U330" i="24"/>
  <c r="N405" i="24"/>
  <c r="N408" i="24"/>
  <c r="U21" i="24"/>
  <c r="U111" i="24"/>
  <c r="U39" i="24"/>
  <c r="U93" i="24"/>
  <c r="U172" i="24"/>
  <c r="U105" i="24"/>
  <c r="U77" i="24"/>
  <c r="T31" i="24"/>
  <c r="U31" i="24" s="1"/>
  <c r="N67" i="24"/>
  <c r="T156" i="24"/>
  <c r="U156" i="24" s="1"/>
  <c r="N194" i="24"/>
  <c r="U204" i="24"/>
  <c r="T221" i="24"/>
  <c r="U221" i="24" s="1"/>
  <c r="T255" i="24"/>
  <c r="U255" i="24" s="1"/>
  <c r="T258" i="24"/>
  <c r="U258" i="24" s="1"/>
  <c r="N272" i="24"/>
  <c r="U298" i="24"/>
  <c r="N300" i="24"/>
  <c r="U304" i="24"/>
  <c r="T317" i="24"/>
  <c r="U317" i="24" s="1"/>
  <c r="U167" i="24"/>
  <c r="U81" i="24"/>
  <c r="N188" i="24"/>
  <c r="T243" i="24"/>
  <c r="U243" i="24" s="1"/>
  <c r="N252" i="24"/>
  <c r="T261" i="24"/>
  <c r="U261" i="24" s="1"/>
  <c r="N270" i="24"/>
  <c r="T279" i="24"/>
  <c r="U279" i="24" s="1"/>
  <c r="N288" i="24"/>
  <c r="T297" i="24"/>
  <c r="U297" i="24" s="1"/>
  <c r="N306" i="24"/>
  <c r="T315" i="24"/>
  <c r="U315" i="24" s="1"/>
  <c r="N324" i="24"/>
  <c r="T336" i="24"/>
  <c r="U336" i="24" s="1"/>
  <c r="N345" i="24"/>
  <c r="T360" i="24"/>
  <c r="U360" i="24" s="1"/>
  <c r="N369" i="24"/>
  <c r="T384" i="24"/>
  <c r="U384" i="24" s="1"/>
  <c r="N393" i="24"/>
  <c r="T408" i="24"/>
  <c r="U408" i="24" s="1"/>
  <c r="N417" i="24"/>
  <c r="U219" i="24"/>
  <c r="U227" i="24"/>
  <c r="U231" i="24"/>
  <c r="T246" i="24"/>
  <c r="U246" i="24" s="1"/>
  <c r="T264" i="24"/>
  <c r="U264" i="24" s="1"/>
  <c r="T282" i="24"/>
  <c r="U282" i="24" s="1"/>
  <c r="T300" i="24"/>
  <c r="U300" i="24" s="1"/>
  <c r="U311" i="24"/>
  <c r="T318" i="24"/>
  <c r="U318" i="24" s="1"/>
  <c r="N348" i="24"/>
  <c r="N372" i="24"/>
  <c r="U377" i="24"/>
  <c r="N396" i="24"/>
  <c r="N420" i="24"/>
  <c r="U425" i="24"/>
  <c r="U155" i="24"/>
  <c r="N378" i="24"/>
  <c r="N402" i="24"/>
  <c r="N426" i="24"/>
  <c r="U123" i="24"/>
  <c r="N212" i="24"/>
  <c r="N224" i="24"/>
  <c r="N236" i="24"/>
  <c r="U245" i="24"/>
  <c r="T252" i="24"/>
  <c r="U252" i="24" s="1"/>
  <c r="U263" i="24"/>
  <c r="T270" i="24"/>
  <c r="U270" i="24" s="1"/>
  <c r="T288" i="24"/>
  <c r="U288" i="24" s="1"/>
  <c r="U299" i="24"/>
  <c r="T306" i="24"/>
  <c r="U306" i="24" s="1"/>
  <c r="T324" i="24"/>
  <c r="U324" i="24" s="1"/>
  <c r="T345" i="24"/>
  <c r="U345" i="24" s="1"/>
  <c r="T369" i="24"/>
  <c r="U369" i="24" s="1"/>
  <c r="T393" i="24"/>
  <c r="U393" i="24" s="1"/>
  <c r="U396" i="24"/>
  <c r="T417" i="24"/>
  <c r="U417" i="24" s="1"/>
  <c r="U420" i="24"/>
  <c r="A14" i="27" l="1"/>
  <c r="A13" i="27"/>
  <c r="A12" i="27"/>
  <c r="A11" i="27"/>
  <c r="A10" i="27"/>
  <c r="A9" i="27"/>
  <c r="A8" i="27"/>
  <c r="A7" i="27"/>
  <c r="A6" i="27"/>
  <c r="A5" i="27"/>
  <c r="A4" i="27"/>
  <c r="A3" i="27"/>
  <c r="A2" i="27"/>
  <c r="B69" i="18" l="1" a="1"/>
  <c r="B69" i="18" s="1"/>
  <c r="A69" i="18" a="1"/>
  <c r="A69" i="18" s="1"/>
  <c r="A9" i="26"/>
  <c r="A8" i="26"/>
  <c r="A7" i="26"/>
  <c r="A6" i="26"/>
  <c r="A5" i="26"/>
  <c r="A4" i="26"/>
  <c r="A3" i="26"/>
  <c r="A2" i="26"/>
  <c r="A106" i="18" l="1" a="1"/>
  <c r="A106" i="18" s="1"/>
  <c r="B106" i="18" a="1"/>
  <c r="B106" i="18" s="1"/>
  <c r="A3" i="25"/>
  <c r="A4" i="25"/>
  <c r="A5" i="25"/>
  <c r="A6" i="25"/>
  <c r="A7" i="25"/>
  <c r="A8" i="25"/>
  <c r="A9" i="25"/>
  <c r="A2" i="25"/>
  <c r="B9" i="25"/>
  <c r="B8" i="25"/>
  <c r="B7" i="25"/>
  <c r="B6" i="25"/>
  <c r="B5" i="25"/>
  <c r="B4" i="25"/>
  <c r="B3" i="25"/>
  <c r="B2" i="25"/>
  <c r="B14" i="23"/>
  <c r="A14" i="23"/>
  <c r="B13" i="23"/>
  <c r="A13" i="23"/>
  <c r="B12" i="23"/>
  <c r="A12" i="23"/>
  <c r="B11" i="23"/>
  <c r="A11" i="23"/>
  <c r="B10" i="23"/>
  <c r="A10" i="23"/>
  <c r="B9" i="23"/>
  <c r="A9" i="23"/>
  <c r="B8" i="23"/>
  <c r="A8" i="23"/>
  <c r="B7" i="23"/>
  <c r="A7" i="23"/>
  <c r="B6" i="23"/>
  <c r="A6" i="23"/>
  <c r="B5" i="23"/>
  <c r="A5" i="23"/>
  <c r="B4" i="23"/>
  <c r="A4" i="23"/>
  <c r="B3" i="23"/>
  <c r="A3" i="23"/>
  <c r="B2" i="23"/>
  <c r="A2" i="23"/>
  <c r="B89" i="18" l="1" a="1"/>
  <c r="B89" i="18" s="1"/>
  <c r="A89" i="18" a="1"/>
  <c r="A89" i="18" s="1"/>
  <c r="A48" i="18" a="1"/>
  <c r="A48" i="18" s="1"/>
  <c r="B48" i="18" a="1"/>
  <c r="B48" i="18" s="1"/>
  <c r="B15" i="22"/>
  <c r="A15" i="22"/>
  <c r="B14" i="22"/>
  <c r="A14" i="22"/>
  <c r="B13" i="22"/>
  <c r="A13" i="22"/>
  <c r="B12" i="22"/>
  <c r="A12" i="22"/>
  <c r="B11" i="22"/>
  <c r="A11" i="22"/>
  <c r="B10" i="22"/>
  <c r="A10" i="22"/>
  <c r="B9" i="22"/>
  <c r="A9" i="22"/>
  <c r="B8" i="22"/>
  <c r="A8" i="22"/>
  <c r="B7" i="22"/>
  <c r="A7" i="22"/>
  <c r="B6" i="22"/>
  <c r="A6" i="22"/>
  <c r="B5" i="22"/>
  <c r="A5" i="22"/>
  <c r="B4" i="22"/>
  <c r="A4" i="22"/>
  <c r="B3" i="22"/>
  <c r="A3" i="22"/>
  <c r="B2" i="22"/>
  <c r="A2" i="22"/>
  <c r="A2" i="21"/>
  <c r="B6" i="19"/>
  <c r="E6" i="19" s="1"/>
  <c r="B30" i="19"/>
  <c r="B29" i="19"/>
  <c r="B28" i="19"/>
  <c r="B27" i="19"/>
  <c r="A16" i="18"/>
  <c r="A12" i="18"/>
  <c r="G2" i="20" a="1"/>
  <c r="G2" i="20" s="1"/>
  <c r="F2" i="20" a="1"/>
  <c r="F2" i="20" s="1"/>
  <c r="E2" i="20" a="1"/>
  <c r="E2" i="20" s="1"/>
  <c r="D2" i="20" a="1"/>
  <c r="D2" i="20" s="1"/>
  <c r="C2" i="20" a="1"/>
  <c r="C2" i="20" s="1"/>
  <c r="B2" i="20" a="1"/>
  <c r="B2" i="20" s="1"/>
  <c r="A2" i="20" a="1"/>
  <c r="A2" i="20" s="1"/>
  <c r="B27" i="18" l="1" a="1"/>
  <c r="B27" i="18" s="1"/>
  <c r="A27" i="18" a="1"/>
  <c r="A27" i="18" s="1"/>
  <c r="D5" i="18"/>
  <c r="C5" i="18"/>
  <c r="B5" i="18"/>
  <c r="A5" i="18"/>
  <c r="B24" i="14" s="1"/>
  <c r="B23" i="14" l="1"/>
  <c r="B22" i="14"/>
  <c r="B21" i="14"/>
  <c r="B25" i="14"/>
  <c r="A8" i="18" a="1"/>
  <c r="A8" i="18" s="1"/>
  <c r="B18" i="14"/>
  <c r="B17" i="14"/>
  <c r="B30" i="14"/>
  <c r="B29" i="14"/>
  <c r="B28" i="14"/>
  <c r="B16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<sst xmlns="http://schemas.openxmlformats.org/spreadsheetml/2006/main" count="35181" uniqueCount="4128">
  <si>
    <t>YesNo</t>
  </si>
  <si>
    <t>Freq</t>
  </si>
  <si>
    <t>Cadres</t>
  </si>
  <si>
    <t>ServicePoints</t>
  </si>
  <si>
    <t>IntegrationServices</t>
  </si>
  <si>
    <t>Status</t>
  </si>
  <si>
    <t>RiskLevel</t>
  </si>
  <si>
    <t>Yes</t>
  </si>
  <si>
    <t>No</t>
  </si>
  <si>
    <t>Daily</t>
  </si>
  <si>
    <t>Weekly</t>
  </si>
  <si>
    <t>Monthly</t>
  </si>
  <si>
    <t>Quarterly</t>
  </si>
  <si>
    <t>Facility Manager/OM</t>
  </si>
  <si>
    <t>Professional Nurse</t>
  </si>
  <si>
    <t>Enrolled Nurse</t>
  </si>
  <si>
    <t>NIMART Nurse</t>
  </si>
  <si>
    <t>Clinical Associate</t>
  </si>
  <si>
    <t>Doctor</t>
  </si>
  <si>
    <t>Pharmacist</t>
  </si>
  <si>
    <t>Pharmacist Assistant</t>
  </si>
  <si>
    <t>Counsellor/HTS</t>
  </si>
  <si>
    <t>Peer Educator</t>
  </si>
  <si>
    <t>Health Promoter</t>
  </si>
  <si>
    <t>Data Capturer</t>
  </si>
  <si>
    <t>Information Officer</t>
  </si>
  <si>
    <t>WBOT</t>
  </si>
  <si>
    <t>Ground Staff/Admin</t>
  </si>
  <si>
    <t>STI services</t>
  </si>
  <si>
    <t>Family planning</t>
  </si>
  <si>
    <t>ART services</t>
  </si>
  <si>
    <t>Emergency/Acute</t>
  </si>
  <si>
    <t>Consulting rooms</t>
  </si>
  <si>
    <t>Chronic care</t>
  </si>
  <si>
    <t>Mobile/Outreach</t>
  </si>
  <si>
    <t>Other</t>
  </si>
  <si>
    <t>Risk-reduction counselling</t>
  </si>
  <si>
    <t>VMMC</t>
  </si>
  <si>
    <t>ART initiation for PLHIV</t>
  </si>
  <si>
    <t>Syndromic STI screening/Tx</t>
  </si>
  <si>
    <t>Male/female condoms &amp; lubricant</t>
  </si>
  <si>
    <t>Pregnancy screening</t>
  </si>
  <si>
    <t>Contraception</t>
  </si>
  <si>
    <t>Mental health counselling</t>
  </si>
  <si>
    <t>TB screening</t>
  </si>
  <si>
    <t>Partner testing/treatment</t>
  </si>
  <si>
    <t>Not started</t>
  </si>
  <si>
    <t>In progress</t>
  </si>
  <si>
    <t>Complete</t>
  </si>
  <si>
    <t>On hold</t>
  </si>
  <si>
    <t>Low</t>
  </si>
  <si>
    <t>Medium</t>
  </si>
  <si>
    <t>High</t>
  </si>
  <si>
    <t>Province</t>
  </si>
  <si>
    <t>District</t>
  </si>
  <si>
    <t>SubDistrict</t>
  </si>
  <si>
    <t>ec Eastern Cape Province</t>
  </si>
  <si>
    <t>ec Alfred Nzo District Municipality</t>
  </si>
  <si>
    <t>ec Matatiele Local Municipality</t>
  </si>
  <si>
    <t>ec Mbizana Local Municipality</t>
  </si>
  <si>
    <t>ec Ntabankulu Local Municipality</t>
  </si>
  <si>
    <t>ec Umzimvubu Local Municipality</t>
  </si>
  <si>
    <t>ec Buffalo City Metropolitan Municipality</t>
  </si>
  <si>
    <t>ec Buffalo City Health sub-District</t>
  </si>
  <si>
    <t>ec Nelson Mandela Bay Municipality</t>
  </si>
  <si>
    <t>ec Nelson Mandela A Health sub-District</t>
  </si>
  <si>
    <t>ec Nelson Mandela B Health sub-District</t>
  </si>
  <si>
    <t>ec Nelson Mandela C Health sub-District</t>
  </si>
  <si>
    <t>ec Oliver Tambo District Municipality</t>
  </si>
  <si>
    <t>ec Ingquza Hill Local Municipality</t>
  </si>
  <si>
    <t>ec King Sabata Dalindyebo Local Municipality</t>
  </si>
  <si>
    <t>ec Port St Johns Local Municipality</t>
  </si>
  <si>
    <t>gp Gauteng Province</t>
  </si>
  <si>
    <t>gp City of Johannesburg Metropolitan Municipality</t>
  </si>
  <si>
    <t>gp Johannesburg A Health sub-District</t>
  </si>
  <si>
    <t>gp Johannesburg B Health sub-District</t>
  </si>
  <si>
    <t>gp Johannesburg C Health sub-District</t>
  </si>
  <si>
    <t>gp Johannesburg D Health sub-District</t>
  </si>
  <si>
    <t>gp Johannesburg E Health sub-District</t>
  </si>
  <si>
    <t>gp Johannesburg F Health sub-District</t>
  </si>
  <si>
    <t>gp Johannesburg G Health sub-District</t>
  </si>
  <si>
    <t>gp City of Tshwane Metropolitan Municipality</t>
  </si>
  <si>
    <t>gp Tshwane 1 Health sub-District</t>
  </si>
  <si>
    <t>gp Tshwane 2 Health sub-District</t>
  </si>
  <si>
    <t>gp Tshwane 3 Health sub-District</t>
  </si>
  <si>
    <t>gp Tshwane 4 Health sub-District</t>
  </si>
  <si>
    <t>gp Tshwane 5 Health sub-District</t>
  </si>
  <si>
    <t>gp Tshwane 6 Health sub-District</t>
  </si>
  <si>
    <t>gp Tshwane 7 Health sub-District</t>
  </si>
  <si>
    <t>gp Ekurhuleni Metropolitan Municipality</t>
  </si>
  <si>
    <t>gp Ekurhuleni East 1 Health sub-District</t>
  </si>
  <si>
    <t>gp Ekurhuleni East 2 Health sub-District</t>
  </si>
  <si>
    <t>gp Ekurhuleni North 1 Health sub-District</t>
  </si>
  <si>
    <t>gp Ekurhuleni North 2 Health sub-District</t>
  </si>
  <si>
    <t>gp Ekurhuleni South 1 Health sub-District</t>
  </si>
  <si>
    <t>gp Ekurhuleni South 2 Health sub-District</t>
  </si>
  <si>
    <t>gp Sedibeng District Municipality</t>
  </si>
  <si>
    <t>gp Emfuleni Local Municipality</t>
  </si>
  <si>
    <t>gp West Rand District Municipality</t>
  </si>
  <si>
    <t>gp Mogale City Local Municipality</t>
  </si>
  <si>
    <t>kz KwaZulu-Natal Province</t>
  </si>
  <si>
    <t>kz Amajuba District Municipality</t>
  </si>
  <si>
    <t>kz Newcastle Local Municipality</t>
  </si>
  <si>
    <t>kz eThekwini Metropolitan Municipality</t>
  </si>
  <si>
    <t>kz eThekwini Metropolitan Municipality Sub</t>
  </si>
  <si>
    <t>kz King Cetshwayo District Municipality</t>
  </si>
  <si>
    <t>kz City of uMhlathuze Local Municipality</t>
  </si>
  <si>
    <t>kz uMfolozi Local Municipality</t>
  </si>
  <si>
    <t>kz uMlalazi Local Municipality</t>
  </si>
  <si>
    <t>kz Ugu District Municipality</t>
  </si>
  <si>
    <t>kz Ray Nkonyeni Local Municipality</t>
  </si>
  <si>
    <t>kz uMgungundlovu District Municipality</t>
  </si>
  <si>
    <t>kz Mpofana Local Municipality</t>
  </si>
  <si>
    <t>kz Msunduzi Local Municipality</t>
  </si>
  <si>
    <t>kz Richmond Local Municipality</t>
  </si>
  <si>
    <t>kz uMngeni Local Municipality</t>
  </si>
  <si>
    <t>kz Umkhanyakude District Municipality</t>
  </si>
  <si>
    <t>kz Mtubatuba Local Municipality</t>
  </si>
  <si>
    <t>kz uMhlabuyalingana Local Municipality</t>
  </si>
  <si>
    <t>kz Zululand District Municipality</t>
  </si>
  <si>
    <t>kz AbaQulusi Local Municipality</t>
  </si>
  <si>
    <t>kz eDumbe Local Municipality</t>
  </si>
  <si>
    <t>kz uPhongolo Local Municipality</t>
  </si>
  <si>
    <t>mp Mpumalanga Province</t>
  </si>
  <si>
    <t>mp Ehlanzeni District Municipality</t>
  </si>
  <si>
    <t>mp City of Mbombela Local Municipality</t>
  </si>
  <si>
    <t>mp Nkomazi Local Municipality</t>
  </si>
  <si>
    <t>mp Gert Sibande District Municipality</t>
  </si>
  <si>
    <t>mp Govan Mbeki Local Municipality</t>
  </si>
  <si>
    <t>mp Lekwa Local Municipality</t>
  </si>
  <si>
    <t>mp Mkhondo Local Municipality</t>
  </si>
  <si>
    <t>mp Msukaligwa Local Municipality</t>
  </si>
  <si>
    <t>mp Nkangala District Municipality</t>
  </si>
  <si>
    <t>mp Emalahleni Local Municipality</t>
  </si>
  <si>
    <t>nw North West Province</t>
  </si>
  <si>
    <t>nw Bojanala Platinum District Municipality</t>
  </si>
  <si>
    <t>nw Madibeng Local Municipality</t>
  </si>
  <si>
    <t>nw Rustenburg Local Municipality</t>
  </si>
  <si>
    <t>nw Dr Kenneth Kaunda District Municipality</t>
  </si>
  <si>
    <t>nw City of Matlosana Local Municipality</t>
  </si>
  <si>
    <t>wc Western Cape Province</t>
  </si>
  <si>
    <t>wc City of Cape Town Metropolitan Municipality</t>
  </si>
  <si>
    <t>wc Cape Town Eastern Health sub-District</t>
  </si>
  <si>
    <t>wc Khayelitsha Health sub-District</t>
  </si>
  <si>
    <t>wc Klipfontein Health sub-District</t>
  </si>
  <si>
    <t>wc Mitchells Plain Health sub-District</t>
  </si>
  <si>
    <t>wc Tygerberg Health sub-District</t>
  </si>
  <si>
    <t>Facility</t>
  </si>
  <si>
    <t>ec Maluti CHC</t>
  </si>
  <si>
    <t>ec Matatiele Community Clinic</t>
  </si>
  <si>
    <t>ec Amadiba Clinic</t>
  </si>
  <si>
    <t>ec Meje CHC</t>
  </si>
  <si>
    <t>ec St Patrick's Gateway Clinic</t>
  </si>
  <si>
    <t>ec Tabankulu CHC</t>
  </si>
  <si>
    <t>ec Mount Ayliff Gateway Clinic</t>
  </si>
  <si>
    <t>ec Mount Frere Gateway Clinic</t>
  </si>
  <si>
    <t>ec Dimbaza CHC</t>
  </si>
  <si>
    <t>ec Duncan Village CHC</t>
  </si>
  <si>
    <t>ec Empilweni Gompo CHC</t>
  </si>
  <si>
    <t>ec Fezeka NU 3 Clinic</t>
  </si>
  <si>
    <t>ec Gompo C Jabavu Clinic</t>
  </si>
  <si>
    <t>ec Grey Gateway Clinic</t>
  </si>
  <si>
    <t>ec Luyolo NU 9 Clinic</t>
  </si>
  <si>
    <t>ec Ndevana Clinic</t>
  </si>
  <si>
    <t>ec Nobuhle NU 8 Clinic</t>
  </si>
  <si>
    <t>ec Nontyatyambo CHC</t>
  </si>
  <si>
    <t>ec NU 13 Clinic</t>
  </si>
  <si>
    <t>ec Philani NU 1 Clinic</t>
  </si>
  <si>
    <t>ec Ikamvelihle Clinic</t>
  </si>
  <si>
    <t>ec Kwazakhele CHC</t>
  </si>
  <si>
    <t>ec Kwazakhele Clinic</t>
  </si>
  <si>
    <t>ec Motherwell CHC</t>
  </si>
  <si>
    <t>ec Motherwell NU 11 Clinic</t>
  </si>
  <si>
    <t>ec Thanduxolo Clinic</t>
  </si>
  <si>
    <t>ec Wells Estate Clinic</t>
  </si>
  <si>
    <t>ec Zwide Clinic</t>
  </si>
  <si>
    <t>ec Laetitia Bam CHC</t>
  </si>
  <si>
    <t>ec Mabandla Clinic</t>
  </si>
  <si>
    <t>ec Middle Street Clinic</t>
  </si>
  <si>
    <t>ec Rosedale CHC</t>
  </si>
  <si>
    <t>ec Booysens Park Clinic</t>
  </si>
  <si>
    <t>ec Central CHC (Sandford)</t>
  </si>
  <si>
    <t>ec Chatty Clinic</t>
  </si>
  <si>
    <t>ec Gqebera CHC</t>
  </si>
  <si>
    <t>ec Korsten CHC</t>
  </si>
  <si>
    <t>ec Missionvale Clinic</t>
  </si>
  <si>
    <t>ec Walmer 14th Avenue Clinic</t>
  </si>
  <si>
    <t>ec West End CHC</t>
  </si>
  <si>
    <t>ec Flagstaff CHC</t>
  </si>
  <si>
    <t>ec Holy Cross Gateway Clinic</t>
  </si>
  <si>
    <t>ec Lusikisiki Village Clinic (Qaukeni)</t>
  </si>
  <si>
    <t>ec Mbekweni CHC</t>
  </si>
  <si>
    <t>ec Mqanduli CHC</t>
  </si>
  <si>
    <t>ec Mthatha Gateway Clinic</t>
  </si>
  <si>
    <t>ec Ngangelizwe CHC</t>
  </si>
  <si>
    <t>ec Stanford Terrace Clinic</t>
  </si>
  <si>
    <t>ec Port St Johns CHC</t>
  </si>
  <si>
    <t>gp Bophelong Clinic (Johannesburg A)</t>
  </si>
  <si>
    <t>gp Diepsloot South Clinic</t>
  </si>
  <si>
    <t>gp Ebony Park (Kaalfontein) CHC</t>
  </si>
  <si>
    <t>gp Halfway House Clinic</t>
  </si>
  <si>
    <t>gp Mayibuye Clinic</t>
  </si>
  <si>
    <t>gp Mpumelelo Clinic</t>
  </si>
  <si>
    <t>gp OR Tambo CHC</t>
  </si>
  <si>
    <t>gp Rabie Ridge Clinic</t>
  </si>
  <si>
    <t>gp Thuthukani Clinic</t>
  </si>
  <si>
    <t>gp Witkoppen Clinic</t>
  </si>
  <si>
    <t>gp Randburg Clinic</t>
  </si>
  <si>
    <t>gp Bophelong Clinic (Johannesburg C)</t>
  </si>
  <si>
    <t>gp Braamfischerville Clinic</t>
  </si>
  <si>
    <t>gp Cosmo City Clinic</t>
  </si>
  <si>
    <t>gp Discoverers CHC</t>
  </si>
  <si>
    <t>gp Rex Street Clinic</t>
  </si>
  <si>
    <t>gp Tshepisong Clinic</t>
  </si>
  <si>
    <t>gp Zandspruit Clinic</t>
  </si>
  <si>
    <t>gp Chiawelo CHC</t>
  </si>
  <si>
    <t>gp Diepkloof Prov Clinic</t>
  </si>
  <si>
    <t>gp Itireleng CHC</t>
  </si>
  <si>
    <t>gp Lillian Ngoyi CHC</t>
  </si>
  <si>
    <t>gp Meadowlands Zone 2 Prov Clinic</t>
  </si>
  <si>
    <t>gp Michael Maponya Prov Clinic</t>
  </si>
  <si>
    <t>gp Mofolo CHC</t>
  </si>
  <si>
    <t>gp Orlando Prov Clinic</t>
  </si>
  <si>
    <t>gp Protea Glen Clinic</t>
  </si>
  <si>
    <t>gp Senaoane Clinic</t>
  </si>
  <si>
    <t>gp Tladi Prov Clinic</t>
  </si>
  <si>
    <t>gp Zola CHC</t>
  </si>
  <si>
    <t>gp Zola Gateway Clinic</t>
  </si>
  <si>
    <t>gp 4th Avenue Clinic</t>
  </si>
  <si>
    <t>gp Alexandra 8th Avenue Clinic</t>
  </si>
  <si>
    <t>gp Alexandra CHC</t>
  </si>
  <si>
    <t>gp Alexandra East Bank Clinic</t>
  </si>
  <si>
    <t>gp River Park Clinic</t>
  </si>
  <si>
    <t>gp 17 Esselen Street Clinic</t>
  </si>
  <si>
    <t>gp Bellavista Clinic</t>
  </si>
  <si>
    <t>gp Hillbrow CHC</t>
  </si>
  <si>
    <t>gp Jeppe Clinic</t>
  </si>
  <si>
    <t>gp Malvern Clinic</t>
  </si>
  <si>
    <t>gp Mayfair Clinic</t>
  </si>
  <si>
    <t>gp Rosettenville Clinic</t>
  </si>
  <si>
    <t>gp Yeoville Clinic</t>
  </si>
  <si>
    <t>gp Freedom Park Clinic</t>
  </si>
  <si>
    <t>gp Imbalenhle Clinic</t>
  </si>
  <si>
    <t>gp Lenasia CHC</t>
  </si>
  <si>
    <t>gp Orange Farm Ext 7 Clinic</t>
  </si>
  <si>
    <t>gp Stretford CHC</t>
  </si>
  <si>
    <t>gp Kgabo CHC</t>
  </si>
  <si>
    <t>gp KT Motubatse Clinic</t>
  </si>
  <si>
    <t>gp Maria Rantho Clinic</t>
  </si>
  <si>
    <t>gp Phedisong 1 Clinic</t>
  </si>
  <si>
    <t>gp Phedisong 4 CHC</t>
  </si>
  <si>
    <t>gp Soshanguve 2 Clinic</t>
  </si>
  <si>
    <t>gp Soshanguve Block JJ Clinic</t>
  </si>
  <si>
    <t>gp Soshanguve Block TT Clinic</t>
  </si>
  <si>
    <t>gp Soshanguve CHC</t>
  </si>
  <si>
    <t>gp Jubilee Gateway Clinic</t>
  </si>
  <si>
    <t>gp Ramotse Clinic</t>
  </si>
  <si>
    <t>gp Refentse Clinic (Odi)</t>
  </si>
  <si>
    <t>gp Suurman Clinic</t>
  </si>
  <si>
    <t>gp Temba CHC</t>
  </si>
  <si>
    <t>gp Atteridgeville Clinic</t>
  </si>
  <si>
    <t>gp FF Ribeiro Clinic</t>
  </si>
  <si>
    <t>gp Hercules Clinic</t>
  </si>
  <si>
    <t>gp Laudium CHC</t>
  </si>
  <si>
    <t>gp Phomolong Clinic</t>
  </si>
  <si>
    <t>gp Saulsville Clinic</t>
  </si>
  <si>
    <t>gp Lyttelton Clinic</t>
  </si>
  <si>
    <t>gp Olievenhoutbosch Ext 13 Clinic</t>
  </si>
  <si>
    <t>gp Refilwe Clinic</t>
  </si>
  <si>
    <t>gp Stanza Bopape II Clinic</t>
  </si>
  <si>
    <t>gp Holani Clinic</t>
  </si>
  <si>
    <t>gp Mamelodi West Clinic</t>
  </si>
  <si>
    <t>gp Nellmapius Clinic</t>
  </si>
  <si>
    <t>gp Phahameng Clinic</t>
  </si>
  <si>
    <t>gp Stanza Bopape CHC</t>
  </si>
  <si>
    <t>gp Dark City CHC</t>
  </si>
  <si>
    <t>gp Barcelona Clinic</t>
  </si>
  <si>
    <t>gp Daveyton East Clinic</t>
  </si>
  <si>
    <t>gp Daveyton Main CDC</t>
  </si>
  <si>
    <t>gp Emaphupheni Clinic</t>
  </si>
  <si>
    <t>gp Joy Clinic</t>
  </si>
  <si>
    <t>gp Phillip Moyo CHC</t>
  </si>
  <si>
    <t>gp Tsakane Clinic</t>
  </si>
  <si>
    <t>gp Andries Raditsela Clinic</t>
  </si>
  <si>
    <t>gp Kwa-Thema CHC</t>
  </si>
  <si>
    <t>gp Nokuthela Ngwenya CHC</t>
  </si>
  <si>
    <t>gp Springs Clinic</t>
  </si>
  <si>
    <t>gp White City Clinic</t>
  </si>
  <si>
    <t>gp Birchleigh North Clinic</t>
  </si>
  <si>
    <t>gp Erin Clinic</t>
  </si>
  <si>
    <t>gp Ethafeni Clinic</t>
  </si>
  <si>
    <t>gp Kempton Park Civic Centre Clinic</t>
  </si>
  <si>
    <t>gp Tembisa Health Clinic</t>
  </si>
  <si>
    <t>gp Tembisa Main Clinic</t>
  </si>
  <si>
    <t>gp Winnie Mandela Clinic</t>
  </si>
  <si>
    <t>gp Boksburg Civic Centre Clinic</t>
  </si>
  <si>
    <t>gp Crystal Park Clinic</t>
  </si>
  <si>
    <t>gp Esangweni CHC</t>
  </si>
  <si>
    <t>gp Itireleng Clinic (Ekurhuleni North 2)</t>
  </si>
  <si>
    <t>gp Mary Moodley Memorial CDC</t>
  </si>
  <si>
    <t>gp Ramaphosa Clinic</t>
  </si>
  <si>
    <t>gp Reiger Park Clinic</t>
  </si>
  <si>
    <t>gp Dawn Park Clinic</t>
  </si>
  <si>
    <t>gp Dukathole Clinic</t>
  </si>
  <si>
    <t>gp Germiston City Clinic</t>
  </si>
  <si>
    <t>gp Jabulane Dumane CHC</t>
  </si>
  <si>
    <t>gp Rondebult Clinic</t>
  </si>
  <si>
    <t>gp Villa Liza Clinic</t>
  </si>
  <si>
    <t>gp Vosloorus Ext 28 Clinic</t>
  </si>
  <si>
    <t>gp Vosloorus Poly Clinic</t>
  </si>
  <si>
    <t>gp Wannenburg Clinic</t>
  </si>
  <si>
    <t>gp Dresser Clinic</t>
  </si>
  <si>
    <t>gp Goba Clinic</t>
  </si>
  <si>
    <t>gp Katlehong North Clinic</t>
  </si>
  <si>
    <t>gp Moleleki Clinic</t>
  </si>
  <si>
    <t>gp Palmridge Clinic</t>
  </si>
  <si>
    <t>gp Phenduka Clinic</t>
  </si>
  <si>
    <t>gp Phola Park CHC</t>
  </si>
  <si>
    <t>gp Ramokonopi CHC</t>
  </si>
  <si>
    <t>gp Tamaho Clinic</t>
  </si>
  <si>
    <t>gp Bophelong CDC (Emfuleni)</t>
  </si>
  <si>
    <t>gp Empilisweni CDC</t>
  </si>
  <si>
    <t>gp Johan Heyns CHC</t>
  </si>
  <si>
    <t>gp Levai Mbatha CHC</t>
  </si>
  <si>
    <t>gp Market Avenue Clinic</t>
  </si>
  <si>
    <t>gp Sebei Motsoeneng Clinic</t>
  </si>
  <si>
    <t>gp Sharpeville CHC</t>
  </si>
  <si>
    <t>gp Fanyana Nhlapo Clinic</t>
  </si>
  <si>
    <t>gp Odirileng Maponya Clinic</t>
  </si>
  <si>
    <t>gp Rietvallei 2 and 3 Clinic</t>
  </si>
  <si>
    <t>kz Madadeni 1 Clinic</t>
  </si>
  <si>
    <t>kz Madadeni 5 Clinic</t>
  </si>
  <si>
    <t>kz Osizweni 1 Clinic</t>
  </si>
  <si>
    <t>kz Osizweni 2 Clinic</t>
  </si>
  <si>
    <t>kz Rosary Clinic</t>
  </si>
  <si>
    <t>kz Adams Mission Clinic</t>
  </si>
  <si>
    <t>kz Addington Gateway Clinic</t>
  </si>
  <si>
    <t>kz Amaoti Clinic</t>
  </si>
  <si>
    <t>kz Beatrice Street Clinic</t>
  </si>
  <si>
    <t>kz Cato Manor CHC</t>
  </si>
  <si>
    <t>kz Chesterville Clinic</t>
  </si>
  <si>
    <t>kz Clairwood Gateway Clinic</t>
  </si>
  <si>
    <t>kz Clare Estate Clinic</t>
  </si>
  <si>
    <t>kz Clermont Clinic</t>
  </si>
  <si>
    <t>kz Ekuphileni (Umlazi L) Clinic</t>
  </si>
  <si>
    <t>kz Folweni Clinic</t>
  </si>
  <si>
    <t>kz Fredville Clinic</t>
  </si>
  <si>
    <t>kz Goodwins Clinic</t>
  </si>
  <si>
    <t>kz Halley Stott Clinic</t>
  </si>
  <si>
    <t>kz Hlengisizwe CHC</t>
  </si>
  <si>
    <t>kz Inanda C CHC</t>
  </si>
  <si>
    <t>kz Inanda Seminary Clinic</t>
  </si>
  <si>
    <t>kz Isipingo Clinic</t>
  </si>
  <si>
    <t>kz KwaDabeka CHC</t>
  </si>
  <si>
    <t>kz KwaMakhutha Clinic</t>
  </si>
  <si>
    <t>kz KwaMashu Poly CHC</t>
  </si>
  <si>
    <t>kz KwaNdengezi Clinic</t>
  </si>
  <si>
    <t>kz Lamontville Clinic</t>
  </si>
  <si>
    <t>kz Lancers Road Clinic</t>
  </si>
  <si>
    <t>kz Lindelani Clinic</t>
  </si>
  <si>
    <t>kz Mpola Clinic</t>
  </si>
  <si>
    <t>kz Mpumalanga Clinic</t>
  </si>
  <si>
    <t>kz Msunduze Bridge Clinic</t>
  </si>
  <si>
    <t>kz Nsimbini Clinic</t>
  </si>
  <si>
    <t>kz Ntuzuma Clinic</t>
  </si>
  <si>
    <t>kz Overport Clinic</t>
  </si>
  <si>
    <t>kz Peaceville Clinic</t>
  </si>
  <si>
    <t>kz Phoenix CHC</t>
  </si>
  <si>
    <t>kz Pinetown Clinic</t>
  </si>
  <si>
    <t>kz Prince Mshiyeni Gateway Clinic</t>
  </si>
  <si>
    <t>kz Qadi Clinic</t>
  </si>
  <si>
    <t>kz Redhill Clinic</t>
  </si>
  <si>
    <t>kz Savannah Park Clinic</t>
  </si>
  <si>
    <t>kz Sivananda Clinic</t>
  </si>
  <si>
    <t>kz Tongaat CHC</t>
  </si>
  <si>
    <t>kz Tshelimnyama Clinic</t>
  </si>
  <si>
    <t>kz Umbumbulu Clinic</t>
  </si>
  <si>
    <t>kz Umlazi D Clinic</t>
  </si>
  <si>
    <t>kz Umlazi K Clinic</t>
  </si>
  <si>
    <t>kz Umlazi N Clinic</t>
  </si>
  <si>
    <t>kz Umlazi U21 Clinic</t>
  </si>
  <si>
    <t>kz Umzomuhle (Umlazi H) Clinic</t>
  </si>
  <si>
    <t>kz Verulam Clinic</t>
  </si>
  <si>
    <t>kz Zwelibomvu Clinic</t>
  </si>
  <si>
    <t>kz Isiboniso Clinic</t>
  </si>
  <si>
    <t>kz Meerensee Clinic</t>
  </si>
  <si>
    <t>kz Nseleni CHC</t>
  </si>
  <si>
    <t>kz Phaphamani Clinic</t>
  </si>
  <si>
    <t>kz Richards Bay Clinic</t>
  </si>
  <si>
    <t>kz Thokozani Clinic</t>
  </si>
  <si>
    <t>kz Dondotha Clinic</t>
  </si>
  <si>
    <t>kz Eshowe Gateway Clinic</t>
  </si>
  <si>
    <t>kz King Dinuzulu Clinic</t>
  </si>
  <si>
    <t>kz Gamalakhe CHC</t>
  </si>
  <si>
    <t>kz Izingolweni Clinic</t>
  </si>
  <si>
    <t>kz KwaMbunde Clinic</t>
  </si>
  <si>
    <t>kz Margate Clinic</t>
  </si>
  <si>
    <t>kz Port Edward Clinic</t>
  </si>
  <si>
    <t>kz Port Shepstone Clinic</t>
  </si>
  <si>
    <t>kz Bruntville CHC</t>
  </si>
  <si>
    <t>kz Azalea Clinic</t>
  </si>
  <si>
    <t>kz Caluza Clinic</t>
  </si>
  <si>
    <t>kz East/Boom CHC</t>
  </si>
  <si>
    <t>kz Imbalenhle CHC</t>
  </si>
  <si>
    <t>kz Impilwenhle Clinic</t>
  </si>
  <si>
    <t>kz Mpumuza Clinic</t>
  </si>
  <si>
    <t>kz Pata Clinic</t>
  </si>
  <si>
    <t>kz Songonzima Clinic</t>
  </si>
  <si>
    <t>kz Taylors Halt Clinic</t>
  </si>
  <si>
    <t>kz Richmond Clinic</t>
  </si>
  <si>
    <t>kz Howick Clinic</t>
  </si>
  <si>
    <t>kz Mpophomeni Clinic</t>
  </si>
  <si>
    <t>kz Mtubatuba Clinic</t>
  </si>
  <si>
    <t>kz Sipho Zungu Clinic</t>
  </si>
  <si>
    <t>kz Somkhele Clinic</t>
  </si>
  <si>
    <t>kz Manguzi Gateway Clinic</t>
  </si>
  <si>
    <t>kz Maputa Clinic</t>
  </si>
  <si>
    <t>kz Mbazwana Clinic</t>
  </si>
  <si>
    <t>kz Bhekuzulu Clinic</t>
  </si>
  <si>
    <t>kz eDumbe CHC</t>
  </si>
  <si>
    <t>kz Belgrade Clinic</t>
  </si>
  <si>
    <t>kz Itshelejuba Gateway Clinic</t>
  </si>
  <si>
    <t>kz Ncotshane Clinic</t>
  </si>
  <si>
    <t>kz Pongola Clinic</t>
  </si>
  <si>
    <t>mp Hazyview Clinic</t>
  </si>
  <si>
    <t>mp Kabokweni Clinic</t>
  </si>
  <si>
    <t>mp Kanyamazane Clinic</t>
  </si>
  <si>
    <t>mp M'Africa Clinic</t>
  </si>
  <si>
    <t>mp Matsulu Clinic</t>
  </si>
  <si>
    <t>mp Msogwaba Clinic</t>
  </si>
  <si>
    <t>mp Mthimba Clinic</t>
  </si>
  <si>
    <t>mp Nelspruit Clinic</t>
  </si>
  <si>
    <t>mp Nkwalini Clinic</t>
  </si>
  <si>
    <t>mp Phola-Nzikasi Clinic</t>
  </si>
  <si>
    <t>mp Langloop Clinic</t>
  </si>
  <si>
    <t>mp Mangweni Clinic</t>
  </si>
  <si>
    <t>mp Naas Clinic</t>
  </si>
  <si>
    <t>mp Bethal Town Clinic</t>
  </si>
  <si>
    <t>mp Embalenhle Clinic</t>
  </si>
  <si>
    <t>mp Emzinoni Clinic</t>
  </si>
  <si>
    <t>mp Langverwacht Ext 14 Clinic</t>
  </si>
  <si>
    <t>mp Lebohang Clinic</t>
  </si>
  <si>
    <t>mp Paulina Morapeli Clinic</t>
  </si>
  <si>
    <t>mp Sead Clinic</t>
  </si>
  <si>
    <t>mp Secunda Clinic</t>
  </si>
  <si>
    <t>mp Lilian Mambakazi Clinic</t>
  </si>
  <si>
    <t>mp Winifred Maboa CHC</t>
  </si>
  <si>
    <t>mp Amsterdam Clinic</t>
  </si>
  <si>
    <t>mp Ethandakukhanya Clinic</t>
  </si>
  <si>
    <t>mp Ermelo Clinic</t>
  </si>
  <si>
    <t>mp Thussiville (MN Cindi) Clinic</t>
  </si>
  <si>
    <t>mp Ackerville Clinic</t>
  </si>
  <si>
    <t>mp Beatty Clinic</t>
  </si>
  <si>
    <t>mp Klarinet CHC</t>
  </si>
  <si>
    <t>mp Siphosesimbi CHC</t>
  </si>
  <si>
    <t>nw Bapong CHC</t>
  </si>
  <si>
    <t>nw Hebron Clinic</t>
  </si>
  <si>
    <t>nw Hoekfontein (Mmakau) Clinic</t>
  </si>
  <si>
    <t>nw Ikhutseng (Klipgat) Clinic</t>
  </si>
  <si>
    <t>nw Letlhabile CHC</t>
  </si>
  <si>
    <t>nw Maboloka Clinic</t>
  </si>
  <si>
    <t>nw Madibeng Clinic</t>
  </si>
  <si>
    <t>nw Majakaneng Clinic</t>
  </si>
  <si>
    <t>nw Oukasie Clinic</t>
  </si>
  <si>
    <t>nw Wonderkop Clinic</t>
  </si>
  <si>
    <t>nw Bafokeng CHC</t>
  </si>
  <si>
    <t>nw Bethanie Clinic</t>
  </si>
  <si>
    <t>nw Boitekong CHC</t>
  </si>
  <si>
    <t>nw Boitekong Clinic</t>
  </si>
  <si>
    <t>nw Chaneng Clinic</t>
  </si>
  <si>
    <t>nw Freedom Park Clinic</t>
  </si>
  <si>
    <t>nw Hartebeesfontein Clinic</t>
  </si>
  <si>
    <t>nw Ikemeleng Clinic</t>
  </si>
  <si>
    <t>nw Kana Clinic</t>
  </si>
  <si>
    <t>nw Luka Clinic</t>
  </si>
  <si>
    <t>nw Marikana Clinic</t>
  </si>
  <si>
    <t>nw Phatsima Clinic</t>
  </si>
  <si>
    <t>nw Seraleng Clinic</t>
  </si>
  <si>
    <t>nw Thekwane Clinic</t>
  </si>
  <si>
    <t>nw Tlaseng Clinic</t>
  </si>
  <si>
    <t>nw Tlhabane CHC</t>
  </si>
  <si>
    <t>nw Alabama Clinic</t>
  </si>
  <si>
    <t>nw Botshabelo CHC</t>
  </si>
  <si>
    <t>nw Empilisweni Clinic</t>
  </si>
  <si>
    <t>nw Grace Mokgomo CHC</t>
  </si>
  <si>
    <t>nw Park Street Clinic</t>
  </si>
  <si>
    <t>wc Dr Ivan Toms CDC</t>
  </si>
  <si>
    <t>wc Ikhwezi CDC</t>
  </si>
  <si>
    <t>wc Mfuleni CDC</t>
  </si>
  <si>
    <t>wc Nomzamo CDC</t>
  </si>
  <si>
    <t>wc Khayelitsha (Site B) CHC</t>
  </si>
  <si>
    <t>wc Kuyasa CDC</t>
  </si>
  <si>
    <t>wc Luvuyo CDC</t>
  </si>
  <si>
    <t>wc Matthew Goniwe CDC</t>
  </si>
  <si>
    <t>wc Michael Mapongwana CDC</t>
  </si>
  <si>
    <t>wc Nolungile CDC</t>
  </si>
  <si>
    <t>wc Town 2 CDC</t>
  </si>
  <si>
    <t>wc Dr Abdurahman CDC</t>
  </si>
  <si>
    <t>wc Guguletu CHC</t>
  </si>
  <si>
    <t>wc Guguletu Clinic</t>
  </si>
  <si>
    <t>wc Nyanga CDC</t>
  </si>
  <si>
    <t>wc Vuyani Clinic</t>
  </si>
  <si>
    <t>wc Mzamomhle Clinic</t>
  </si>
  <si>
    <t>wc Phumlani Clinic</t>
  </si>
  <si>
    <t>wc Weltevreden Valley Clinic</t>
  </si>
  <si>
    <t>wc Delft CHC</t>
  </si>
  <si>
    <t>wc Delft South Clinic</t>
  </si>
  <si>
    <t>wc Symphony Way CDC</t>
  </si>
  <si>
    <t>LEN_Y1_Total</t>
  </si>
  <si>
    <t>Sub-District</t>
  </si>
  <si>
    <t>Responsible person</t>
  </si>
  <si>
    <t>Comments</t>
  </si>
  <si>
    <t>Service point</t>
  </si>
  <si>
    <t>Notes</t>
  </si>
  <si>
    <t>Owner</t>
  </si>
  <si>
    <t>Due date</t>
  </si>
  <si>
    <t>Service in minimum package</t>
  </si>
  <si>
    <t>Available now?</t>
  </si>
  <si>
    <t>Steps to integrate (if not)</t>
  </si>
  <si>
    <t>Role / Responsibility</t>
  </si>
  <si>
    <t>Cadre</t>
  </si>
  <si>
    <t>Link clients to relevant service points</t>
  </si>
  <si>
    <t>Health education &amp; PrEP-LA</t>
  </si>
  <si>
    <t>HTS (testing &amp; counselling)</t>
  </si>
  <si>
    <t>Risk assessment &amp; identify PrEP-LA candidates</t>
  </si>
  <si>
    <t>Initiate clients on PrEP-LA</t>
  </si>
  <si>
    <t>Complete clinical documentation</t>
  </si>
  <si>
    <t>Follow-up &amp; continuation</t>
  </si>
  <si>
    <t>Order &amp; manage PrEP-LA stock</t>
  </si>
  <si>
    <t>Dispense/issue medication &amp; consumables</t>
  </si>
  <si>
    <t>Capture data to TIER.Net</t>
  </si>
  <si>
    <t>Generate/verify TIER.Net reports</t>
  </si>
  <si>
    <t>Capture/report to DHIS</t>
  </si>
  <si>
    <t>Submit monthly reports</t>
  </si>
  <si>
    <t>Training module/topic</t>
  </si>
  <si>
    <t>Mode (online/onsite)</t>
  </si>
  <si>
    <t>Planned date</t>
  </si>
  <si>
    <t>Population</t>
  </si>
  <si>
    <t>General population</t>
  </si>
  <si>
    <t>Adolescents &amp; youth</t>
  </si>
  <si>
    <t>Pregnant &amp; breastfeeding women</t>
  </si>
  <si>
    <t>Sero-discordant couples</t>
  </si>
  <si>
    <t>Other priority groups</t>
  </si>
  <si>
    <t>Topic</t>
  </si>
  <si>
    <t>Frequency</t>
  </si>
  <si>
    <t>Identifying clients who may benefit</t>
  </si>
  <si>
    <t>Activity</t>
  </si>
  <si>
    <t>Item</t>
  </si>
  <si>
    <t>Available?</t>
  </si>
  <si>
    <t>Action / Comment</t>
  </si>
  <si>
    <t>Service/Partner</t>
  </si>
  <si>
    <t>WBOTs</t>
  </si>
  <si>
    <t>Mobile/Satellite clinics</t>
  </si>
  <si>
    <t>Partner sites</t>
  </si>
  <si>
    <t>School Health</t>
  </si>
  <si>
    <t>Campus Health</t>
  </si>
  <si>
    <t>Area</t>
  </si>
  <si>
    <t>Challenge</t>
  </si>
  <si>
    <t>Risk level</t>
  </si>
  <si>
    <t>Mitigation plan</t>
  </si>
  <si>
    <t>Workstream</t>
  </si>
  <si>
    <t>Task</t>
  </si>
  <si>
    <t>Start date</t>
  </si>
  <si>
    <t>PrEP-LA Facility Summary</t>
  </si>
  <si>
    <t>Sub-district</t>
  </si>
  <si>
    <t>Implementation Dashboard</t>
  </si>
  <si>
    <t>Source</t>
  </si>
  <si>
    <t>Integration items available</t>
  </si>
  <si>
    <t>Training sessions planned</t>
  </si>
  <si>
    <t>Action Status</t>
  </si>
  <si>
    <t>Count</t>
  </si>
  <si>
    <t>Training Status</t>
  </si>
  <si>
    <t>Goniwe James</t>
  </si>
  <si>
    <t>Do not knowhAT WHAT WE NEED to do</t>
  </si>
  <si>
    <t>Obtain concurrence with facility manager</t>
  </si>
  <si>
    <t>Goniwe</t>
  </si>
  <si>
    <t>Train staff on TB screening</t>
  </si>
  <si>
    <t>Sub District</t>
  </si>
  <si>
    <t>General PrEP Targets</t>
  </si>
  <si>
    <t>Antenatal PrEP Targets</t>
  </si>
  <si>
    <t>Len Targets</t>
  </si>
  <si>
    <t>PrEP Targets</t>
  </si>
  <si>
    <t>Antenatal Targets</t>
  </si>
  <si>
    <t>General Targets</t>
  </si>
  <si>
    <t>Linked Services and Support</t>
  </si>
  <si>
    <t>Challenges and Mitigation</t>
  </si>
  <si>
    <t>N/A</t>
  </si>
  <si>
    <t>Immunization Services</t>
  </si>
  <si>
    <t>Youth Zones</t>
  </si>
  <si>
    <t>Men’s Health services</t>
  </si>
  <si>
    <t>Key Pops Friendly Services</t>
  </si>
  <si>
    <t>Postnatal Services</t>
  </si>
  <si>
    <t>Antenatal Services</t>
  </si>
  <si>
    <t>HTS Provider Testing</t>
  </si>
  <si>
    <t>HTS Self Testing</t>
  </si>
  <si>
    <t>Are the below list of services offered as an integrated package at all of the service points mentioned in section A above?</t>
  </si>
  <si>
    <t>B: Integrated Package of Services</t>
  </si>
  <si>
    <t>A: Health Service Delivery Points</t>
  </si>
  <si>
    <t>C: Roles and Responsibilities</t>
  </si>
  <si>
    <t>D: Training and Capacity Plan</t>
  </si>
  <si>
    <t>E: Demand Generation</t>
  </si>
  <si>
    <t>Sex Workers</t>
  </si>
  <si>
    <t>Men who have sex with men</t>
  </si>
  <si>
    <t>Transgender</t>
  </si>
  <si>
    <t>How and where will these populations be reached?</t>
  </si>
  <si>
    <t>What messaging will be used to reach these populations?</t>
  </si>
  <si>
    <t>Who will be responsible to reach these populations?</t>
  </si>
  <si>
    <t>Timelines</t>
  </si>
  <si>
    <t>The clinician must complete clinical form at every initiation</t>
  </si>
  <si>
    <t>The clinician must route all completed PrEP clinical forms to the data capturer</t>
  </si>
  <si>
    <t>The data capturer captures data from the clinical form on TIER.Net</t>
  </si>
  <si>
    <t>The data capturer generate TIER reports weekly (1. Summary of all initiations and continuation. 2. Overdue for HIV Test Reports) and sumbits them to the programme manager</t>
  </si>
  <si>
    <t>The facility manager verifies data on all TIER reports submitted by the data capturer and signs them off</t>
  </si>
  <si>
    <t>The data capturer capturers the TIER data on DHIS</t>
  </si>
  <si>
    <t>The data capturer generates the DHIS report</t>
  </si>
  <si>
    <t>Responsible Person</t>
  </si>
  <si>
    <t>When (frequency)</t>
  </si>
  <si>
    <t>The data capturer submits the reports to the relevant managers</t>
  </si>
  <si>
    <t>Outline the role/responsibility regarding PrEP implementation</t>
  </si>
  <si>
    <t>Other, please specify below</t>
  </si>
  <si>
    <t>Action plan to auto populate when above gets updated</t>
  </si>
  <si>
    <t>Currently offering oral PrEP?</t>
  </si>
  <si>
    <t>Action point</t>
  </si>
  <si>
    <t>Service Point Action Plan</t>
  </si>
  <si>
    <t>Integrated Package of Services</t>
  </si>
  <si>
    <t>Integrated Package of Services Action Plan</t>
  </si>
  <si>
    <t>Roles and Responsibilities Action Plan</t>
  </si>
  <si>
    <t>All</t>
  </si>
  <si>
    <t>Not allocated</t>
  </si>
  <si>
    <t>Mode of Training</t>
  </si>
  <si>
    <t>Online</t>
  </si>
  <si>
    <t>In-Person</t>
  </si>
  <si>
    <t>Number healthcare providers requiring training</t>
  </si>
  <si>
    <t>Training Modules</t>
  </si>
  <si>
    <t>Oral PrEP</t>
  </si>
  <si>
    <t>Len</t>
  </si>
  <si>
    <t>M&amp;E</t>
  </si>
  <si>
    <t>Oral PrEP &amp; Len</t>
  </si>
  <si>
    <t>Oral PrEP, Len and M&amp;E</t>
  </si>
  <si>
    <t>F: Counselling Workflow</t>
  </si>
  <si>
    <t/>
  </si>
  <si>
    <t>Conduct HIV prevention choice counselling</t>
  </si>
  <si>
    <t>Counselling Workflow Frequency</t>
  </si>
  <si>
    <t>Every clinical visit</t>
  </si>
  <si>
    <t>Every HTS visit</t>
  </si>
  <si>
    <t>Initiation visit</t>
  </si>
  <si>
    <t>Re-initiation visit</t>
  </si>
  <si>
    <t>Routine visit</t>
  </si>
  <si>
    <t>Every clinical visit, Every HTS visit, Initiation visit, Re-initiation visit, Routine visit</t>
  </si>
  <si>
    <t>Counsel clients on effective use of PrEP</t>
  </si>
  <si>
    <t>LEN clinical guidelines</t>
  </si>
  <si>
    <t>Combined PrEP clinical form</t>
  </si>
  <si>
    <t>Seroconversion form</t>
  </si>
  <si>
    <t>Pergnancy outcome form</t>
  </si>
  <si>
    <t>IEC material</t>
  </si>
  <si>
    <t>TDF/FTC</t>
  </si>
  <si>
    <t>Quantity required</t>
  </si>
  <si>
    <t>Stock on Hand</t>
  </si>
  <si>
    <t>Order Status</t>
  </si>
  <si>
    <t>Tumisho</t>
  </si>
  <si>
    <t>Demand generation</t>
  </si>
  <si>
    <t>Demand Generation Action Plan</t>
  </si>
  <si>
    <t>M&amp;E Workflow</t>
  </si>
  <si>
    <t>A clinician must be assigned to complete clinical form at every initiation</t>
  </si>
  <si>
    <t>A clinician must be assigned to route all completed PrEP clinical forms to the data capturer</t>
  </si>
  <si>
    <t>A data capturer must be assigned to capture data from the clinical form on TIER.Net</t>
  </si>
  <si>
    <t>A facility manager must be assigned to verify data on all TIER reports submitted by the data capturer and sign them off</t>
  </si>
  <si>
    <t>A data capturer must be assigned to generate TIER reports weekly (1. Summary of all initiations and continuation. 2. Overdue for HIV Test Reports) and sumbit them to the programme manager</t>
  </si>
  <si>
    <t>A data capturer must be assigned to capture the TIER data on DHIS</t>
  </si>
  <si>
    <t>A data capturer must be assigned to generate the DHIS report</t>
  </si>
  <si>
    <t>A data capturer must be assigned to submit the reports to the relevant managers</t>
  </si>
  <si>
    <t>M&amp;E Workflow Action Plan</t>
  </si>
  <si>
    <t>Identify healthcare providers/staff that will link clients to relevant service points</t>
  </si>
  <si>
    <t>Identify healthcare providers/staff that will provide health education &amp; PrEP-LA</t>
  </si>
  <si>
    <t>Identify healthcare providers/staff that will provide HTS services (testing &amp; counselling)</t>
  </si>
  <si>
    <t>Identify healthcare providers/staff that will conduct risk assessment &amp; identify PrEP-LA candidates</t>
  </si>
  <si>
    <t>Identify healthcare providers/staff that will initiate clients on PrEP-LA</t>
  </si>
  <si>
    <t>Identify healthcare providers/staff that will complete clinical documentation</t>
  </si>
  <si>
    <t>Identify healthcare providers/staff that will follow-up with PrEP clients and provide continuation services</t>
  </si>
  <si>
    <t>Identify healthcare providers/staff that will order &amp; manage PrEP-LA stock</t>
  </si>
  <si>
    <t>Identify healthcare providers/staff that will dispense/issue medication &amp; consumables</t>
  </si>
  <si>
    <t>Identify healthcare providers/staff that will capture data to TIER.Net</t>
  </si>
  <si>
    <t>Identify healthcare providers/staff that will generate/verify TIER.Net reports</t>
  </si>
  <si>
    <t>Identify healthcare providers/staff that will capture/report to DHIS</t>
  </si>
  <si>
    <t>Identify healthcare providers/staff that will submit monthly reports</t>
  </si>
  <si>
    <t>Roles and Responsibilities</t>
  </si>
  <si>
    <t>Health Service Delivery Points</t>
  </si>
  <si>
    <t>Population Typr</t>
  </si>
  <si>
    <t>Facility Name</t>
  </si>
  <si>
    <t>Len Initiation Year 1</t>
  </si>
  <si>
    <t>Len Initiation Year 2</t>
  </si>
  <si>
    <t>Len Initiation Y1 - Y2</t>
  </si>
  <si>
    <t>Len Continuation Year 1</t>
  </si>
  <si>
    <t>Len Continuation Year 2</t>
  </si>
  <si>
    <t>Len Continuation Y1 - Y2</t>
  </si>
  <si>
    <t>Oral Dosing Packs (96) Len Initiations Year 1</t>
  </si>
  <si>
    <t>Oral Dosing Packs (96) Len Initiations Year 2</t>
  </si>
  <si>
    <t>Oral Dosing Packs (96) Len Initiations Y1 - Y2</t>
  </si>
  <si>
    <t>Injectable Dosing Packs (10) Len Initiation Year 1</t>
  </si>
  <si>
    <t>Injectable Dosing Packs (10) Len Initiation Year 2</t>
  </si>
  <si>
    <t>Injectable Dosing Packs (10)  Len Initiation Y1 - Y2</t>
  </si>
  <si>
    <t>Injectable Dosing Packs (10) Len Continuation Year 1</t>
  </si>
  <si>
    <t>Injectable Dosing Packs (10) Len Continuation Year 2</t>
  </si>
  <si>
    <t>Injectable Dosing Packs (10) Len Continuation Y1 - Y2</t>
  </si>
  <si>
    <t>Total Injection Packs (10)</t>
  </si>
  <si>
    <t>FSW</t>
  </si>
  <si>
    <t>General+Antenatal</t>
  </si>
  <si>
    <t>MSM</t>
  </si>
  <si>
    <t>TG</t>
  </si>
  <si>
    <t>Injection Packs for Year 1</t>
  </si>
  <si>
    <t>Oral initiation Packs for Year 1</t>
  </si>
  <si>
    <t>Sum of Facility Count</t>
  </si>
  <si>
    <t>Sum of Len Initiation Y1 - Y2</t>
  </si>
  <si>
    <t>Sum of IEC Printing</t>
  </si>
  <si>
    <t>General Guidelines</t>
  </si>
  <si>
    <t>LEN Guidelines</t>
  </si>
  <si>
    <t>General Job Aids</t>
  </si>
  <si>
    <t>Len Job Aids</t>
  </si>
  <si>
    <t>Counselling Job Aids</t>
  </si>
  <si>
    <t>PrEP Clinical Form</t>
  </si>
  <si>
    <t>Pregnancy Outcome Reporting Form (Antenatal Initiations plus 10% buffer)</t>
  </si>
  <si>
    <t>Seroconversion Form</t>
  </si>
  <si>
    <t>(blank)</t>
  </si>
  <si>
    <t>Clinic</t>
  </si>
  <si>
    <t>Toal IEC</t>
  </si>
  <si>
    <t>Total IEC Rounded to 50 over 2 years</t>
  </si>
  <si>
    <t>ec Afsondering Clinic</t>
  </si>
  <si>
    <t>ec Elukholweni Clinic</t>
  </si>
  <si>
    <t>ec Isilindini Clinic</t>
  </si>
  <si>
    <t>ec Likhetlane Clinic</t>
  </si>
  <si>
    <t>ec Madlangala Clinic</t>
  </si>
  <si>
    <t>ec Magadla Clinic</t>
  </si>
  <si>
    <t>ec Mount Hargreaves Clinic</t>
  </si>
  <si>
    <t>ec Mpharane Clinic</t>
  </si>
  <si>
    <t>ec Mvenyane Clinic</t>
  </si>
  <si>
    <t>ec Mzongwana Clinic</t>
  </si>
  <si>
    <t>ec Ntlola Clinic</t>
  </si>
  <si>
    <t>ec Nyaniso Clinic</t>
  </si>
  <si>
    <t>ec Paballong Clinic</t>
  </si>
  <si>
    <t>ec Queen's Mercy Clinic</t>
  </si>
  <si>
    <t>ec Rolweni Clinic</t>
  </si>
  <si>
    <t>ec Shepherds Hope Clinic</t>
  </si>
  <si>
    <t>ec Thabachicha Clinic</t>
  </si>
  <si>
    <t>ec Umtumase Clinic</t>
  </si>
  <si>
    <t>ec Amandengane Clinic</t>
  </si>
  <si>
    <t>ec Amantshangase Clinic</t>
  </si>
  <si>
    <t>ec Baleni Clinic</t>
  </si>
  <si>
    <t>ec Daliwonga Clinic</t>
  </si>
  <si>
    <t>ec Greenville Gateway Clinic</t>
  </si>
  <si>
    <t>ec Hlamandana Clinic</t>
  </si>
  <si>
    <t>ec Imizizi Clinic</t>
  </si>
  <si>
    <t>ec Isikelo Clinic</t>
  </si>
  <si>
    <t>ec Kanyayo (Bizana) Clinic</t>
  </si>
  <si>
    <t>ec Makwantini Clinic</t>
  </si>
  <si>
    <t>ec Malongwana Clinic</t>
  </si>
  <si>
    <t>ec Mfundambini Clinic</t>
  </si>
  <si>
    <t>ec Mngungu Clinic</t>
  </si>
  <si>
    <t>ec Mpetsheni Clinic</t>
  </si>
  <si>
    <t>ec Ndela Clinic</t>
  </si>
  <si>
    <t>ec Ntlenzi Clinic</t>
  </si>
  <si>
    <t>ec Qasa Clinic</t>
  </si>
  <si>
    <t>ec Qobo Clinic</t>
  </si>
  <si>
    <t>ec Tsawana Clinic</t>
  </si>
  <si>
    <t>ec Dungu Clinic</t>
  </si>
  <si>
    <t>ec Matubeni Clinic</t>
  </si>
  <si>
    <t>ec Mfundisweni Clinic</t>
  </si>
  <si>
    <t>ec Mnceba Clinic</t>
  </si>
  <si>
    <t>ec Ndawenzima Clinic</t>
  </si>
  <si>
    <t>ec Ntshentshe Clinic</t>
  </si>
  <si>
    <t>ec Qaqa Clinic</t>
  </si>
  <si>
    <t>ec Sebeni Clinic</t>
  </si>
  <si>
    <t>ec Sigidi Clinic</t>
  </si>
  <si>
    <t>ec Sipetu Gateway Clinic</t>
  </si>
  <si>
    <t>ec Zulu Clinic</t>
  </si>
  <si>
    <t>ec Cancele Clinic</t>
  </si>
  <si>
    <t>ec Dundee Clinic</t>
  </si>
  <si>
    <t>ec Lubaleko Clinic</t>
  </si>
  <si>
    <t>ec Lugangeni Clinic</t>
  </si>
  <si>
    <t>ec Luyengweni Clinic</t>
  </si>
  <si>
    <t>ec Machibini Clinic (Kwabhaca)</t>
  </si>
  <si>
    <t>ec Mangqamzeni Clinic</t>
  </si>
  <si>
    <t>ec Mapheleni Clinic</t>
  </si>
  <si>
    <t>ec Mhlotsheni Clinic</t>
  </si>
  <si>
    <t>ec Mkemane Clinic</t>
  </si>
  <si>
    <t>ec Mntwana Clinic</t>
  </si>
  <si>
    <t>ec Mpindweni Clinic (Mount Frere)</t>
  </si>
  <si>
    <t>ec Mpoza Clinic (Mount Frere)</t>
  </si>
  <si>
    <t>ec Mwaca Clinic</t>
  </si>
  <si>
    <t>ec Ntlabeni Clinic</t>
  </si>
  <si>
    <t>ec Ntsizwa Clinic</t>
  </si>
  <si>
    <t>ec Qwidlana Clinic</t>
  </si>
  <si>
    <t>ec Rode Clinic</t>
  </si>
  <si>
    <t>ec Tela Clinic</t>
  </si>
  <si>
    <t>ec Tshungwana Clinic</t>
  </si>
  <si>
    <t>ec Amathole District Municipality</t>
  </si>
  <si>
    <t>ec Amahlathi Local Municipality</t>
  </si>
  <si>
    <t>ec Amabele Clinic</t>
  </si>
  <si>
    <t>ec Burnshill Clinic</t>
  </si>
  <si>
    <t>ec Cata Clinic</t>
  </si>
  <si>
    <t>ec Cathcart Clinic</t>
  </si>
  <si>
    <t>ec Cumakala 1 Clinic</t>
  </si>
  <si>
    <t>ec Cumakala 2 Clinic</t>
  </si>
  <si>
    <t>ec Daliwe Clinic</t>
  </si>
  <si>
    <t>ec Donnington Clinic</t>
  </si>
  <si>
    <t>ec Ethembeni Clinic</t>
  </si>
  <si>
    <t>ec Frankfort Clinic</t>
  </si>
  <si>
    <t>ec Gxulu Clinic</t>
  </si>
  <si>
    <t>ec Kati-Kati Clinic</t>
  </si>
  <si>
    <t>ec Kubusi Clinic</t>
  </si>
  <si>
    <t>ec Lenye Clinic</t>
  </si>
  <si>
    <t>ec Lower Zingcuka Clinic</t>
  </si>
  <si>
    <t>ec Masincedane Clinic</t>
  </si>
  <si>
    <t>ec Mgwali Clinic</t>
  </si>
  <si>
    <t>ec Ntaba ka Ndoda Clinic</t>
  </si>
  <si>
    <t>ec Philani (King William's Town) Clinic</t>
  </si>
  <si>
    <t>ec Rabula Clinic</t>
  </si>
  <si>
    <t>ec SS Gida Gateway Clinic</t>
  </si>
  <si>
    <t>ec St Matthew's Clinic</t>
  </si>
  <si>
    <t>ec Stutterheim Clinic</t>
  </si>
  <si>
    <t>ec Wartburg Clinic</t>
  </si>
  <si>
    <t>ec Zalara Clinic</t>
  </si>
  <si>
    <t>ec Great Kei Local Municipality</t>
  </si>
  <si>
    <t>ec Cwili Clinic</t>
  </si>
  <si>
    <t>ec Komga Clinic</t>
  </si>
  <si>
    <t>ec Mooiplaas Clinic</t>
  </si>
  <si>
    <t>ec Soto Clinic</t>
  </si>
  <si>
    <t>ec Mbhashe Local Municipality</t>
  </si>
  <si>
    <t>ec Badi Clinic</t>
  </si>
  <si>
    <t>ec Bolotwa Clinic (Idutywa)</t>
  </si>
  <si>
    <t>ec Bomvana Clinic</t>
  </si>
  <si>
    <t>ec Fort Malan Clinic</t>
  </si>
  <si>
    <t>ec Gwadana Clinic</t>
  </si>
  <si>
    <t>ec Gwadu Clinic</t>
  </si>
  <si>
    <t>ec Hobeni Clinic</t>
  </si>
  <si>
    <t>ec Idutywa Nqabara Clinic</t>
  </si>
  <si>
    <t>ec Idutywa Village CHC</t>
  </si>
  <si>
    <t>ec Jingqi Clinic</t>
  </si>
  <si>
    <t>ec Keti Clinic</t>
  </si>
  <si>
    <t>ec Kotyana Clinic</t>
  </si>
  <si>
    <t>ec Kwa-Mkholoza Clinic</t>
  </si>
  <si>
    <t>ec Lota Clinic</t>
  </si>
  <si>
    <t>ec Mahasana Clinic</t>
  </si>
  <si>
    <t>ec Melitafa Clinic</t>
  </si>
  <si>
    <t>ec Mpame Clinic</t>
  </si>
  <si>
    <t>ec Mpozolo Clinic</t>
  </si>
  <si>
    <t>ec Mqhele Clinic</t>
  </si>
  <si>
    <t>ec Msendo Clinic</t>
  </si>
  <si>
    <t>ec Nkanya Clinic</t>
  </si>
  <si>
    <t>ec Nqabara Clinic</t>
  </si>
  <si>
    <t>ec Nqabeni Clinic</t>
  </si>
  <si>
    <t>ec Nqadu Clinic (Mbhashe)</t>
  </si>
  <si>
    <t>ec Nyhwara Clinic</t>
  </si>
  <si>
    <t>ec Qwaninga Clinic</t>
  </si>
  <si>
    <t>ec Soga Clinic</t>
  </si>
  <si>
    <t>ec Sundwana Clinic</t>
  </si>
  <si>
    <t>ec Taleni Clinic</t>
  </si>
  <si>
    <t>ec Vukukhanye Gateway Clinic</t>
  </si>
  <si>
    <t>ec Willowvale CHC</t>
  </si>
  <si>
    <t>ec Xhora CHC</t>
  </si>
  <si>
    <t>ec Mnquma Local Municipality</t>
  </si>
  <si>
    <t>ec Butterworth Gateway Clinic</t>
  </si>
  <si>
    <t>ec Dr CL Bikitsha Clinic</t>
  </si>
  <si>
    <t>ec Gcaleka Clinic</t>
  </si>
  <si>
    <t>ec Gqunqe Clinic</t>
  </si>
  <si>
    <t>ec Grainvalley Clinic</t>
  </si>
  <si>
    <t>ec Hebe-Hebe Clinic</t>
  </si>
  <si>
    <t>ec Highview Clinic</t>
  </si>
  <si>
    <t>ec Ibika Clinic</t>
  </si>
  <si>
    <t>ec Kotana Clinic</t>
  </si>
  <si>
    <t>ec Macibe Clinic</t>
  </si>
  <si>
    <t>ec Mgcwe Clinic</t>
  </si>
  <si>
    <t>ec Mnyibashe Clinic</t>
  </si>
  <si>
    <t>ec Mpukane Clinic</t>
  </si>
  <si>
    <t>ec Mqambeli Clinic</t>
  </si>
  <si>
    <t>ec Ncizele Clinic</t>
  </si>
  <si>
    <t>ec Ndabakazi Clinic</t>
  </si>
  <si>
    <t>ec Ngqusi Clinic</t>
  </si>
  <si>
    <t>ec Nozuko Clinic</t>
  </si>
  <si>
    <t>ec Nqamakwe CHC</t>
  </si>
  <si>
    <t>ec Nqancule Clinic</t>
  </si>
  <si>
    <t>ec Ntseshe Clinic</t>
  </si>
  <si>
    <t>ec Qina Clinic</t>
  </si>
  <si>
    <t>ec Qolora-By-Sea Clinic</t>
  </si>
  <si>
    <t>ec Springs Clinic</t>
  </si>
  <si>
    <t>ec Tafalofefe Gateway Clinic</t>
  </si>
  <si>
    <t>ec Tanga Clinic</t>
  </si>
  <si>
    <t>ec Tutura Clinic</t>
  </si>
  <si>
    <t>ec Tyali Clinic</t>
  </si>
  <si>
    <t>ec Zazulwana Clinic</t>
  </si>
  <si>
    <t>ec Ngqushwa Local Municipality</t>
  </si>
  <si>
    <t>ec Bhele Clinic</t>
  </si>
  <si>
    <t>ec Glenmore Clinic</t>
  </si>
  <si>
    <t>ec Gwabeni Clinic</t>
  </si>
  <si>
    <t>ec Hamburg Clinic</t>
  </si>
  <si>
    <t>ec Horton Clinic</t>
  </si>
  <si>
    <t>ec Jaji Clinic</t>
  </si>
  <si>
    <t>ec Jama Clinic</t>
  </si>
  <si>
    <t>ec Matomela Clinic</t>
  </si>
  <si>
    <t>ec Mtombe Clinic</t>
  </si>
  <si>
    <t>ec Mtyholo Clinic</t>
  </si>
  <si>
    <t>ec Ndwayana Clinic</t>
  </si>
  <si>
    <t>ec Ngqwele Clinic</t>
  </si>
  <si>
    <t>ec Nier Clinic</t>
  </si>
  <si>
    <t>ec Nompumelelo Gateway Clinic</t>
  </si>
  <si>
    <t>ec Norah Clinic</t>
  </si>
  <si>
    <t>ec Peddie Extension Clinic</t>
  </si>
  <si>
    <t>ec Pikholi Clinic</t>
  </si>
  <si>
    <t>ec Punzana Clinic</t>
  </si>
  <si>
    <t>ec Qeto Clinic</t>
  </si>
  <si>
    <t>ec Robert Mbelekana Clinic</t>
  </si>
  <si>
    <t>ec Tyata Clinic</t>
  </si>
  <si>
    <t>ec Wesley Clinic</t>
  </si>
  <si>
    <t>ec Raymond Mhlaba Local Municipality</t>
  </si>
  <si>
    <t>ec Adelaide Gateway Clinic</t>
  </si>
  <si>
    <t>ec Amathole Basin Clinic</t>
  </si>
  <si>
    <t>ec Assina Mandla Clinic</t>
  </si>
  <si>
    <t>ec Balfour Clinic</t>
  </si>
  <si>
    <t>ec Bedford Clinic</t>
  </si>
  <si>
    <t>ec Bezuidenhoutville Clinic</t>
  </si>
  <si>
    <t>ec Debe Nek Clinic</t>
  </si>
  <si>
    <t>ec Fort Beaufort Gateway Clinic</t>
  </si>
  <si>
    <t>ec Gilton Clinic</t>
  </si>
  <si>
    <t>ec Gxwederha Clinic</t>
  </si>
  <si>
    <t>ec Healdtown Clinic</t>
  </si>
  <si>
    <t>ec Hillside Clinic (Nkonkobe)</t>
  </si>
  <si>
    <t>ec Kolomana Clinic</t>
  </si>
  <si>
    <t>ec Lower Regu Clinic</t>
  </si>
  <si>
    <t>ec Lulama Kama Clinic</t>
  </si>
  <si>
    <t>ec Melani Clinic</t>
  </si>
  <si>
    <t>ec Mgwalana Clinic</t>
  </si>
  <si>
    <t>ec Middledrift CHC</t>
  </si>
  <si>
    <t>ec Msobomvu Clinic</t>
  </si>
  <si>
    <t>ec Mxhelo Clinic</t>
  </si>
  <si>
    <t>ec Mzamomhle Clinic (Bedford)</t>
  </si>
  <si>
    <t>ec Newtown Clinic</t>
  </si>
  <si>
    <t>ec Njwaxa Clinic</t>
  </si>
  <si>
    <t>ec Nomakhwezi Makhenyane Clinic</t>
  </si>
  <si>
    <t>ec Perksdale Clinic</t>
  </si>
  <si>
    <t>ec Qibira Clinic</t>
  </si>
  <si>
    <t>ec Rwarwa Clinic</t>
  </si>
  <si>
    <t>ec Seymour Clinic</t>
  </si>
  <si>
    <t>ec Sheshegu Clinic</t>
  </si>
  <si>
    <t>ec Thozamile Madakana Clinic</t>
  </si>
  <si>
    <t>ec Upper Ncera Clinic</t>
  </si>
  <si>
    <t>ec Victoria Gateway Clinic</t>
  </si>
  <si>
    <t>ec War Memorial Clinic</t>
  </si>
  <si>
    <t>ec Washington Clinic</t>
  </si>
  <si>
    <t>ec Zigodlo Clinic</t>
  </si>
  <si>
    <t>ec Zihlahleni Clinic</t>
  </si>
  <si>
    <t>ec Alphendale Clinic</t>
  </si>
  <si>
    <t>ec Amahleke Clinic</t>
  </si>
  <si>
    <t>ec Aspiranza Clinic</t>
  </si>
  <si>
    <t>ec Beacon Bay Clinic</t>
  </si>
  <si>
    <t>ec Berlin Clinic</t>
  </si>
  <si>
    <t>ec Bhisho Gateway Clinic</t>
  </si>
  <si>
    <t>ec Braelyn Clinic</t>
  </si>
  <si>
    <t>ec Braelyn Extension Clinic</t>
  </si>
  <si>
    <t>ec Breidbach Clinic</t>
  </si>
  <si>
    <t>ec Bulembu Clinic</t>
  </si>
  <si>
    <t>ec Cambridge Clinic</t>
  </si>
  <si>
    <t>ec Central Clinic (East London)</t>
  </si>
  <si>
    <t>ec Chris Hani Clinic</t>
  </si>
  <si>
    <t>ec Drake Road Clinic</t>
  </si>
  <si>
    <t>ec Fort Grey Clinic</t>
  </si>
  <si>
    <t>ec Frere Gateway Clinic</t>
  </si>
  <si>
    <t>ec Ginsberg Clinic</t>
  </si>
  <si>
    <t>ec Gompo A Ndende Clinic</t>
  </si>
  <si>
    <t>ec Gompo B Jwayi Clinic</t>
  </si>
  <si>
    <t>ec Gonubie Clinic</t>
  </si>
  <si>
    <t>ec Greenfields Clinic</t>
  </si>
  <si>
    <t>ec Ilita Clinic</t>
  </si>
  <si>
    <t>ec Imidange Clinic</t>
  </si>
  <si>
    <t>ec Jafta Clinic</t>
  </si>
  <si>
    <t>ec John Dube Clinic</t>
  </si>
  <si>
    <t>ec Kwelera Clinic</t>
  </si>
  <si>
    <t>ec Masakhane Clinic (Zwelitsha)</t>
  </si>
  <si>
    <t>ec Masele Clinic</t>
  </si>
  <si>
    <t>ec Masiphile Clinic</t>
  </si>
  <si>
    <t>ec Mdingi Clinic</t>
  </si>
  <si>
    <t>ec Mncotsho Clinic</t>
  </si>
  <si>
    <t>ec Moore Street Clinic</t>
  </si>
  <si>
    <t>ec Mount Coke CHC</t>
  </si>
  <si>
    <t>ec Mpongo Clinic</t>
  </si>
  <si>
    <t>ec Mxalanga Clinic</t>
  </si>
  <si>
    <t>ec Ncera Clinic</t>
  </si>
  <si>
    <t>ec Needs Camp Clinic</t>
  </si>
  <si>
    <t>ec Newlands Clinic</t>
  </si>
  <si>
    <t>ec Noncampa Clinic</t>
  </si>
  <si>
    <t>ec NU 12 Clinic</t>
  </si>
  <si>
    <t>ec NU 16 Clinic</t>
  </si>
  <si>
    <t>ec NU 17 Clinic</t>
  </si>
  <si>
    <t>ec Openshaw Clinic</t>
  </si>
  <si>
    <t>ec Pakamisa Clinic</t>
  </si>
  <si>
    <t>ec Peelton Clinic</t>
  </si>
  <si>
    <t>ec Pefferville Clinic</t>
  </si>
  <si>
    <t>ec Petros Jobane Clinic</t>
  </si>
  <si>
    <t>ec Pirie Clinic</t>
  </si>
  <si>
    <t>ec Potsdam Clinic</t>
  </si>
  <si>
    <t>ec Qurhu Clinic</t>
  </si>
  <si>
    <t>ec Shornville Clinic</t>
  </si>
  <si>
    <t>ec Sinebhongo Clinic</t>
  </si>
  <si>
    <t>ec Sweetwaters Clinic</t>
  </si>
  <si>
    <t>ec Tamara Clinic</t>
  </si>
  <si>
    <t>ec Tembisa NU 7 Clinic</t>
  </si>
  <si>
    <t>ec Thembalethu Clinic (Buffalo City)</t>
  </si>
  <si>
    <t>ec Tshabo Clinic</t>
  </si>
  <si>
    <t>ec Tshatshu Clinic</t>
  </si>
  <si>
    <t>ec Twecu Clinic</t>
  </si>
  <si>
    <t>ec Tyutyu Clinic</t>
  </si>
  <si>
    <t>ec Tyutyu Village Clinic</t>
  </si>
  <si>
    <t>ec Welcomewood Clinic</t>
  </si>
  <si>
    <t>ec Zanempilo Clinic (East London)</t>
  </si>
  <si>
    <t>ec Zanempilo Clinic (Zwelitsha)</t>
  </si>
  <si>
    <t>ec Zikhova Clinic</t>
  </si>
  <si>
    <t>ec Zingisa NU 5 Clinic</t>
  </si>
  <si>
    <t>ec Zwelitsha Zone 5 Clinic</t>
  </si>
  <si>
    <t>ec Chris Hani District Municipality</t>
  </si>
  <si>
    <t>ec Emalahleni Local Municipality</t>
  </si>
  <si>
    <t>ec Agnes Rest Clinic</t>
  </si>
  <si>
    <t>ec Bengu Clinic (Emalahleni)</t>
  </si>
  <si>
    <t>ec Boomplaas Clinic</t>
  </si>
  <si>
    <t>ec Dordrecht Clinic</t>
  </si>
  <si>
    <t>ec Guba Clinic</t>
  </si>
  <si>
    <t>ec Hlala Uphilile Clinic</t>
  </si>
  <si>
    <t>ec Lanti Clinic</t>
  </si>
  <si>
    <t>ec Machubeni Clinic</t>
  </si>
  <si>
    <t>ec Maqashu Clinic</t>
  </si>
  <si>
    <t>ec Matyantya Clinic</t>
  </si>
  <si>
    <t>ec Mhlanga Clinic</t>
  </si>
  <si>
    <t>ec Mkapusi Clinic</t>
  </si>
  <si>
    <t>ec Mount Arthur Clinic</t>
  </si>
  <si>
    <t>ec Ndonga Clinic</t>
  </si>
  <si>
    <t>ec Ngonyama CHC</t>
  </si>
  <si>
    <t>ec Nompumelelo Clinic</t>
  </si>
  <si>
    <t>ec Philani (Emalahleni) Clinic</t>
  </si>
  <si>
    <t>ec Qoqodala Clinic</t>
  </si>
  <si>
    <t>ec Queen Nonesi Clinic</t>
  </si>
  <si>
    <t>ec Rodana Clinic</t>
  </si>
  <si>
    <t>ec Rwantsana Clinic</t>
  </si>
  <si>
    <t>ec Swartwater Clinic</t>
  </si>
  <si>
    <t>ec Tsembeyi Clinic</t>
  </si>
  <si>
    <t>ec Vaalbank Clinic</t>
  </si>
  <si>
    <t>ec Xonxa Clinic</t>
  </si>
  <si>
    <t>ec Engcobo Local Municipality</t>
  </si>
  <si>
    <t>ec All Saints Gateway Clinic</t>
  </si>
  <si>
    <t>ec Bokleni Clinic</t>
  </si>
  <si>
    <t>ec Clarkebury Clinic</t>
  </si>
  <si>
    <t>ec Cwecweni Clinic</t>
  </si>
  <si>
    <t>ec Elucwecwe Clinic</t>
  </si>
  <si>
    <t>ec Eluhewini Clinic</t>
  </si>
  <si>
    <t>ec Gqaga Clinic</t>
  </si>
  <si>
    <t>ec Gubenxa Clinic</t>
  </si>
  <si>
    <t>ec Lahlangubo Clinic (Ngcobo)</t>
  </si>
  <si>
    <t>ec Manzana Clinic</t>
  </si>
  <si>
    <t>ec Mdanjelwa Clinic</t>
  </si>
  <si>
    <t>ec Mgudu Clinic</t>
  </si>
  <si>
    <t>ec Mhlopekazi Clinic</t>
  </si>
  <si>
    <t>ec Mjanyana Clinic</t>
  </si>
  <si>
    <t>ec Mnyolo Clinic</t>
  </si>
  <si>
    <t>ec Ngcobo CHC</t>
  </si>
  <si>
    <t>ec Nkwenkwana Clinic</t>
  </si>
  <si>
    <t>ec Ntsimba Clinic</t>
  </si>
  <si>
    <t>ec Qebe Clinic</t>
  </si>
  <si>
    <t>ec Qumanco Clinic</t>
  </si>
  <si>
    <t>ec Sinqumeni Clinic</t>
  </si>
  <si>
    <t>ec Tora Clinic</t>
  </si>
  <si>
    <t>ec Zabasa Clinic</t>
  </si>
  <si>
    <t>ec Zadungeni Clinic</t>
  </si>
  <si>
    <t>ec Zwelakhe Dalasile CHC</t>
  </si>
  <si>
    <t>ec Enoch Mgijima Local Municipality</t>
  </si>
  <si>
    <t>ec Bacclesfarm Clinic</t>
  </si>
  <si>
    <t>ec Bolotwa Clinic (Confimvaba)</t>
  </si>
  <si>
    <t>ec Cimezile Clinic</t>
  </si>
  <si>
    <t>ec Didimana Clinic</t>
  </si>
  <si>
    <t>ec Ekuphumleni Clinic</t>
  </si>
  <si>
    <t>ec Eluxolweni Clinic</t>
  </si>
  <si>
    <t>ec Engojini Clinic</t>
  </si>
  <si>
    <t>ec Ezibeleni Clinic</t>
  </si>
  <si>
    <t>ec Fransbury Clinic</t>
  </si>
  <si>
    <t>ec Gardens Clinic</t>
  </si>
  <si>
    <t>ec Gwatyu Clinic</t>
  </si>
  <si>
    <t>ec Hackney Clinic</t>
  </si>
  <si>
    <t>ec Haytor Clinic</t>
  </si>
  <si>
    <t>ec Hofmeyer Clinic</t>
  </si>
  <si>
    <t>ec Hukuwa Clinic</t>
  </si>
  <si>
    <t>ec Ilinge Clinic</t>
  </si>
  <si>
    <t>ec Kamastone Clinic</t>
  </si>
  <si>
    <t>ec KB Siswana Clinic</t>
  </si>
  <si>
    <t>ec Kleinbulhoek Clinic</t>
  </si>
  <si>
    <t>ec Lahlangubo Clinic (Queenstown)</t>
  </si>
  <si>
    <t>ec Lesseyton Clinic</t>
  </si>
  <si>
    <t>ec Lizo Ngcana Clinic</t>
  </si>
  <si>
    <t>ec Machibini Clinic (Queenstown)</t>
  </si>
  <si>
    <t>ec Masakhe Clinic</t>
  </si>
  <si>
    <t>ec Mitford Clinic</t>
  </si>
  <si>
    <t>ec Molteno Clinic</t>
  </si>
  <si>
    <t>ec Nceduluntu Clinic</t>
  </si>
  <si>
    <t>ec New Rest Clinic</t>
  </si>
  <si>
    <t>ec Nomonde Clinic</t>
  </si>
  <si>
    <t>ec Nomzamo CHC</t>
  </si>
  <si>
    <t>ec Oxton Clinic</t>
  </si>
  <si>
    <t>ec Parkvale Clinic</t>
  </si>
  <si>
    <t>ec Philani (Queenstown) Clinic</t>
  </si>
  <si>
    <t>ec Pricesdale Clinic</t>
  </si>
  <si>
    <t>ec Rocklands Clinic</t>
  </si>
  <si>
    <t>ec Sada Clinic</t>
  </si>
  <si>
    <t>ec Shiloh Clinic</t>
  </si>
  <si>
    <t>ec Springrove Clinic</t>
  </si>
  <si>
    <t>ec Sterkstroom Clinic</t>
  </si>
  <si>
    <t>ec Tarkastad Clinic</t>
  </si>
  <si>
    <t>ec Tentergate Clinic</t>
  </si>
  <si>
    <t>ec Thornhill CHC</t>
  </si>
  <si>
    <t>ec Tsitsikamma Clinic</t>
  </si>
  <si>
    <t>ec Tylden Clinic</t>
  </si>
  <si>
    <t>ec Whittlesea CHC</t>
  </si>
  <si>
    <t>ec Yonda Clinic</t>
  </si>
  <si>
    <t>ec Zingquthu Clinic</t>
  </si>
  <si>
    <t>ec Zola Clinic</t>
  </si>
  <si>
    <t>ec Zweledinga Clinic</t>
  </si>
  <si>
    <t>ec Intsika Yethu Local Municipality</t>
  </si>
  <si>
    <t>ec Banzi Clinic</t>
  </si>
  <si>
    <t>ec Bilatye Clinic</t>
  </si>
  <si>
    <t>ec Gqogqora Clinic</t>
  </si>
  <si>
    <t>ec Isikhoba Clinic</t>
  </si>
  <si>
    <t>ec Khuze Clinic</t>
  </si>
  <si>
    <t>ec Ku Bengu Clinic</t>
  </si>
  <si>
    <t>ec Kuyasa CHC</t>
  </si>
  <si>
    <t>ec Lower Mncuncuzo Clinic</t>
  </si>
  <si>
    <t>ec Lower Seplan Clinic</t>
  </si>
  <si>
    <t>ec Lubisi Clinic</t>
  </si>
  <si>
    <t>ec Luthuli Clinic</t>
  </si>
  <si>
    <t>ec Magwala Clinic</t>
  </si>
  <si>
    <t>ec Mahlubini Clinic</t>
  </si>
  <si>
    <t>ec Mawusheni Clinic</t>
  </si>
  <si>
    <t>ec Mbulukweza Clinic</t>
  </si>
  <si>
    <t>ec Mcambalala Clinic</t>
  </si>
  <si>
    <t>ec Mtingwevu Clinic</t>
  </si>
  <si>
    <t>ec Ncora Clinic</t>
  </si>
  <si>
    <t>ec Ngceza Clinic</t>
  </si>
  <si>
    <t>ec Ngqwaru Clinic</t>
  </si>
  <si>
    <t>ec Ngxabangu Clinic</t>
  </si>
  <si>
    <t>ec Nququ Clinic</t>
  </si>
  <si>
    <t>ec Ntshingeni Clinic</t>
  </si>
  <si>
    <t>ec Ntsitho Clinic</t>
  </si>
  <si>
    <t>ec Plumstead Clinic</t>
  </si>
  <si>
    <t>ec Qamata Clinic</t>
  </si>
  <si>
    <t>ec Qitsi Clinic</t>
  </si>
  <si>
    <t>ec Qombolo Clinic</t>
  </si>
  <si>
    <t>ec Qumanco J Tribal Clinic</t>
  </si>
  <si>
    <t>ec Qwiliqwili Clinic</t>
  </si>
  <si>
    <t>ec Sabalele Clinic</t>
  </si>
  <si>
    <t>ec St Mark's Clinic</t>
  </si>
  <si>
    <t>ec Tsakana Clinic</t>
  </si>
  <si>
    <t>ec Tsomo Village Clinic</t>
  </si>
  <si>
    <t>ec Upper Mncuncuzo Clinic</t>
  </si>
  <si>
    <t>ec Xume Clinic</t>
  </si>
  <si>
    <t>ec Inxuba Yethemba Local Municipality</t>
  </si>
  <si>
    <t>ec Baroda Clinic</t>
  </si>
  <si>
    <t>ec Fish River Clinic</t>
  </si>
  <si>
    <t>ec High Street Clinic</t>
  </si>
  <si>
    <t>ec Kwanonzame New Clinic</t>
  </si>
  <si>
    <t>ec Kwanonzame Old Clinic</t>
  </si>
  <si>
    <t>ec Lingelihle Clinic</t>
  </si>
  <si>
    <t>ec Michausdal Clinic</t>
  </si>
  <si>
    <t>ec Middelburg Clinic</t>
  </si>
  <si>
    <t>ec Midros Clinic</t>
  </si>
  <si>
    <t>ec Philani (Cradock) Clinic</t>
  </si>
  <si>
    <t>ec Sakhisizwe Local Municipality</t>
  </si>
  <si>
    <t>ec Askeaton Clinic</t>
  </si>
  <si>
    <t>ec Beestekraal Clinic</t>
  </si>
  <si>
    <t>ec Elliot Clinic</t>
  </si>
  <si>
    <t>ec Manzimahle Clinic</t>
  </si>
  <si>
    <t>ec Mcewula Clinic</t>
  </si>
  <si>
    <t>ec Mhlwazi Clinic</t>
  </si>
  <si>
    <t>ec Ncedolwethu Clinic</t>
  </si>
  <si>
    <t>ec Nyalasa Clinic</t>
  </si>
  <si>
    <t>ec Qhiba Clinic</t>
  </si>
  <si>
    <t>ec Sifonondile Clinic</t>
  </si>
  <si>
    <t>ec Tembelihle Clinic</t>
  </si>
  <si>
    <t>ec Thembalethu Clinic (Sakhisizwe)</t>
  </si>
  <si>
    <t>ec Tsengiwe Clinic</t>
  </si>
  <si>
    <t>ec Upper Lafuta Clinic</t>
  </si>
  <si>
    <t>ec Joe Gqabi District Municipality</t>
  </si>
  <si>
    <t>ec Elundini Local Municipality</t>
  </si>
  <si>
    <t>ec Bethania Clinic</t>
  </si>
  <si>
    <t>ec Empilisweni Clinic</t>
  </si>
  <si>
    <t>ec Gqaqhala Clinic</t>
  </si>
  <si>
    <t>ec Hlangalane Clinic</t>
  </si>
  <si>
    <t>ec Hlankomo Clinic</t>
  </si>
  <si>
    <t>ec Katkop Clinic</t>
  </si>
  <si>
    <t>ec Kungisizwe Clinic</t>
  </si>
  <si>
    <t>ec Lower Tsitsana Clinic</t>
  </si>
  <si>
    <t>ec Maclear Clinic</t>
  </si>
  <si>
    <t>ec Mangoloaneng Clinic</t>
  </si>
  <si>
    <t>ec Mqokolweni Clinic</t>
  </si>
  <si>
    <t>ec Ncembu Clinic</t>
  </si>
  <si>
    <t>ec Ngxaza Clinic</t>
  </si>
  <si>
    <t>ec Queen Noti Clinic</t>
  </si>
  <si>
    <t>ec Seqhobong Clinic</t>
  </si>
  <si>
    <t>ec Sonwabile Clinic</t>
  </si>
  <si>
    <t>ec St Augustine's Clinic</t>
  </si>
  <si>
    <t>ec Tayler Bequest Gateway Clinic (Elundini)</t>
  </si>
  <si>
    <t>ec Ugie Clinic</t>
  </si>
  <si>
    <t>ec Ulundi Clinic</t>
  </si>
  <si>
    <t>ec Umnga Flats Clinic</t>
  </si>
  <si>
    <t>ec Senqu Local Municipality</t>
  </si>
  <si>
    <t>ec Bensonvale Clinic</t>
  </si>
  <si>
    <t>ec Bluegums Clinic</t>
  </si>
  <si>
    <t>ec Esilindini Clinic</t>
  </si>
  <si>
    <t>ec Herschel Clinic</t>
  </si>
  <si>
    <t>ec Hillside Clinic (Senqu)</t>
  </si>
  <si>
    <t>ec Hlomendlini Clinic</t>
  </si>
  <si>
    <t>ec Macacuma Clinic</t>
  </si>
  <si>
    <t>ec Masibulele Clinic</t>
  </si>
  <si>
    <t>ec Musong Clinic</t>
  </si>
  <si>
    <t>ec Ndofela Clinic</t>
  </si>
  <si>
    <t>ec Palmietfontein Clinic</t>
  </si>
  <si>
    <t>ec Pelandaba Clinic</t>
  </si>
  <si>
    <t>ec Robert Mjobo Clinic</t>
  </si>
  <si>
    <t>ec Sonwabo Zandile Clinic</t>
  </si>
  <si>
    <t>ec St Michael's Clinic</t>
  </si>
  <si>
    <t>ec Sterkspruit Town Clinic</t>
  </si>
  <si>
    <t>ec Sunduza Clinic</t>
  </si>
  <si>
    <t>ec Umlamli Gateway Clinic</t>
  </si>
  <si>
    <t>ec Wittebergen Clinic</t>
  </si>
  <si>
    <t>ec Zenethemba Clinic</t>
  </si>
  <si>
    <t>ec Walter Sisulu Local Municipality</t>
  </si>
  <si>
    <t>ec Aliwal North Block H Clinic</t>
  </si>
  <si>
    <t>ec Burgersdorp Clinic</t>
  </si>
  <si>
    <t>ec Eureka Clinic</t>
  </si>
  <si>
    <t>ec Hilton Clinic</t>
  </si>
  <si>
    <t>ec Jamestown Clinic</t>
  </si>
  <si>
    <t>ec Khayamnandi Clinic</t>
  </si>
  <si>
    <t>ec Maletswai Clinic</t>
  </si>
  <si>
    <t>ec Mzamomhle Clinic (Albert)</t>
  </si>
  <si>
    <t>ec Poly Clinic</t>
  </si>
  <si>
    <t>ec Thembisa Clinic</t>
  </si>
  <si>
    <t>ec Venterstad Clinic</t>
  </si>
  <si>
    <t>ec Kwamagxaki Clinic</t>
  </si>
  <si>
    <t>ec Lunga Kobese Clinic</t>
  </si>
  <si>
    <t>ec Max Madlingozi Clinic</t>
  </si>
  <si>
    <t>ec Motherwell NU 2 Clinic</t>
  </si>
  <si>
    <t>ec Motherwell NU 8 Clinic</t>
  </si>
  <si>
    <t>ec New Brighton Clinic</t>
  </si>
  <si>
    <t>ec Soweto Clinic</t>
  </si>
  <si>
    <t>ec Tshangana Clinic</t>
  </si>
  <si>
    <t>ec Veeplaas Clinic</t>
  </si>
  <si>
    <t>ec Du Preez Street Clinic</t>
  </si>
  <si>
    <t>ec Edamini Clinic</t>
  </si>
  <si>
    <t>ec Gustav Lamour Clinic</t>
  </si>
  <si>
    <t>ec Isolomzi Clinic</t>
  </si>
  <si>
    <t>ec Joe Slovo Clinic</t>
  </si>
  <si>
    <t>ec Lukhanyo Clinic</t>
  </si>
  <si>
    <t>ec Masakhane Clinic (N Mandela Metro)</t>
  </si>
  <si>
    <t>ec Nomangesi Jayiya Clinic</t>
  </si>
  <si>
    <t>ec Park Centre Clinic</t>
  </si>
  <si>
    <t>ec Silvertown Clinic</t>
  </si>
  <si>
    <t>ec Algoa Park Clinic</t>
  </si>
  <si>
    <t>ec Central Clinic (Port Elizabeth)</t>
  </si>
  <si>
    <t>ec Gelvandale Clinic</t>
  </si>
  <si>
    <t>ec Govan Mbeki Clinic</t>
  </si>
  <si>
    <t>ec Helenvale Clinic</t>
  </si>
  <si>
    <t>ec Kwadwesi Clinic</t>
  </si>
  <si>
    <t>ec Linton Grange Clinic</t>
  </si>
  <si>
    <t>ec New Brighton CHC</t>
  </si>
  <si>
    <t>ec Schauderville Clinic</t>
  </si>
  <si>
    <t>ec Bala Clinic</t>
  </si>
  <si>
    <t>ec Bodweni Clinic</t>
  </si>
  <si>
    <t>ec Good Hope Clinic</t>
  </si>
  <si>
    <t>ec Goso Forest Clinic</t>
  </si>
  <si>
    <t>ec Khanyayo (Holy Cross) Clinic</t>
  </si>
  <si>
    <t>ec KTC Clinic</t>
  </si>
  <si>
    <t>ec Magwa Clinic</t>
  </si>
  <si>
    <t>ec Malangeni Clinic</t>
  </si>
  <si>
    <t>ec Mantlaneni Clinic</t>
  </si>
  <si>
    <t>ec Mbadango Clinic</t>
  </si>
  <si>
    <t>ec Mbotyi Clinic</t>
  </si>
  <si>
    <t>ec Mpoza Clinic (Lusikisiki)</t>
  </si>
  <si>
    <t>ec Nkozo Clinic</t>
  </si>
  <si>
    <t>ec Palmerton Clinic</t>
  </si>
  <si>
    <t>ec Qaukeni Clinic</t>
  </si>
  <si>
    <t>ec St Elizabeth's Gateway Clinic</t>
  </si>
  <si>
    <t>ec Xopozo Clinic</t>
  </si>
  <si>
    <t>ec Xurana Clinic</t>
  </si>
  <si>
    <t>ec Baziya CHC</t>
  </si>
  <si>
    <t>ec Bityi Clinic</t>
  </si>
  <si>
    <t>ec Bumbane Clinic</t>
  </si>
  <si>
    <t>ec Centuli Clinic</t>
  </si>
  <si>
    <t>ec Civic Centre Clinic (Mthatha)</t>
  </si>
  <si>
    <t>ec Efata Clinic</t>
  </si>
  <si>
    <t>ec Gengqe Clinic</t>
  </si>
  <si>
    <t>ec Hlabatshane Clinic</t>
  </si>
  <si>
    <t>ec Jalamba Clinic</t>
  </si>
  <si>
    <t>ec Kambi Clinic</t>
  </si>
  <si>
    <t>ec Lutubeni Clinic</t>
  </si>
  <si>
    <t>ec Mahlungulu Clinic (KSD)</t>
  </si>
  <si>
    <t>ec Mapuzi Clinic</t>
  </si>
  <si>
    <t>ec Maxwele Clinic</t>
  </si>
  <si>
    <t>ec Mpeko Clinic</t>
  </si>
  <si>
    <t>ec Mpindweni Clinic</t>
  </si>
  <si>
    <t>ec Mpunzana Clinic</t>
  </si>
  <si>
    <t>ec Mqhekezweni Clinic</t>
  </si>
  <si>
    <t>ec Ncambele Clinic</t>
  </si>
  <si>
    <t>ec Ndibela Clinic</t>
  </si>
  <si>
    <t>ec Ngcengane Clinic</t>
  </si>
  <si>
    <t>ec Ngcwanguba CHC</t>
  </si>
  <si>
    <t>ec Ngqungqu Clinic</t>
  </si>
  <si>
    <t>ec Ngqwarha Clinic</t>
  </si>
  <si>
    <t>ec Ngwenya Clinic</t>
  </si>
  <si>
    <t>ec Nosekeni Nongaphi Mandela Clinic</t>
  </si>
  <si>
    <t>ec Nqwathi Clinic</t>
  </si>
  <si>
    <t>ec Ntlangaza Clinic</t>
  </si>
  <si>
    <t>ec Ntshabeni Clinic</t>
  </si>
  <si>
    <t>ec Ntshele Clinic</t>
  </si>
  <si>
    <t>ec Nzulwini Clinic</t>
  </si>
  <si>
    <t>ec Phakamile Clinic</t>
  </si>
  <si>
    <t>ec Qokolweni Clinic</t>
  </si>
  <si>
    <t>ec Qunu Clinic</t>
  </si>
  <si>
    <t>ec Sakhela Clinic</t>
  </si>
  <si>
    <t>ec Sangoni Clinic</t>
  </si>
  <si>
    <t>ec Sitebe Clinic</t>
  </si>
  <si>
    <t>ec SOS Clinic</t>
  </si>
  <si>
    <t>ec Tabase Clinic</t>
  </si>
  <si>
    <t>ec Tshezi Clinic</t>
  </si>
  <si>
    <t>ec Tyelebana Clinic</t>
  </si>
  <si>
    <t>ec Upper Xongora Clinic</t>
  </si>
  <si>
    <t>ec Wilo Clinic</t>
  </si>
  <si>
    <t>ec Xhwili Clinic</t>
  </si>
  <si>
    <t>ec Zidindi Clinic</t>
  </si>
  <si>
    <t>ec Zitatele Clinic</t>
  </si>
  <si>
    <t>ec Zitulele Gateway Clinic</t>
  </si>
  <si>
    <t>ec Zwelebhunga Clinic</t>
  </si>
  <si>
    <t>ec Zwelichumile Clinic</t>
  </si>
  <si>
    <t>ec Mhlontlo Local Municipality</t>
  </si>
  <si>
    <t>ec Caba Clinic</t>
  </si>
  <si>
    <t>ec Ezingcuka Clinic</t>
  </si>
  <si>
    <t>ec Gura Clinic</t>
  </si>
  <si>
    <t>ec Kalankomo Clinic</t>
  </si>
  <si>
    <t>ec Langeni Clinic</t>
  </si>
  <si>
    <t>ec Lotana Clinic</t>
  </si>
  <si>
    <t>ec Lower Gungululu Clinic</t>
  </si>
  <si>
    <t>ec Mahlungulu Clinic (Mhlontlo)</t>
  </si>
  <si>
    <t>ec Malepelepe Clinic</t>
  </si>
  <si>
    <t>ec Mbalisweni Clinic</t>
  </si>
  <si>
    <t>ec Mbokotwana Clinic</t>
  </si>
  <si>
    <t>ec Mdeni Clinic</t>
  </si>
  <si>
    <t>ec Mdyobe Clinic</t>
  </si>
  <si>
    <t>ec Mhlahlane Clinic</t>
  </si>
  <si>
    <t>ec Mhlakulo CHC</t>
  </si>
  <si>
    <t>ec Mjika Clinic</t>
  </si>
  <si>
    <t>ec Nessie Knight Gateway Clinic</t>
  </si>
  <si>
    <t>ec Ngwemnyama Clinic</t>
  </si>
  <si>
    <t>ec Nothembile Clinic</t>
  </si>
  <si>
    <t>ec Nxotwe Clinic (Qumbu)</t>
  </si>
  <si>
    <t>ec Qanqu Clinic</t>
  </si>
  <si>
    <t>ec Qolombane Clinic (Qumbu)</t>
  </si>
  <si>
    <t>ec Qumbu CHC</t>
  </si>
  <si>
    <t>ec Shawbury Clinic</t>
  </si>
  <si>
    <t>ec Sidwadweni Clinic</t>
  </si>
  <si>
    <t>ec St Lucy's Gateway Clinic</t>
  </si>
  <si>
    <t>ec Tina Falls Clinic</t>
  </si>
  <si>
    <t>ec Tsilitwa Clinic</t>
  </si>
  <si>
    <t>ec Tsolo Clinic</t>
  </si>
  <si>
    <t>ec Nyandeni Local Municipality</t>
  </si>
  <si>
    <t>ec Buntingville Clinic</t>
  </si>
  <si>
    <t>ec Canzibe Gateway Clinic</t>
  </si>
  <si>
    <t>ec Cwele Clinic</t>
  </si>
  <si>
    <t>ec Double Falls Clinic</t>
  </si>
  <si>
    <t>ec Libode Clinic</t>
  </si>
  <si>
    <t>ec Lujizweni Clinic</t>
  </si>
  <si>
    <t>ec Lwandile Clinic</t>
  </si>
  <si>
    <t>ec Makhotyana CHC</t>
  </si>
  <si>
    <t>ec Malusi Clinic</t>
  </si>
  <si>
    <t>ec Mampondomiseni Clinic</t>
  </si>
  <si>
    <t>ec Mangcwanguleni Clinic</t>
  </si>
  <si>
    <t>ec Maqanyeni Clinic</t>
  </si>
  <si>
    <t>ec Mgwenyane Clinic</t>
  </si>
  <si>
    <t>ec Mtakatye Clinic</t>
  </si>
  <si>
    <t>ec Ndanya Clinic</t>
  </si>
  <si>
    <t>ec Ngcolora Clinic</t>
  </si>
  <si>
    <t>ec Ngqeleni Clinic</t>
  </si>
  <si>
    <t>ec Nkanga Clinic</t>
  </si>
  <si>
    <t>ec Nkanunu Clinic</t>
  </si>
  <si>
    <t>ec Nkumandeni Clinic</t>
  </si>
  <si>
    <t>ec Nolita Clinic</t>
  </si>
  <si>
    <t>ec Nontsikelelo Biko Clinic</t>
  </si>
  <si>
    <t>ec Nqanda A Clinic</t>
  </si>
  <si>
    <t>ec Ntapane Clinic</t>
  </si>
  <si>
    <t>ec Ntibane Clinic</t>
  </si>
  <si>
    <t>ec Nyandeni Clinic</t>
  </si>
  <si>
    <t>ec Old Bunting Clinic</t>
  </si>
  <si>
    <t>ec Pilani Clinic</t>
  </si>
  <si>
    <t>ec St Barnabas Gateway Clinic</t>
  </si>
  <si>
    <t>ec Bambisana Gateway Clinic</t>
  </si>
  <si>
    <t>ec Bomvini Clinic</t>
  </si>
  <si>
    <t>ec Buchele Clinic</t>
  </si>
  <si>
    <t>ec Caguba Clinic</t>
  </si>
  <si>
    <t>ec Gqubeni Clinic</t>
  </si>
  <si>
    <t>ec Isilimela Gateway Clinic</t>
  </si>
  <si>
    <t>ec Kohlo Clinic</t>
  </si>
  <si>
    <t>ec Ludalasi Clinic</t>
  </si>
  <si>
    <t>ec Lutshaya Clinic</t>
  </si>
  <si>
    <t>ec Majola Clinic</t>
  </si>
  <si>
    <t>ec Mantusini Clinic</t>
  </si>
  <si>
    <t>ec Mevana Clinic</t>
  </si>
  <si>
    <t>ec Mtambalala Clinic</t>
  </si>
  <si>
    <t>ec Mzintlava Clinic</t>
  </si>
  <si>
    <t>ec Ngcoya Clinic</t>
  </si>
  <si>
    <t>ec Ntafufu Clinic</t>
  </si>
  <si>
    <t>ec Phahlakazi Clinic</t>
  </si>
  <si>
    <t>ec Qandu Clinic</t>
  </si>
  <si>
    <t>ec Tombo CHC</t>
  </si>
  <si>
    <t>ec Sarah Baartman District Municipality</t>
  </si>
  <si>
    <t>ec Blue Crane Route Local Municipality</t>
  </si>
  <si>
    <t>ec Aeroville Clinic</t>
  </si>
  <si>
    <t>ec Beatrice Ngwentle Clinic</t>
  </si>
  <si>
    <t>ec Bhongweni Clinic</t>
  </si>
  <si>
    <t>ec Gracey Clinic</t>
  </si>
  <si>
    <t>ec Union Street Clinic</t>
  </si>
  <si>
    <t>ec Vera Barford Clinic</t>
  </si>
  <si>
    <t>ec Dr Beyers Naudé Local Municipality</t>
  </si>
  <si>
    <t>ec Baviaans Clinic</t>
  </si>
  <si>
    <t>ec Brug Straat Clinic (Jansenville)</t>
  </si>
  <si>
    <t>ec Graaff-Reinet Day Hospital</t>
  </si>
  <si>
    <t>ec Horseshoe Clinic</t>
  </si>
  <si>
    <t>ec Kroonvale Clinic</t>
  </si>
  <si>
    <t>ec Kwazamukucinga Clinic</t>
  </si>
  <si>
    <t>ec Masakhane Clinic (Aberdeen)</t>
  </si>
  <si>
    <t>ec Nieu-Bethesda Clinic</t>
  </si>
  <si>
    <t>ec Rietbron Clinic</t>
  </si>
  <si>
    <t>ec Umasizakhe Clinic</t>
  </si>
  <si>
    <t>ec Willowmore Clinic</t>
  </si>
  <si>
    <t>ec Wongalethu Clinic</t>
  </si>
  <si>
    <t>ec Kouga Local Municipality</t>
  </si>
  <si>
    <t>ec Andrieskraal Clinic</t>
  </si>
  <si>
    <t>ec Humansdorp Clinic</t>
  </si>
  <si>
    <t>ec Imizamo Yetho Clinic</t>
  </si>
  <si>
    <t>ec Kruisfontein Clinic</t>
  </si>
  <si>
    <t>ec Loerie Clinic</t>
  </si>
  <si>
    <t>ec Masakhane Clinic (Hankey)</t>
  </si>
  <si>
    <t>ec Pellsrus Clinic</t>
  </si>
  <si>
    <t>ec St Francis Bay Clinic</t>
  </si>
  <si>
    <t>ec Thornhill Clinic</t>
  </si>
  <si>
    <t>ec Weston Clinic</t>
  </si>
  <si>
    <t>ec Kou-Kamma Local Municipality</t>
  </si>
  <si>
    <t>ec Clarkson Clinic</t>
  </si>
  <si>
    <t>ec Joubertina CHC</t>
  </si>
  <si>
    <t>ec Kareedouw Clinic</t>
  </si>
  <si>
    <t>ec Krakeel Clinic</t>
  </si>
  <si>
    <t>ec Louterwater Clinic</t>
  </si>
  <si>
    <t>ec Misgund Clinic</t>
  </si>
  <si>
    <t>ec Sanddrif Clinic</t>
  </si>
  <si>
    <t>ec Storms River Clinic</t>
  </si>
  <si>
    <t>ec Twee Riviere Clinic</t>
  </si>
  <si>
    <t>ec Woodlands Clinic</t>
  </si>
  <si>
    <t>ec Makana Local Municipality</t>
  </si>
  <si>
    <t>ec Anglo African Street Clinic</t>
  </si>
  <si>
    <t>ec Joza Clinic</t>
  </si>
  <si>
    <t>ec Kwa-Nonzwakazi Clinic</t>
  </si>
  <si>
    <t>ec Middle Terrace Clinic</t>
  </si>
  <si>
    <t>ec NG Dlukulu Clinic</t>
  </si>
  <si>
    <t>ec Raglan Road Clinic</t>
  </si>
  <si>
    <t>ec Raymond Mhlaba Clinic</t>
  </si>
  <si>
    <t>ec Settlers Day Hospital</t>
  </si>
  <si>
    <t>ec Virginia Shumane Clinic</t>
  </si>
  <si>
    <t>ec Ndlambe Local Municipality</t>
  </si>
  <si>
    <t>ec Alexandria Clinic</t>
  </si>
  <si>
    <t>ec Kenton-On-Sea Clinic</t>
  </si>
  <si>
    <t>ec Kwa-Nonqubela Clinic</t>
  </si>
  <si>
    <t>ec Marselle Clinic</t>
  </si>
  <si>
    <t>ec Nkwenkwezi Clinic</t>
  </si>
  <si>
    <t>ec Nolukhanyo Clinic</t>
  </si>
  <si>
    <t>ec Pal 1 Clinic</t>
  </si>
  <si>
    <t>ec Pal 2 Clinic</t>
  </si>
  <si>
    <t>ec Port Alfred Clinic</t>
  </si>
  <si>
    <t>ec Station Hill Clinic</t>
  </si>
  <si>
    <t>ec Sundays River Valley Local Municipality</t>
  </si>
  <si>
    <t>ec Addo Clinic</t>
  </si>
  <si>
    <t>ec Bergsig Clinic</t>
  </si>
  <si>
    <t>ec Kirkwood Clinic</t>
  </si>
  <si>
    <t>ec Kwazenzele Clinic</t>
  </si>
  <si>
    <t>ec Lukhanyiso Clinic</t>
  </si>
  <si>
    <t>ec Moses Mabida Clinic</t>
  </si>
  <si>
    <t>fs Free State Province</t>
  </si>
  <si>
    <t>fs Fezile Dabi District Municipality</t>
  </si>
  <si>
    <t>fs Mafube Local Municipality</t>
  </si>
  <si>
    <t>fs Frankfort Clinic</t>
  </si>
  <si>
    <t>fs Phahameng (Frankfort) Clinic</t>
  </si>
  <si>
    <t>fs Phedisong Clinic</t>
  </si>
  <si>
    <t>fs Phekolong (Cornelia) Clinic</t>
  </si>
  <si>
    <t>fs Philani Clinic</t>
  </si>
  <si>
    <t>fs Qalabotjha Clinic</t>
  </si>
  <si>
    <t>fs Rainbow Clinic</t>
  </si>
  <si>
    <t>fs Villiers Clinic</t>
  </si>
  <si>
    <t>fs Metsimaholo Local Municipality</t>
  </si>
  <si>
    <t>fs Deneysville Clinic</t>
  </si>
  <si>
    <t>fs Dr Che Guevara Clinic</t>
  </si>
  <si>
    <t>fs Harry Gwala (Sasolburg) Clinic</t>
  </si>
  <si>
    <t>fs Metsimaholo Clinic</t>
  </si>
  <si>
    <t>fs Refengkgotso Clinic</t>
  </si>
  <si>
    <t>fs Sasolburg Clinic</t>
  </si>
  <si>
    <t>fs Thusanong (Sasolburg) Clinic</t>
  </si>
  <si>
    <t>fs Tsatsi SPS Clinic</t>
  </si>
  <si>
    <t>fs Zamdela CHC</t>
  </si>
  <si>
    <t>fs Moqhaka Local Municipality</t>
  </si>
  <si>
    <t>fs Ango Maseola (Marikana) Clinic</t>
  </si>
  <si>
    <t>fs Bophelong (Kroonstad) Clinic</t>
  </si>
  <si>
    <t>fs Brentpark Clinic</t>
  </si>
  <si>
    <t>fs Hill Street Clinic</t>
  </si>
  <si>
    <t>fs Lesedi CHC</t>
  </si>
  <si>
    <t>fs PAX CHC</t>
  </si>
  <si>
    <t>fs Sedibeng sa Bophelo Clinic</t>
  </si>
  <si>
    <t>fs Seeisoville Clinic</t>
  </si>
  <si>
    <t>fs Tshepong (Kroonstad) Clinic</t>
  </si>
  <si>
    <t>fs Ngwathe Local Municipality</t>
  </si>
  <si>
    <t>fs Heilbron Clinic</t>
  </si>
  <si>
    <t>fs Kananelo CHC</t>
  </si>
  <si>
    <t>fs Kganya CHC</t>
  </si>
  <si>
    <t>fs Kgotso Clinic</t>
  </si>
  <si>
    <t>fs Parys Clinic</t>
  </si>
  <si>
    <t>fs Relebohile (Heilbron) Clinic</t>
  </si>
  <si>
    <t>fs Relebohile (Vredefort) Clinic</t>
  </si>
  <si>
    <t>fs Sandersville Clinic</t>
  </si>
  <si>
    <t>fs Schonkenville Clinic</t>
  </si>
  <si>
    <t>fs Sizabantu Clinic</t>
  </si>
  <si>
    <t>fs Thabang Society Clinic</t>
  </si>
  <si>
    <t>fs Thusanong (Parys) Clinic</t>
  </si>
  <si>
    <t>fs Tumahole Clinic</t>
  </si>
  <si>
    <t>fs Vivian Mangwane Clinic</t>
  </si>
  <si>
    <t>fs Lejweleputswa District Municipality</t>
  </si>
  <si>
    <t>fs Masilonyana Local Municipality</t>
  </si>
  <si>
    <t>fs Kamohelo Clinic</t>
  </si>
  <si>
    <t>fs Lusaka Clinic</t>
  </si>
  <si>
    <t>fs Marantha Clinic</t>
  </si>
  <si>
    <t>fs Masilo Clinic</t>
  </si>
  <si>
    <t>fs Tshepong (Verkeerdevlei) Clinic</t>
  </si>
  <si>
    <t>fs Winburg Clinic</t>
  </si>
  <si>
    <t>fs Matjhabeng Local Municipality</t>
  </si>
  <si>
    <t>fs Allanridge Clinic</t>
  </si>
  <si>
    <t>fs AM Kruger Clinic</t>
  </si>
  <si>
    <t>fs Boithusong Clinic</t>
  </si>
  <si>
    <t>fs Bophelong (Allanridge) Clinic</t>
  </si>
  <si>
    <t>fs Bophelong (Odendaalsrus) Clinic</t>
  </si>
  <si>
    <t>fs Bophelong (Welkom) Clinic</t>
  </si>
  <si>
    <t>fs Bronville Clinic</t>
  </si>
  <si>
    <t>fs Geneva Clinic</t>
  </si>
  <si>
    <t>fs Hani Park Clinic</t>
  </si>
  <si>
    <t>fs Hennenman Clinic</t>
  </si>
  <si>
    <t>fs Hope CHC</t>
  </si>
  <si>
    <t>fs Kgotsong (Welkom) Clinic</t>
  </si>
  <si>
    <t>fs Khotalong Clinic</t>
  </si>
  <si>
    <t>fs Leratong Clinic</t>
  </si>
  <si>
    <t>fs Matjhabeng Clinic</t>
  </si>
  <si>
    <t>fs Meloding Clinic</t>
  </si>
  <si>
    <t>fs Mmamahabane Clinic</t>
  </si>
  <si>
    <t>fs OR Tambo Clinic</t>
  </si>
  <si>
    <t>fs Phedisanang Clinic</t>
  </si>
  <si>
    <t>fs Phomolong (Hennenman) Clinic</t>
  </si>
  <si>
    <t>fs Rearabetsoe (Virginia) Clinic</t>
  </si>
  <si>
    <t>fs Rheederspark Clinic</t>
  </si>
  <si>
    <t>fs Riebeeckstad Clinic</t>
  </si>
  <si>
    <t>fs Thabong Clinic</t>
  </si>
  <si>
    <t>fs Tshepong (Welkom) Clinic</t>
  </si>
  <si>
    <t>fs Virginia Clinic</t>
  </si>
  <si>
    <t>fs Welkom Clinic</t>
  </si>
  <si>
    <t>fs Nala Local Municipality</t>
  </si>
  <si>
    <t>fs Albert Luthuli Memorial Clinic</t>
  </si>
  <si>
    <t>fs Bothaville Clinic</t>
  </si>
  <si>
    <t>fs Kgotsong (Bothaville) Clinic</t>
  </si>
  <si>
    <t>fs K-Maile Clinic</t>
  </si>
  <si>
    <t>fs Tokologo Local Municipality</t>
  </si>
  <si>
    <t>fs Boshof Clinic</t>
  </si>
  <si>
    <t>fs Tshwaraganang (Dealesville) Clinic</t>
  </si>
  <si>
    <t>fs Tshwaraganang (Hertzogville) Clinic</t>
  </si>
  <si>
    <t>fs Tswelopele Local Municipality</t>
  </si>
  <si>
    <t>fs DA Maleho Clinic</t>
  </si>
  <si>
    <t>fs Hoopstad Clinic</t>
  </si>
  <si>
    <t>fs Phahameng (Bultfontein) Clinic</t>
  </si>
  <si>
    <t>fs Mangaung Metropolitan Municipality</t>
  </si>
  <si>
    <t>fs Bloemfontein Health sub-District</t>
  </si>
  <si>
    <t>fs Bainsvlei Clinic</t>
  </si>
  <si>
    <t>fs Batho Clinic</t>
  </si>
  <si>
    <t>fs Bayswater Clinic</t>
  </si>
  <si>
    <t>fs Bloemspruit Clinic</t>
  </si>
  <si>
    <t>fs Fauna Clinic</t>
  </si>
  <si>
    <t>fs Fichardtpark Clinic</t>
  </si>
  <si>
    <t>fs Freedom Square Clinic</t>
  </si>
  <si>
    <t>fs Gabriel Dichabe Clinic</t>
  </si>
  <si>
    <t>fs Heidedal CHC</t>
  </si>
  <si>
    <t>fs Ikgomotseng Clinic</t>
  </si>
  <si>
    <t>fs Kagisanong Clinic</t>
  </si>
  <si>
    <t>fs Langenhovenpark Clinic</t>
  </si>
  <si>
    <t>fs Lourierpark Clinic</t>
  </si>
  <si>
    <t>fs Mmabana Clinic</t>
  </si>
  <si>
    <t>fs MUCPP CHC</t>
  </si>
  <si>
    <t>fs National District Hospital Gateway Clinic</t>
  </si>
  <si>
    <t>fs Opkoms Clinic</t>
  </si>
  <si>
    <t>fs Thusong Clinic</t>
  </si>
  <si>
    <t>fs Westdene Clinic</t>
  </si>
  <si>
    <t>fs Botshabelo Health sub-District</t>
  </si>
  <si>
    <t>fs Bophelong (Botshabelo) Clinic</t>
  </si>
  <si>
    <t>fs Botshabelo Industrial Clinic</t>
  </si>
  <si>
    <t>fs Daniel Ngatane Clinic</t>
  </si>
  <si>
    <t>fs Dr Pedro Memorial Clinic</t>
  </si>
  <si>
    <t>fs Harry Gwala (Botshabelo) Clinic</t>
  </si>
  <si>
    <t>fs Itumeleng (Botshabelo) Clinic</t>
  </si>
  <si>
    <t>fs Jazzman Mokhothu Clinic</t>
  </si>
  <si>
    <t>fs Maletsatsi Mabaso Clinic</t>
  </si>
  <si>
    <t>fs Molefi Tau Clinic</t>
  </si>
  <si>
    <t>fs Potlako Motlohi Clinic</t>
  </si>
  <si>
    <t>fs Pule Sefatsa Clinic</t>
  </si>
  <si>
    <t>fs TS Mahloko Clinic</t>
  </si>
  <si>
    <t>fs Winnie Mandela (Botshabelo) Clinic</t>
  </si>
  <si>
    <t>fs Naledi Health sub-District</t>
  </si>
  <si>
    <t>fs Dewetsdorp One Stop Clinic</t>
  </si>
  <si>
    <t>fs Lebohang Clinic</t>
  </si>
  <si>
    <t>fs Vanstadensrus Clinic</t>
  </si>
  <si>
    <t>fs Thaba N'chu Health sub-District</t>
  </si>
  <si>
    <t>fs Dinaane Clinic</t>
  </si>
  <si>
    <t>fs Gaongalelwe Clinic</t>
  </si>
  <si>
    <t>fs Kgalala Clinic</t>
  </si>
  <si>
    <t>fs Klipfontein Clinic</t>
  </si>
  <si>
    <t>fs Mafane Clinic</t>
  </si>
  <si>
    <t>fs Mokwena Clinic</t>
  </si>
  <si>
    <t>fs Phetogo Clinic</t>
  </si>
  <si>
    <t>fs Seadimo Clinic</t>
  </si>
  <si>
    <t>fs Sediba Clinic</t>
  </si>
  <si>
    <t>fs Thaba Nchu Clinic</t>
  </si>
  <si>
    <t>fs Tiger River Clinic</t>
  </si>
  <si>
    <t>fs Tweefontein Clinic</t>
  </si>
  <si>
    <t>fs Thabo Mofutsanyana District Municipality</t>
  </si>
  <si>
    <t>fs Dihlabeng Local Municipality</t>
  </si>
  <si>
    <t>fs Bakenpark Clinic</t>
  </si>
  <si>
    <t>fs Bethlehem Clinic</t>
  </si>
  <si>
    <t>fs Bohlokong Clinic</t>
  </si>
  <si>
    <t>fs Fateng Tse Ntsho Clinic</t>
  </si>
  <si>
    <t>fs Itumeleng (Clarens) Clinic</t>
  </si>
  <si>
    <t>fs Mphohadi Clinic</t>
  </si>
  <si>
    <t>fs Paul Roux Clinic</t>
  </si>
  <si>
    <t>fs Reitumetse Clinic</t>
  </si>
  <si>
    <t>fs Relebohile (Rosendal) Clinic</t>
  </si>
  <si>
    <t>fs Maluti-a-Phofung Local Municipality</t>
  </si>
  <si>
    <t>fs Blue Gum Bush Clinic</t>
  </si>
  <si>
    <t>fs Boiketlo Clinic</t>
  </si>
  <si>
    <t>fs Bolata Clinic</t>
  </si>
  <si>
    <t>fs Dinkweng Clinic</t>
  </si>
  <si>
    <t>fs Eva Mota Clinic</t>
  </si>
  <si>
    <t>fs Harrismith Clinic</t>
  </si>
  <si>
    <t>fs Intabazwe Clinic</t>
  </si>
  <si>
    <t>fs Khosatsana Masetjhaba Clinic</t>
  </si>
  <si>
    <t>fs Kopanong Clinic</t>
  </si>
  <si>
    <t>fs Ma-haig Clinic</t>
  </si>
  <si>
    <t>fs Makeneng Clinic</t>
  </si>
  <si>
    <t>fs Makhalaneng Clinic</t>
  </si>
  <si>
    <t>fs Makoane Clinic</t>
  </si>
  <si>
    <t>fs Malesoana Clinic</t>
  </si>
  <si>
    <t>fs Marakong Clinic</t>
  </si>
  <si>
    <t>fs Matsieng Clinic</t>
  </si>
  <si>
    <t>fs Monontsha Clinic</t>
  </si>
  <si>
    <t>fs Mphatlalatsane Clinic</t>
  </si>
  <si>
    <t>fs Namahali Clinic</t>
  </si>
  <si>
    <t>fs Nthabiseng Clinic</t>
  </si>
  <si>
    <t>fs Paballong Clinic</t>
  </si>
  <si>
    <t>fs Phuthaditjhaba Clinic</t>
  </si>
  <si>
    <t>fs Qholaqhwe Clinic</t>
  </si>
  <si>
    <t>fs Riverside Clinic</t>
  </si>
  <si>
    <t>fs Sekamotho Mota Clinic</t>
  </si>
  <si>
    <t>fs Tebang Clinic</t>
  </si>
  <si>
    <t>fs Thaba Bosiu Clinic</t>
  </si>
  <si>
    <t>fs Thabang Clinic</t>
  </si>
  <si>
    <t>fs Tina Moloi Clinic</t>
  </si>
  <si>
    <t>fs Tseki Clinic</t>
  </si>
  <si>
    <t>fs Tshiame B Clinic</t>
  </si>
  <si>
    <t>fs Tshirela Clinic</t>
  </si>
  <si>
    <t>fs Mantsopa Local Municipality</t>
  </si>
  <si>
    <t>fs Borwa Clinic</t>
  </si>
  <si>
    <t>fs Excelsior Clinic</t>
  </si>
  <si>
    <t>fs Hobhouse Clinic</t>
  </si>
  <si>
    <t>fs Ikaheng Clinic</t>
  </si>
  <si>
    <t>fs Ladybrand Clinic</t>
  </si>
  <si>
    <t>fs Manyatseng Clinic</t>
  </si>
  <si>
    <t>fs Mauersnek Clinic</t>
  </si>
  <si>
    <t>fs Thaba Phatswa Clinic</t>
  </si>
  <si>
    <t>fs Tweespruit Clinic</t>
  </si>
  <si>
    <t>fs Nketoana Local Municipality</t>
  </si>
  <si>
    <t>fs Leratswana Clinic</t>
  </si>
  <si>
    <t>fs Leseding Clinic</t>
  </si>
  <si>
    <t>fs Lindley Clinic</t>
  </si>
  <si>
    <t>fs Petsana Clinic</t>
  </si>
  <si>
    <t>fs Rearabetswe Clinic</t>
  </si>
  <si>
    <t>fs Reitz Clinic</t>
  </si>
  <si>
    <t>fs Phumelela Local Municipality</t>
  </si>
  <si>
    <t>fs Bophelong (Vrede) Clinic</t>
  </si>
  <si>
    <t>fs Memel Clinic</t>
  </si>
  <si>
    <t>fs Thusa Bophelo Clinic</t>
  </si>
  <si>
    <t>fs Vrede Clinic</t>
  </si>
  <si>
    <t>fs Setsoto Local Municipality</t>
  </si>
  <si>
    <t>fs Boitumelo (Senekal) Clinic</t>
  </si>
  <si>
    <t>fs Clocolan Clinic</t>
  </si>
  <si>
    <t>fs Hlohlolwane Clinic</t>
  </si>
  <si>
    <t>fs Kokelong Clinic</t>
  </si>
  <si>
    <t>fs Mamello CHC</t>
  </si>
  <si>
    <t>fs Masebabatso Clinic</t>
  </si>
  <si>
    <t>fs Meqheleng Clinic</t>
  </si>
  <si>
    <t>fs Nothnagel Clinic</t>
  </si>
  <si>
    <t>fs OR Tambo (Senekal) Clinic</t>
  </si>
  <si>
    <t>fs Phomolong (Ficksburg) Clinic</t>
  </si>
  <si>
    <t>fs Senekal Clinic</t>
  </si>
  <si>
    <t>fs Soetwater Clinic</t>
  </si>
  <si>
    <t>fs Xhariep District Municipality</t>
  </si>
  <si>
    <t>fs Kopanong Local Municipality</t>
  </si>
  <si>
    <t>fs Fauresmith Clinic</t>
  </si>
  <si>
    <t>fs Flora Clinic</t>
  </si>
  <si>
    <t>fs Itumeleng (Jagersfontein) Clinic</t>
  </si>
  <si>
    <t>fs Lephoi Clinic</t>
  </si>
  <si>
    <t>fs Mamello Clinic</t>
  </si>
  <si>
    <t>fs Nelson Mandela Clinic</t>
  </si>
  <si>
    <t>fs Phekolong (Reddersburg) Clinic</t>
  </si>
  <si>
    <t>fs Philippolis Clinic</t>
  </si>
  <si>
    <t>fs Sehularo Tau Clinic</t>
  </si>
  <si>
    <t>fs Letsemeng Local Municipality</t>
  </si>
  <si>
    <t>fs Bophelong (Petrusburg) CHC</t>
  </si>
  <si>
    <t>fs Ethembeni Clinic</t>
  </si>
  <si>
    <t>fs Jacobsdal Clinic</t>
  </si>
  <si>
    <t>fs Luckhoff Clinic</t>
  </si>
  <si>
    <t>fs Oppermansgronde Clinic</t>
  </si>
  <si>
    <t>fs Mohokare Local Municipality</t>
  </si>
  <si>
    <t>fs Matlakeng Clinic</t>
  </si>
  <si>
    <t>fs Thembalethu Clinic</t>
  </si>
  <si>
    <t>fs Winnie Mandela (Rouxville) Clinic</t>
  </si>
  <si>
    <t>gp Eyethu Yarona Clinic</t>
  </si>
  <si>
    <t>gp Hikhensile Clinic</t>
  </si>
  <si>
    <t>gp Midrand West Clinic</t>
  </si>
  <si>
    <t>gp Nizamiye Clinic</t>
  </si>
  <si>
    <t>gp Berario Clinic</t>
  </si>
  <si>
    <t>gp Bosmont Clinic</t>
  </si>
  <si>
    <t>gp Claremont Clinic</t>
  </si>
  <si>
    <t>gp Parkhurst Clinic</t>
  </si>
  <si>
    <t>gp Riverlea Major Clinic</t>
  </si>
  <si>
    <t>gp Sophiatown Clinic</t>
  </si>
  <si>
    <t>gp Westbury Clinic</t>
  </si>
  <si>
    <t>gp Windsor Clinic</t>
  </si>
  <si>
    <t>gp Davidsonville Clinic</t>
  </si>
  <si>
    <t>gp Florida Clinic</t>
  </si>
  <si>
    <t>gp Helderkruin Clinic</t>
  </si>
  <si>
    <t>gp Princess Clinic</t>
  </si>
  <si>
    <t>gp Siphumlile Clinic</t>
  </si>
  <si>
    <t>gp Sol Plaatjes Clinic</t>
  </si>
  <si>
    <t>gp Weltevreden Park Clinic</t>
  </si>
  <si>
    <t>gp Diepkloof LA Clinic</t>
  </si>
  <si>
    <t>gp Elias Motsoaledi Clinic</t>
  </si>
  <si>
    <t>gp Green Village Clinic</t>
  </si>
  <si>
    <t>gp Jabavu (Vusabantu) Clinic</t>
  </si>
  <si>
    <t>gp Klipspruit West Clinic</t>
  </si>
  <si>
    <t>gp Mandela Sisulu Clinic</t>
  </si>
  <si>
    <t>gp Mofolo South Clinic</t>
  </si>
  <si>
    <t>gp Moroka Clinic</t>
  </si>
  <si>
    <t>gp Naledi Clinic</t>
  </si>
  <si>
    <t>gp Nokuphila Clinic</t>
  </si>
  <si>
    <t>gp Noordgesig Prov Clinic</t>
  </si>
  <si>
    <t>gp Shanty Clinic</t>
  </si>
  <si>
    <t>gp Sinqobile Clinic</t>
  </si>
  <si>
    <t>gp Slovoville Clinic</t>
  </si>
  <si>
    <t>gp Tladi LA Clinic</t>
  </si>
  <si>
    <t>gp Zondi Clinic</t>
  </si>
  <si>
    <t>gp Alexandra 18th Avenue Clinic</t>
  </si>
  <si>
    <t>gp Orchards Clinic</t>
  </si>
  <si>
    <t>gp Petervale Clinic</t>
  </si>
  <si>
    <t>gp Sandown Clinic</t>
  </si>
  <si>
    <t>gp Thoko Mngoma Clinic</t>
  </si>
  <si>
    <t>gp Wendywood Clinic</t>
  </si>
  <si>
    <t>gp Bezvalley Clinic</t>
  </si>
  <si>
    <t>gp Crosby Clinic</t>
  </si>
  <si>
    <t>gp Crown Gardens Clinic</t>
  </si>
  <si>
    <t>gp Glenanda Clinic</t>
  </si>
  <si>
    <t>gp Kibler Park Clinic</t>
  </si>
  <si>
    <t>gp South Hills Clinic</t>
  </si>
  <si>
    <t>gp Barney Molokoane Clinic</t>
  </si>
  <si>
    <t>gp Eikenhof Prov Clinic</t>
  </si>
  <si>
    <t>gp Eldorado Park Ext 2 Clinic</t>
  </si>
  <si>
    <t>gp Eldorado Park Ext 9 Clinic</t>
  </si>
  <si>
    <t>gp Ennerdale Ext 8 CHC</t>
  </si>
  <si>
    <t>gp Ennerdale Ext 9 Clinic</t>
  </si>
  <si>
    <t>gp Finetown Clinic</t>
  </si>
  <si>
    <t>gp Kliptown Clinic</t>
  </si>
  <si>
    <t>gp Lawley 2 Clinic</t>
  </si>
  <si>
    <t>gp Lawley Clinic</t>
  </si>
  <si>
    <t>gp Lenasia Ext 2 Clinic</t>
  </si>
  <si>
    <t>gp Lenasia South CHC</t>
  </si>
  <si>
    <t>gp Lenasia South Civic Centre Clinic</t>
  </si>
  <si>
    <t>gp Mid Ennerdale Clinic</t>
  </si>
  <si>
    <t>gp Mountain View Clinic</t>
  </si>
  <si>
    <t>gp Protea South Clinic</t>
  </si>
  <si>
    <t>gp Sinethemba Clinic</t>
  </si>
  <si>
    <t>gp Thembelihle Clinic</t>
  </si>
  <si>
    <t>gp Thula Mntwana Clinic</t>
  </si>
  <si>
    <t>gp Vlakfontein Clinic</t>
  </si>
  <si>
    <t>gp Weilers Farm Clinic</t>
  </si>
  <si>
    <t>gp Wildebeesfontein Clinic</t>
  </si>
  <si>
    <t>gp Boekenhout Clinic</t>
  </si>
  <si>
    <t>gp Boikhutsong Clinic</t>
  </si>
  <si>
    <t>gp Ga-Rankuwa View Clinic</t>
  </si>
  <si>
    <t>gp Jack Hindon Clinic</t>
  </si>
  <si>
    <t>gp Karenpark Clinic</t>
  </si>
  <si>
    <t>gp Phedisong 6 Clinic</t>
  </si>
  <si>
    <t>gp Rosslyn Clinic</t>
  </si>
  <si>
    <t>gp Sedilega Clinic</t>
  </si>
  <si>
    <t>gp Soshanguve Block X Clinic</t>
  </si>
  <si>
    <t>gp Tlamelong Clinic</t>
  </si>
  <si>
    <t>gp Winterveldt Clinic</t>
  </si>
  <si>
    <t>gp Zamile Clinic</t>
  </si>
  <si>
    <t>gp Adelaide Tambo Clinic</t>
  </si>
  <si>
    <t>gp Dilopye Clinic</t>
  </si>
  <si>
    <t>gp Doornpoort Clinic</t>
  </si>
  <si>
    <t>gp Kameeldrift Clinic</t>
  </si>
  <si>
    <t>gp Kekana Gardens Clinic</t>
  </si>
  <si>
    <t>gp Kekanastad Clinic</t>
  </si>
  <si>
    <t>gp Mandisa Shiceka Clinic</t>
  </si>
  <si>
    <t>gp New Eersterus Clinic</t>
  </si>
  <si>
    <t>gp Bophelong Clinic (Tshwane 3)</t>
  </si>
  <si>
    <t>gp Danville Clinic</t>
  </si>
  <si>
    <t>gp Folang Clinic</t>
  </si>
  <si>
    <t>gp Gazankulu Clinic</t>
  </si>
  <si>
    <t>gp Lotus Gardens Clinic</t>
  </si>
  <si>
    <t>gp Skinner Street Clinic</t>
  </si>
  <si>
    <t>gp Eldoraigne Clinic</t>
  </si>
  <si>
    <t>gp Laudium Clinic</t>
  </si>
  <si>
    <t>gp Rooihuiskraal Clinic</t>
  </si>
  <si>
    <t>gp De Wagensdrift Clinic</t>
  </si>
  <si>
    <t>gp East Lynne Clinic</t>
  </si>
  <si>
    <t>gp Onverwacht Clinic</t>
  </si>
  <si>
    <t>gp Rayton Clinic</t>
  </si>
  <si>
    <t>gp Eersterust CHC</t>
  </si>
  <si>
    <t>gp Pretorius Park Clinic</t>
  </si>
  <si>
    <t>gp Silverton Clinic</t>
  </si>
  <si>
    <t>gp Ubuntu Clinic</t>
  </si>
  <si>
    <t>gp Bronkhorstspruit Clinic</t>
  </si>
  <si>
    <t>gp Ekangala Clinic</t>
  </si>
  <si>
    <t>gp Kanana Clinic</t>
  </si>
  <si>
    <t>gp Rethabiseng Clinic</t>
  </si>
  <si>
    <t>gp Sokhulumi Clinic</t>
  </si>
  <si>
    <t>gp Zithobeni Clinic</t>
  </si>
  <si>
    <t>gp Brakpan Clinic</t>
  </si>
  <si>
    <t>gp Calcot Dhlephu Clinic</t>
  </si>
  <si>
    <t>gp Daveyton Ext Clinic</t>
  </si>
  <si>
    <t>gp Geluksdal Clinic</t>
  </si>
  <si>
    <t>gp Phuthanang Clinic</t>
  </si>
  <si>
    <t>gp Simunye Clinic (Brakpan)</t>
  </si>
  <si>
    <t>gp Tsakane Ext 10 Clinic</t>
  </si>
  <si>
    <t>gp Alra Park Ext 3 Clinic</t>
  </si>
  <si>
    <t>gp Duduza Clinic</t>
  </si>
  <si>
    <t>gp Lucky Mkhwanazi Clinic</t>
  </si>
  <si>
    <t>gp Nigel Clinic</t>
  </si>
  <si>
    <t>gp Payneville Clinic</t>
  </si>
  <si>
    <t>gp Reedville Clinic</t>
  </si>
  <si>
    <t>gp Sead Clinic</t>
  </si>
  <si>
    <t>gp Selope Thema Clinic</t>
  </si>
  <si>
    <t>gp Slovo Park Clinic</t>
  </si>
  <si>
    <t>gp Sonto Thobela Clinic</t>
  </si>
  <si>
    <t>gp Thembelisha Clinic</t>
  </si>
  <si>
    <t>gp Birchleigh Clinic</t>
  </si>
  <si>
    <t>gp Bonaero Park Clinic</t>
  </si>
  <si>
    <t>gp Olifantsfontein Clinic</t>
  </si>
  <si>
    <t>gp Spartan Clinic</t>
  </si>
  <si>
    <t>gp Bedfordview Clinic</t>
  </si>
  <si>
    <t>gp Boksburg North Clinic</t>
  </si>
  <si>
    <t>gp Chief Albert Luthuli Clinic</t>
  </si>
  <si>
    <t>gp Dan Kubheka Clinic</t>
  </si>
  <si>
    <t>gp Edenvale Clinic</t>
  </si>
  <si>
    <t>gp Endayeni Clinic</t>
  </si>
  <si>
    <t>gp Kemston Clinic</t>
  </si>
  <si>
    <t>gp Lethabong Clinic</t>
  </si>
  <si>
    <t>gp Northmead Clinic</t>
  </si>
  <si>
    <t>gp Van Dyk Park Clinic</t>
  </si>
  <si>
    <t>gp Alberton North Clinic</t>
  </si>
  <si>
    <t>gp Bertha Gxowa Clinic</t>
  </si>
  <si>
    <t>gp Brackenhurst Clinic</t>
  </si>
  <si>
    <t>gp Elsburg Clinic</t>
  </si>
  <si>
    <t>gp Klopper Park Clinic</t>
  </si>
  <si>
    <t>gp Tswelopele Clinic</t>
  </si>
  <si>
    <t>gp Vosloorus Ext 9 Clinic</t>
  </si>
  <si>
    <t>gp Eden Park Clinic</t>
  </si>
  <si>
    <t>gp Greenfields Clinic</t>
  </si>
  <si>
    <t>gp Khumalo Clinic</t>
  </si>
  <si>
    <t>gp Leondale Clinic</t>
  </si>
  <si>
    <t>gp Magagula Clinic</t>
  </si>
  <si>
    <t>gp Motsamai Clinic</t>
  </si>
  <si>
    <t>gp Sunriseview Clinic</t>
  </si>
  <si>
    <t>gp Tsietsi Clinic</t>
  </si>
  <si>
    <t>gp Zonkizizwe 1 Clinic</t>
  </si>
  <si>
    <t>gp Zonkizizwe 2 Clinic</t>
  </si>
  <si>
    <t>gp Albertina Sisulu Clinic</t>
  </si>
  <si>
    <t>gp Beverly Hills Clinic</t>
  </si>
  <si>
    <t>gp Boipatong CHC</t>
  </si>
  <si>
    <t>gp Boitumelo Clinic</t>
  </si>
  <si>
    <t>gp Dr Helga Kuhn Clinic</t>
  </si>
  <si>
    <t>gp Driehoek Clinic</t>
  </si>
  <si>
    <t>gp Evaton Main Clinic</t>
  </si>
  <si>
    <t>gp Johan Deo Clinic</t>
  </si>
  <si>
    <t>gp Mpumelelo (Evaton North) Clinic</t>
  </si>
  <si>
    <t>gp Osizweni Clinic</t>
  </si>
  <si>
    <t>gp Retswelapele Clinic</t>
  </si>
  <si>
    <t>gp Rietspruit Clinic</t>
  </si>
  <si>
    <t>gp Rus ter vaal Clinic</t>
  </si>
  <si>
    <t>gp Thlokomelong Clinic</t>
  </si>
  <si>
    <t>gp Tshepiso Clinic</t>
  </si>
  <si>
    <t>gp Zone 13 Clinic</t>
  </si>
  <si>
    <t>gp Zone 14 Clinic</t>
  </si>
  <si>
    <t>gp Zone 17 Clinic</t>
  </si>
  <si>
    <t>gp Zone 3 Clinic</t>
  </si>
  <si>
    <t>gp Lesedi Local Municipality</t>
  </si>
  <si>
    <t>gp Heidelberg Clinic</t>
  </si>
  <si>
    <t>gp Jameson Park Clinic</t>
  </si>
  <si>
    <t>gp Ratanda CDC</t>
  </si>
  <si>
    <t>gp Ratanda Ext 23 Clinic</t>
  </si>
  <si>
    <t>gp Ratanda Ext 7 Clinic</t>
  </si>
  <si>
    <t>gp Rensburg Clinic</t>
  </si>
  <si>
    <t>gp Usizolwethu Clinic</t>
  </si>
  <si>
    <t>gp Vischuil Clinic</t>
  </si>
  <si>
    <t>gp Midvaal Local Municipality</t>
  </si>
  <si>
    <t>gp Kookrus Clinic</t>
  </si>
  <si>
    <t>gp Midvaal CDC</t>
  </si>
  <si>
    <t>gp Pontshong (Walkerville) Clinic</t>
  </si>
  <si>
    <t>gp Randvaal Clinic</t>
  </si>
  <si>
    <t>gp Merafong City Local Municipality</t>
  </si>
  <si>
    <t>gp Blybank Clinic</t>
  </si>
  <si>
    <t>gp Blyvooruitsig Clinic</t>
  </si>
  <si>
    <t>gp Carletonville Central Clinic</t>
  </si>
  <si>
    <t>gp Deelkraal Clinic</t>
  </si>
  <si>
    <t>gp Fochville Clinic</t>
  </si>
  <si>
    <t>gp Greenspark Clinic</t>
  </si>
  <si>
    <t>gp Khutsong CHC</t>
  </si>
  <si>
    <t>gp Khutsong East Clinic</t>
  </si>
  <si>
    <t>gp Khutsong Ext 3 Clinic</t>
  </si>
  <si>
    <t>gp Khutsong South Clinic</t>
  </si>
  <si>
    <t>gp Khutsong West Clinic</t>
  </si>
  <si>
    <t>gp Kokosi Clinic</t>
  </si>
  <si>
    <t>gp Thusanang Clinic</t>
  </si>
  <si>
    <t>gp Wedela Clinic</t>
  </si>
  <si>
    <t>gp Welverdiend Clinic</t>
  </si>
  <si>
    <t>gp Azaadville Clinic</t>
  </si>
  <si>
    <t>gp DMA Kromdraai Clinic</t>
  </si>
  <si>
    <t>gp Dr Ramirez Martinez Clinic</t>
  </si>
  <si>
    <t>gp Eric Ndeleni Clinic</t>
  </si>
  <si>
    <t>gp Hands of Compassion Clinic</t>
  </si>
  <si>
    <t>gp Itumeleng Clinic</t>
  </si>
  <si>
    <t>gp Jan Maree Clinic</t>
  </si>
  <si>
    <t>gp Krugersdorp Central Clinic</t>
  </si>
  <si>
    <t>gp Land is Wealth Clinic</t>
  </si>
  <si>
    <t>gp Luipaardsvlei Clinic</t>
  </si>
  <si>
    <t>gp Maki Legwete Clinic</t>
  </si>
  <si>
    <t>gp Mogale Clinic</t>
  </si>
  <si>
    <t>gp Muldersdrift Clinic</t>
  </si>
  <si>
    <t>gp Noordheuwel Clinic</t>
  </si>
  <si>
    <t>gp Tarlton Clinic</t>
  </si>
  <si>
    <t>gp Thusong Community Clinic</t>
  </si>
  <si>
    <t>gp Rand West City Local Municipality</t>
  </si>
  <si>
    <t>gp Badirile Clinic</t>
  </si>
  <si>
    <t>gp Bekkersdal East Clinic</t>
  </si>
  <si>
    <t>gp Bekkersdal West CHC</t>
  </si>
  <si>
    <t>gp Elandsfontein Clinic</t>
  </si>
  <si>
    <t>gp Glenhavie Clinic</t>
  </si>
  <si>
    <t>gp Kocksoord Clinic</t>
  </si>
  <si>
    <t>gp ML Pessen Clinic</t>
  </si>
  <si>
    <t>gp Mohlakeng CHC</t>
  </si>
  <si>
    <t>gp PJ Maree Clinic</t>
  </si>
  <si>
    <t>gp Randgate Clinic</t>
  </si>
  <si>
    <t>gp Simunye Clinic (Westonaria)</t>
  </si>
  <si>
    <t>gp Thusanang (Westonaria) Clinic</t>
  </si>
  <si>
    <t>gp Venterspos Clinic</t>
  </si>
  <si>
    <t>gp Westonaria Clinic</t>
  </si>
  <si>
    <t>gp Ya Rona Clinic</t>
  </si>
  <si>
    <t>gp Zuurbekom Clinic</t>
  </si>
  <si>
    <t>kz Dannhauser Local Municipality</t>
  </si>
  <si>
    <t>kz Dannhauser CHC</t>
  </si>
  <si>
    <t>kz Durnacol Clinic</t>
  </si>
  <si>
    <t>kz Emfundweni Clinic</t>
  </si>
  <si>
    <t>kz Greenock Clinic</t>
  </si>
  <si>
    <t>kz Ladybank Clinic</t>
  </si>
  <si>
    <t>kz Naas Farm Clinic</t>
  </si>
  <si>
    <t>kz Nellies Farm Clinic</t>
  </si>
  <si>
    <t>kz Sukumani Clinic</t>
  </si>
  <si>
    <t>kz Thandanani Clinic (Dannhauser)</t>
  </si>
  <si>
    <t>kz Thembalihle Clinic</t>
  </si>
  <si>
    <t>kz Verdriet Clinic</t>
  </si>
  <si>
    <t>kz Emadlangeni Local Municipality</t>
  </si>
  <si>
    <t>kz Groenvlei Clinic</t>
  </si>
  <si>
    <t>kz Niemeyer Gateway Clinic</t>
  </si>
  <si>
    <t>kz Charlestown Clinic</t>
  </si>
  <si>
    <t>kz Ingogo Clinic</t>
  </si>
  <si>
    <t>kz Madadeni 7 Clinic</t>
  </si>
  <si>
    <t>kz Madadeni Gateway Clinic</t>
  </si>
  <si>
    <t>kz Mndozo Clinic</t>
  </si>
  <si>
    <t>kz Newcastle PHC Clinic</t>
  </si>
  <si>
    <t>kz Osizweni 3 Clinic</t>
  </si>
  <si>
    <t>kz Stafford Clinic</t>
  </si>
  <si>
    <t>kz Amanzimtoti Clinic</t>
  </si>
  <si>
    <t>kz Athlone Park Hall Clinic</t>
  </si>
  <si>
    <t>kz Austerville Clinic</t>
  </si>
  <si>
    <t>kz Bayview Clinic</t>
  </si>
  <si>
    <t>kz Besters Clinic</t>
  </si>
  <si>
    <t>kz Bluff Clinic</t>
  </si>
  <si>
    <t>kz Caneside Clinic</t>
  </si>
  <si>
    <t>kz Chatsworth Township Centre Clinic</t>
  </si>
  <si>
    <t>kz Craigieburn Clinic</t>
  </si>
  <si>
    <t>kz Danganya Clinic</t>
  </si>
  <si>
    <t>kz Ezimwini Clinic</t>
  </si>
  <si>
    <t>kz Glen Earle Clinic</t>
  </si>
  <si>
    <t>kz Grove End Clinic</t>
  </si>
  <si>
    <t>kz Hambanathi Clinic</t>
  </si>
  <si>
    <t>kz Kingsburgh Clinic</t>
  </si>
  <si>
    <t>kz Klaarwater Clinic</t>
  </si>
  <si>
    <t>kz Kloof Clinic</t>
  </si>
  <si>
    <t>kz KwaMashu B Clinic</t>
  </si>
  <si>
    <t>kz KwaNgcolosi Clinic</t>
  </si>
  <si>
    <t>kz La Lucia Clinic</t>
  </si>
  <si>
    <t>kz Lovu Clinic</t>
  </si>
  <si>
    <t>kz Luganda Clinic</t>
  </si>
  <si>
    <t>kz Magabheni Clinic</t>
  </si>
  <si>
    <t>kz Mahatma Gandhi Gateway Clinic</t>
  </si>
  <si>
    <t>kz Maphephetheni Clinic</t>
  </si>
  <si>
    <t>kz Mariannridge Clinic</t>
  </si>
  <si>
    <t>kz Merebank Clinic</t>
  </si>
  <si>
    <t>kz Mfume Clinic</t>
  </si>
  <si>
    <t>kz Molweni Clinic</t>
  </si>
  <si>
    <t>kz Mzamo Clinic</t>
  </si>
  <si>
    <t>kz Nagina Clinic</t>
  </si>
  <si>
    <t>kz Nazareth Clinic</t>
  </si>
  <si>
    <t>kz New Germany Clinic</t>
  </si>
  <si>
    <t>kz Newlands West Clinic</t>
  </si>
  <si>
    <t>kz Newtown A CHC</t>
  </si>
  <si>
    <t>kz Nkwali Clinic</t>
  </si>
  <si>
    <t>kz Ntshongweni Clinic</t>
  </si>
  <si>
    <t>kz Odidini Clinic</t>
  </si>
  <si>
    <t>kz Osindisweni Gateway Clinic</t>
  </si>
  <si>
    <t>kz Osizweni (Umlazi Q) Clinic</t>
  </si>
  <si>
    <t>kz Ottawa Clinic</t>
  </si>
  <si>
    <t>kz Philakade Clinic</t>
  </si>
  <si>
    <t>kz Queensburgh Clinic</t>
  </si>
  <si>
    <t>kz Redcliffe Clinic</t>
  </si>
  <si>
    <t>kz Reservoir Hills Clinic</t>
  </si>
  <si>
    <t>kz RK Khan Gateway Clinic</t>
  </si>
  <si>
    <t>kz Sea Cow Lake Clinic</t>
  </si>
  <si>
    <t>kz Shallcross Clinic</t>
  </si>
  <si>
    <t>kz Shongweni Dam Clinic</t>
  </si>
  <si>
    <t>kz St Anne's Clinic</t>
  </si>
  <si>
    <t>kz Stonebridge Clinic</t>
  </si>
  <si>
    <t>kz Sydenham Heights Clinic</t>
  </si>
  <si>
    <t>kz Trenance Park Clinic</t>
  </si>
  <si>
    <t>kz Umkomaas Clinic</t>
  </si>
  <si>
    <t>kz Umlazi AA Clinic</t>
  </si>
  <si>
    <t>kz Umlazi G Clinic</t>
  </si>
  <si>
    <t>kz Umnini Clinic</t>
  </si>
  <si>
    <t>kz Waterfall Clinic</t>
  </si>
  <si>
    <t>kz Waterloo Clinic</t>
  </si>
  <si>
    <t>kz Wentworth Gateway Clinic</t>
  </si>
  <si>
    <t>kz Westville Clinic</t>
  </si>
  <si>
    <t>kz Woodhurst Clinic</t>
  </si>
  <si>
    <t>kz Wyebank Clinic</t>
  </si>
  <si>
    <t>kz Harry Gwala District Municipality</t>
  </si>
  <si>
    <t>kz Dr Nkosazana Dlamini Zuma Local Municipality</t>
  </si>
  <si>
    <t>kz Gqumeni Clinic</t>
  </si>
  <si>
    <t>kz Gwala Clinic</t>
  </si>
  <si>
    <t>kz Kilmun Clinic</t>
  </si>
  <si>
    <t>kz Mnyamana Clinic</t>
  </si>
  <si>
    <t>kz Mqatsheni Clinic</t>
  </si>
  <si>
    <t>kz Pholela CHC</t>
  </si>
  <si>
    <t>kz Qulashe Clinic</t>
  </si>
  <si>
    <t>kz Sandanezwe Clinic</t>
  </si>
  <si>
    <t>kz Sokhela Clinic</t>
  </si>
  <si>
    <t>kz St Apollinaris Gateway Clinic</t>
  </si>
  <si>
    <t>kz Tsatsi Memorial Clinic</t>
  </si>
  <si>
    <t>kz Underberg Clinic</t>
  </si>
  <si>
    <t>kz Greater Kokstad Local Municipality</t>
  </si>
  <si>
    <t>kz East Griqualand and Usher Memorial Gateway Clinic</t>
  </si>
  <si>
    <t>kz Kokstad Clinic</t>
  </si>
  <si>
    <t>kz Ubuhlebezwe Local Municipality</t>
  </si>
  <si>
    <t>kz Christ the King Gateway Clinic</t>
  </si>
  <si>
    <t>kz Gcinokuhle Clinic</t>
  </si>
  <si>
    <t>kz Hlokozi Clinic</t>
  </si>
  <si>
    <t>kz Ixopo Clinic</t>
  </si>
  <si>
    <t>kz Jolivet Clinic</t>
  </si>
  <si>
    <t>kz Kwamashumi Clinic</t>
  </si>
  <si>
    <t>kz Mntungwana Clinic</t>
  </si>
  <si>
    <t>kz Ndwebu Clinic</t>
  </si>
  <si>
    <t>kz Nokweja Clinic</t>
  </si>
  <si>
    <t>kz Sangcwaba Clinic</t>
  </si>
  <si>
    <t>kz uMzimkhulu Local Municipality</t>
  </si>
  <si>
    <t>kz Gowanlee Clinic</t>
  </si>
  <si>
    <t>kz Gugwini Clinic</t>
  </si>
  <si>
    <t>kz Ibisi Clinic</t>
  </si>
  <si>
    <t>kz Ladam Irene Clinic</t>
  </si>
  <si>
    <t>kz Lourdes Clinic</t>
  </si>
  <si>
    <t>kz Malenge Clinic</t>
  </si>
  <si>
    <t>kz Mvoti Clinic</t>
  </si>
  <si>
    <t>kz Mvubukazi Clinic</t>
  </si>
  <si>
    <t>kz Ndawana Clinic</t>
  </si>
  <si>
    <t>kz Rietvlei Gateway Clinic</t>
  </si>
  <si>
    <t>kz Riverside Clinic</t>
  </si>
  <si>
    <t>kz Sihleza Clinic</t>
  </si>
  <si>
    <t>kz Singisi Clinic</t>
  </si>
  <si>
    <t>kz Siphamandla Clinic</t>
  </si>
  <si>
    <t>kz St Margaret's CHC</t>
  </si>
  <si>
    <t>kz Umzimkhulu Clinic</t>
  </si>
  <si>
    <t>kz iLembe District Municipality</t>
  </si>
  <si>
    <t>kz KwaDukuza Local Municipality</t>
  </si>
  <si>
    <t>kz Ballito Clinic</t>
  </si>
  <si>
    <t>kz Darnall Clinic</t>
  </si>
  <si>
    <t>kz Glenhills Clinic</t>
  </si>
  <si>
    <t>kz Groutville Clinic</t>
  </si>
  <si>
    <t>kz Kearsney Clinic</t>
  </si>
  <si>
    <t>kz KwaDukuza Clinic</t>
  </si>
  <si>
    <t>kz Mpumelelo Clinic</t>
  </si>
  <si>
    <t>kz Nandi Clinic</t>
  </si>
  <si>
    <t>kz Shakaskraal Clinic</t>
  </si>
  <si>
    <t>kz Mandeni Local Municipality</t>
  </si>
  <si>
    <t>kz Dokodweni Clinic</t>
  </si>
  <si>
    <t>kz Hlomendlini Clinic</t>
  </si>
  <si>
    <t>kz Isithebe Clinic</t>
  </si>
  <si>
    <t>kz Macambini Clinic</t>
  </si>
  <si>
    <t>kz Mandeni Clinic</t>
  </si>
  <si>
    <t>kz Ndulinde Clinic</t>
  </si>
  <si>
    <t>kz Ohwebede Clinic</t>
  </si>
  <si>
    <t>kz Sundumbili CHC</t>
  </si>
  <si>
    <t>kz Maphumulo Local Municipality</t>
  </si>
  <si>
    <t>kz Amandlalathi Clinic</t>
  </si>
  <si>
    <t>kz Isithundu Clinic</t>
  </si>
  <si>
    <t>kz Maphumulo Clinic</t>
  </si>
  <si>
    <t>kz Maqumbi Clinic</t>
  </si>
  <si>
    <t>kz Mbekaphansi Clinic</t>
  </si>
  <si>
    <t>kz Mphise Clinic</t>
  </si>
  <si>
    <t>kz Mthandeni Clinic</t>
  </si>
  <si>
    <t>kz Oqaqeni Clinic</t>
  </si>
  <si>
    <t>kz Otimati Clinic</t>
  </si>
  <si>
    <t>kz Umphumulo Gateway Clinic</t>
  </si>
  <si>
    <t>kz Untunjambili Gateway Clinic</t>
  </si>
  <si>
    <t>kz Ndwedwe Local Municipality</t>
  </si>
  <si>
    <t>kz Chibini Clinic</t>
  </si>
  <si>
    <t>kz Esidumbini Clinic</t>
  </si>
  <si>
    <t>kz KwaNyuswa Clinic</t>
  </si>
  <si>
    <t>kz Molokohlo Clinic</t>
  </si>
  <si>
    <t>kz Montebello Gateway Clinic</t>
  </si>
  <si>
    <t>kz Ndwedwe CHC</t>
  </si>
  <si>
    <t>kz Thafamasi Clinic</t>
  </si>
  <si>
    <t>kz Wosiyane Clinic</t>
  </si>
  <si>
    <t>kz Brackenham Clinic</t>
  </si>
  <si>
    <t>kz Buchanana Clinic</t>
  </si>
  <si>
    <t>kz Empangeni Clinic</t>
  </si>
  <si>
    <t>kz Khandisa Clinic</t>
  </si>
  <si>
    <t>kz Luwamba Clinic</t>
  </si>
  <si>
    <t>kz Mabamba Clinic</t>
  </si>
  <si>
    <t>kz Mandlanzini Clinic</t>
  </si>
  <si>
    <t>kz Ngwelezana Clinic</t>
  </si>
  <si>
    <t>kz Ntuze Clinic</t>
  </si>
  <si>
    <t>kz Umkhontokayise Clinic</t>
  </si>
  <si>
    <t>kz Mthonjaneni Local Municipality</t>
  </si>
  <si>
    <t>kz KwaMagwaza Gateway Clinic</t>
  </si>
  <si>
    <t>kz KwaMbiza Clinic</t>
  </si>
  <si>
    <t>kz KwaYanguye Clinic</t>
  </si>
  <si>
    <t>kz Melmoth Clinic</t>
  </si>
  <si>
    <t>kz Ndundulu Clinic</t>
  </si>
  <si>
    <t>kz Nogajuka Clinic</t>
  </si>
  <si>
    <t>kz Nomponjwana Clinic</t>
  </si>
  <si>
    <t>kz Nkandla Local Municipality</t>
  </si>
  <si>
    <t>kz Chwezi Clinic</t>
  </si>
  <si>
    <t>kz Dinintuli Clinic</t>
  </si>
  <si>
    <t>kz Ekhombe Gateway Clinic</t>
  </si>
  <si>
    <t>kz Esibhudeni Clinic</t>
  </si>
  <si>
    <t>kz Ewangu Clinic</t>
  </si>
  <si>
    <t>kz Halambu Clinic</t>
  </si>
  <si>
    <t>kz Mabhuqweni Clinic</t>
  </si>
  <si>
    <t>kz Malunga Clinic</t>
  </si>
  <si>
    <t>kz Mandaba Clinic</t>
  </si>
  <si>
    <t>kz Manyane Clinic</t>
  </si>
  <si>
    <t>kz Mfongosi Clinic</t>
  </si>
  <si>
    <t>kz Mpandleni Clinic</t>
  </si>
  <si>
    <t>kz Mthungweni Clinic</t>
  </si>
  <si>
    <t>kz Ndabaningi Clinic</t>
  </si>
  <si>
    <t>kz Nongamlane Clinic</t>
  </si>
  <si>
    <t>kz Nxamalala Clinic (Eshowe)</t>
  </si>
  <si>
    <t>kz Thalaneni Clinic</t>
  </si>
  <si>
    <t>kz Vumanhlamvu Clinic</t>
  </si>
  <si>
    <t>kz Xulu Clinic</t>
  </si>
  <si>
    <t>kz Cinci Clinic</t>
  </si>
  <si>
    <t>kz KwaMbonambi Clinic (Sappi Clinic)</t>
  </si>
  <si>
    <t>kz Nhlabane Clinic</t>
  </si>
  <si>
    <t>kz Ntambanana Clinic</t>
  </si>
  <si>
    <t>kz Ocilwane Clinic</t>
  </si>
  <si>
    <t>kz Sokhulu Clinic</t>
  </si>
  <si>
    <t>kz Umbonambi Clinic</t>
  </si>
  <si>
    <t>kz Ekuphumuleni Clinic</t>
  </si>
  <si>
    <t>kz Ensingweni Clinic</t>
  </si>
  <si>
    <t>kz Gingindlovu Clinic</t>
  </si>
  <si>
    <t>kz Mathungela Clinic</t>
  </si>
  <si>
    <t>kz Mvutshini Clinic (uMlalazi)</t>
  </si>
  <si>
    <t>kz Ndlangubo Clinic</t>
  </si>
  <si>
    <t>kz Ngudwini Clinic</t>
  </si>
  <si>
    <t>kz Nkwalini Clinic</t>
  </si>
  <si>
    <t>kz Ntumeni Clinic</t>
  </si>
  <si>
    <t>kz Osungulweni Clinic</t>
  </si>
  <si>
    <t>kz Samungu Clinic</t>
  </si>
  <si>
    <t>kz Siphilile Clinic</t>
  </si>
  <si>
    <t>kz Bhobhoyi Clinic</t>
  </si>
  <si>
    <t>kz Bhomela Clinic</t>
  </si>
  <si>
    <t>kz Braemer Clinic</t>
  </si>
  <si>
    <t>kz Gcilima Clinic</t>
  </si>
  <si>
    <t>kz Ludimala Clinic</t>
  </si>
  <si>
    <t>kz Madlala Clinic</t>
  </si>
  <si>
    <t>kz Marburg Clinic</t>
  </si>
  <si>
    <t>kz Mthimude Clinic</t>
  </si>
  <si>
    <t>kz Mvutshini Clinic (Hibiscus Coast)</t>
  </si>
  <si>
    <t>kz Ntabeni Clinic</t>
  </si>
  <si>
    <t>kz Port Shepstone Gateway Clinic</t>
  </si>
  <si>
    <t>kz Shelly Beach Clinic</t>
  </si>
  <si>
    <t>kz Southport Clinic</t>
  </si>
  <si>
    <t>kz Thembalesizwe Clinic</t>
  </si>
  <si>
    <t>kz Thonjeni Clinic</t>
  </si>
  <si>
    <t>kz Umtentweni Clinic</t>
  </si>
  <si>
    <t>kz Umdoni Local Municipality</t>
  </si>
  <si>
    <t>kz Dlangezwa Clinic</t>
  </si>
  <si>
    <t>kz Dududu Clinic</t>
  </si>
  <si>
    <t>kz GJ Crooke's Gateway Clinic</t>
  </si>
  <si>
    <t>kz Mgangeni Clinic</t>
  </si>
  <si>
    <t>kz Pennington Clinic</t>
  </si>
  <si>
    <t>kz Philani Clinic</t>
  </si>
  <si>
    <t>kz Scottburgh Clinic</t>
  </si>
  <si>
    <t>kz Umzinto Clinic</t>
  </si>
  <si>
    <t>kz Umuziwabantu Local Municipality</t>
  </si>
  <si>
    <t>kz Elim Clinic</t>
  </si>
  <si>
    <t>kz Harding Clinic</t>
  </si>
  <si>
    <t>kz KwaJali Clinic</t>
  </si>
  <si>
    <t>kz Mbonwa Clinic</t>
  </si>
  <si>
    <t>kz Mbotho Clinic</t>
  </si>
  <si>
    <t>kz Meadow Sweet Clinic</t>
  </si>
  <si>
    <t>kz Pisgah Clinic</t>
  </si>
  <si>
    <t>kz Santombe Clinic</t>
  </si>
  <si>
    <t>kz St Andrew's Gateway Clinic</t>
  </si>
  <si>
    <t>kz Weza Clinic</t>
  </si>
  <si>
    <t>kz Xhamini Clinic</t>
  </si>
  <si>
    <t>kz Umzumbe Local Municipality</t>
  </si>
  <si>
    <t>kz Assisi Clinic</t>
  </si>
  <si>
    <t>kz Baphumile Clinic</t>
  </si>
  <si>
    <t>kz Gqayinyanga Clinic</t>
  </si>
  <si>
    <t>kz Khayelihle Clinic</t>
  </si>
  <si>
    <t>kz Mabheleni Clinic</t>
  </si>
  <si>
    <t>kz Mfundo Arnold Lushaba CHC</t>
  </si>
  <si>
    <t>kz Mgayi Clinic</t>
  </si>
  <si>
    <t>kz Morrison's Post Clinic</t>
  </si>
  <si>
    <t>kz Ndelu Clinic</t>
  </si>
  <si>
    <t>kz Nhlalwane Clinic</t>
  </si>
  <si>
    <t>kz Ntimbankulu Clinic</t>
  </si>
  <si>
    <t>kz Phungashe Clinic</t>
  </si>
  <si>
    <t>kz St Faith's Clinic</t>
  </si>
  <si>
    <t>kz Impendle Local Municipality</t>
  </si>
  <si>
    <t>kz Gomane Clinic</t>
  </si>
  <si>
    <t>kz Mahlutshini Clinic</t>
  </si>
  <si>
    <t>kz Nxamalala Clinic (Impendle)</t>
  </si>
  <si>
    <t>kz Mkhambathini Local Municipality</t>
  </si>
  <si>
    <t>kz Baniyena Clinic</t>
  </si>
  <si>
    <t>kz Embo Clinic</t>
  </si>
  <si>
    <t>kz Injabulo Clinic</t>
  </si>
  <si>
    <t>kz Maguzu Clinic</t>
  </si>
  <si>
    <t>kz Mooi River Clinic</t>
  </si>
  <si>
    <t>kz Ashdown Clinic</t>
  </si>
  <si>
    <t>kz Central City Clinic</t>
  </si>
  <si>
    <t>kz Eastwood Clinic</t>
  </si>
  <si>
    <t>kz Esigodini Clinic</t>
  </si>
  <si>
    <t>kz Grange Clinic</t>
  </si>
  <si>
    <t>kz Harry Gwala Gateway Clinic</t>
  </si>
  <si>
    <t>kz Khan Road Clinic</t>
  </si>
  <si>
    <t>kz Mafakathini Clinic</t>
  </si>
  <si>
    <t>kz Masons Clinic</t>
  </si>
  <si>
    <t>kz Ncwadi Clinic</t>
  </si>
  <si>
    <t>kz Ngubeni Clinic</t>
  </si>
  <si>
    <t>kz Northdale Clinic</t>
  </si>
  <si>
    <t>kz Northdale Gateway Clinic</t>
  </si>
  <si>
    <t>kz Ntembeni Clinic</t>
  </si>
  <si>
    <t>kz Scottsville Clinic</t>
  </si>
  <si>
    <t>kz Sinathing Clinic</t>
  </si>
  <si>
    <t>kz Sobantu Clinic</t>
  </si>
  <si>
    <t>kz Willowfountain Clinic</t>
  </si>
  <si>
    <t>kz Woodlands Clinic</t>
  </si>
  <si>
    <t>kz Mbuthisweni Clinic</t>
  </si>
  <si>
    <t>kz Ndaleni Clinic</t>
  </si>
  <si>
    <t>kz Phatheni Clinic</t>
  </si>
  <si>
    <t>kz Balgowan Clinic</t>
  </si>
  <si>
    <t>kz uMshwathi Local Municipality</t>
  </si>
  <si>
    <t>kz Appelsbosch Gateway Clinic</t>
  </si>
  <si>
    <t>kz Bambanani Clinic</t>
  </si>
  <si>
    <t>kz Cramond Clinic</t>
  </si>
  <si>
    <t>kz Efaye Clinic</t>
  </si>
  <si>
    <t>kz Emtulwa Clinic</t>
  </si>
  <si>
    <t>kz Gcumisa Clinic</t>
  </si>
  <si>
    <t>kz Mambedwini Clinic</t>
  </si>
  <si>
    <t>kz Mayizekane Clinic</t>
  </si>
  <si>
    <t>kz Big 5 Hlabisa Local Municipality</t>
  </si>
  <si>
    <t>kz Ezimpondweni Clinic</t>
  </si>
  <si>
    <t>kz Hlabisa Gateway Clinic</t>
  </si>
  <si>
    <t>kz Hluhluwe Clinic</t>
  </si>
  <si>
    <t>kz Inhlwathi Clinic</t>
  </si>
  <si>
    <t>kz Macabuzela Clinic</t>
  </si>
  <si>
    <t>kz Makhowe Clinic</t>
  </si>
  <si>
    <t>kz Mduku Clinic</t>
  </si>
  <si>
    <t>kz Mnqobokazi Clinic</t>
  </si>
  <si>
    <t>kz Mpembeni Clinic</t>
  </si>
  <si>
    <t>kz Jozini Local Municipality</t>
  </si>
  <si>
    <t>kz Bethesda Gateway Clinic</t>
  </si>
  <si>
    <t>kz Ekuhlehleni Clinic</t>
  </si>
  <si>
    <t>kz Gedleza Clinic</t>
  </si>
  <si>
    <t>kz Gwaliweni Clinic</t>
  </si>
  <si>
    <t>kz Jozini Clinic</t>
  </si>
  <si>
    <t>kz KwaMbuzi Clinic</t>
  </si>
  <si>
    <t>kz Makhathini Clinic</t>
  </si>
  <si>
    <t>kz Manyiseni Clinic</t>
  </si>
  <si>
    <t>kz Mbadleni Clinic</t>
  </si>
  <si>
    <t>kz Mhlekazi Clinic</t>
  </si>
  <si>
    <t>kz Mkuze Clinic</t>
  </si>
  <si>
    <t>kz Mosvold Gateway Clinic</t>
  </si>
  <si>
    <t>kz Ndumo Clinic</t>
  </si>
  <si>
    <t>kz Nkungwini Clinic</t>
  </si>
  <si>
    <t>kz Nondabuya Clinic</t>
  </si>
  <si>
    <t>kz Ophansi Clinic</t>
  </si>
  <si>
    <t>kz Ophondweni Clinic</t>
  </si>
  <si>
    <t>kz Othobothini CHC</t>
  </si>
  <si>
    <t>kz Shemula Clinic</t>
  </si>
  <si>
    <t>kz Esiyembeni Clinic</t>
  </si>
  <si>
    <t>kz Ezwenelisha Clinic</t>
  </si>
  <si>
    <t>kz Gunjaneni Clinic</t>
  </si>
  <si>
    <t>kz KwaMsane Clinic</t>
  </si>
  <si>
    <t>kz Machibini Clinic</t>
  </si>
  <si>
    <t>kz Madwaleni Clinic</t>
  </si>
  <si>
    <t>kz Mpukunyoni Clinic</t>
  </si>
  <si>
    <t>kz Nkundusi Clinic</t>
  </si>
  <si>
    <t>kz Ntondweni Clinic</t>
  </si>
  <si>
    <t>kz Bhekabantu Clinic</t>
  </si>
  <si>
    <t>kz Empophomeni Clinic</t>
  </si>
  <si>
    <t>kz KwaNdaba Clinic</t>
  </si>
  <si>
    <t>kz KwaZibi Clinic</t>
  </si>
  <si>
    <t>kz Mabibi Clinic</t>
  </si>
  <si>
    <t>kz Madonela Clinic</t>
  </si>
  <si>
    <t>kz Mahlungulu Clinic</t>
  </si>
  <si>
    <t>kz Manaba Clinic</t>
  </si>
  <si>
    <t>kz Mboza Clinic</t>
  </si>
  <si>
    <t>kz Mseleni Gateway Clinic</t>
  </si>
  <si>
    <t>kz Mshudu Clinic</t>
  </si>
  <si>
    <t>kz Mvelabusha Clinic</t>
  </si>
  <si>
    <t>kz Ntshongwe Clinic</t>
  </si>
  <si>
    <t>kz Oqondweni Clinic</t>
  </si>
  <si>
    <t>kz Phelandaba Clinic</t>
  </si>
  <si>
    <t>kz Thengane Clinic</t>
  </si>
  <si>
    <t>kz Zama Zama Clinic</t>
  </si>
  <si>
    <t>kz Umzinyathi District Municipality</t>
  </si>
  <si>
    <t>kz Endumeni Local Municipality</t>
  </si>
  <si>
    <t>kz Dundee Gateway Clinic</t>
  </si>
  <si>
    <t>kz Empathe Clinic</t>
  </si>
  <si>
    <t>kz Glenridge Clinic</t>
  </si>
  <si>
    <t>kz Sakhimpilo Clinic</t>
  </si>
  <si>
    <t>kz Siphimpilo Clinic</t>
  </si>
  <si>
    <t>kz Wasbank Clinic</t>
  </si>
  <si>
    <t>kz Msinga Local Municipality</t>
  </si>
  <si>
    <t>kz Church of Scotland Gateway Clinic</t>
  </si>
  <si>
    <t>kz Collessie Clinic</t>
  </si>
  <si>
    <t>kz Cwaka Clinic</t>
  </si>
  <si>
    <t>kz Douglas Clinic</t>
  </si>
  <si>
    <t>kz Elandskraal Clinic</t>
  </si>
  <si>
    <t>kz Ethembeni Clinic</t>
  </si>
  <si>
    <t>kz Gunjana Clinic</t>
  </si>
  <si>
    <t>kz Mandleni Clinic</t>
  </si>
  <si>
    <t>kz Mawele Clinic</t>
  </si>
  <si>
    <t>kz Mazabeko Clinic</t>
  </si>
  <si>
    <t>kz Mbangweni Clinic</t>
  </si>
  <si>
    <t>kz Mhlangana Clinic</t>
  </si>
  <si>
    <t>kz Mkhuphula Clinic</t>
  </si>
  <si>
    <t>kz Msizini Clinic</t>
  </si>
  <si>
    <t>kz Mumbe Clinic</t>
  </si>
  <si>
    <t>kz Ngabayena Clinic</t>
  </si>
  <si>
    <t>kz Ngubevu Clinic</t>
  </si>
  <si>
    <t>kz Nocomboshe Clinic</t>
  </si>
  <si>
    <t>kz Pomeroy CHC</t>
  </si>
  <si>
    <t>kz Qinelani Clinic</t>
  </si>
  <si>
    <t>kz Rorke's Drift Clinic</t>
  </si>
  <si>
    <t>kz Nquthu Local Municipality</t>
  </si>
  <si>
    <t>kz Charles Johnson Memorial Gateway Clinic</t>
  </si>
  <si>
    <t>kz Felani Clinic</t>
  </si>
  <si>
    <t>kz Hlathi Dam Clinic</t>
  </si>
  <si>
    <t>kz Inkosi Thathezakhe Clinic</t>
  </si>
  <si>
    <t>kz Isandlwana Clinic</t>
  </si>
  <si>
    <t>kz KwaNyezi Clinic</t>
  </si>
  <si>
    <t>kz Mangeni Clinic</t>
  </si>
  <si>
    <t>kz Manxili Clinic</t>
  </si>
  <si>
    <t>kz Masotsheni Clinic</t>
  </si>
  <si>
    <t>kz Mhlungwane Clinic</t>
  </si>
  <si>
    <t>kz Mkhonjane Clinic</t>
  </si>
  <si>
    <t>kz Nkande Clinic</t>
  </si>
  <si>
    <t>kz Nondweni Clinic</t>
  </si>
  <si>
    <t>kz Ntinini Clinic</t>
  </si>
  <si>
    <t>kz Zamimpilo Clinic</t>
  </si>
  <si>
    <t>kz Umvoti Local Municipality</t>
  </si>
  <si>
    <t>kz Amakhabela Clinic</t>
  </si>
  <si>
    <t>kz Amatimatolo Clinic</t>
  </si>
  <si>
    <t>kz Ehlanzeni Clinic</t>
  </si>
  <si>
    <t>kz Eshane Clinic</t>
  </si>
  <si>
    <t>kz Greytown Gateway Clinic</t>
  </si>
  <si>
    <t>kz Kranskop Clinic</t>
  </si>
  <si>
    <t>kz KwaSenge Clinic</t>
  </si>
  <si>
    <t>kz Muden Clinic</t>
  </si>
  <si>
    <t>kz Ntembisweni Clinic</t>
  </si>
  <si>
    <t>kz Pine Street (Greytown) Clinic</t>
  </si>
  <si>
    <t>kz Sibuyane Clinic</t>
  </si>
  <si>
    <t>kz Ukuthula Clinic</t>
  </si>
  <si>
    <t>kz Uthukela District Municipality</t>
  </si>
  <si>
    <t>kz Alfred Duma Local Municipality</t>
  </si>
  <si>
    <t>kz Acaciavale Clinic</t>
  </si>
  <si>
    <t>kz Driefontein Clinic</t>
  </si>
  <si>
    <t>kz Ekuvukeni Clinic</t>
  </si>
  <si>
    <t>kz Ezakheni 2 Clinic</t>
  </si>
  <si>
    <t>kz Ezakheni E Clinic</t>
  </si>
  <si>
    <t>kz Gcinalishone Clinic</t>
  </si>
  <si>
    <t>kz Kleinfontein Clinic</t>
  </si>
  <si>
    <t>kz KwaMteyi Clinic</t>
  </si>
  <si>
    <t>kz Ladysmith Gateway Clinic</t>
  </si>
  <si>
    <t>kz Limehill Clinic</t>
  </si>
  <si>
    <t>kz Limit Hill Clinic</t>
  </si>
  <si>
    <t>kz Matiwaneskop Clinic</t>
  </si>
  <si>
    <t>kz Rockcliff Clinic</t>
  </si>
  <si>
    <t>kz Sahlumbe Clinic</t>
  </si>
  <si>
    <t>kz Sigweje Clinic</t>
  </si>
  <si>
    <t>kz St Chads CHC</t>
  </si>
  <si>
    <t>kz Steadville Clinic</t>
  </si>
  <si>
    <t>kz Tholusizo Clinic</t>
  </si>
  <si>
    <t>kz Walton Clinic</t>
  </si>
  <si>
    <t>kz Watersmeet Clinic</t>
  </si>
  <si>
    <t>kz Inkosi Langalibalele Local Municipality</t>
  </si>
  <si>
    <t>kz AE Haviland Memorial Clinic</t>
  </si>
  <si>
    <t>kz Connor Street Clinic</t>
  </si>
  <si>
    <t>kz Cornfields Clinic</t>
  </si>
  <si>
    <t>kz Estcourt Gateway Clinic</t>
  </si>
  <si>
    <t>kz Forderville Clinic</t>
  </si>
  <si>
    <t>kz Injisuthi Clinic</t>
  </si>
  <si>
    <t>kz Madiba Clinic</t>
  </si>
  <si>
    <t>kz Ncibidwane Clinic</t>
  </si>
  <si>
    <t>kz Ntabamhlope Clinic</t>
  </si>
  <si>
    <t>kz Wembezi Clinic</t>
  </si>
  <si>
    <t>kz Zwelisha Clinic</t>
  </si>
  <si>
    <t>kz Okhahlamba Local Municipality</t>
  </si>
  <si>
    <t>kz Amazizi Clinic</t>
  </si>
  <si>
    <t>kz Bergville Clinic</t>
  </si>
  <si>
    <t>kz Busingatha Clinic</t>
  </si>
  <si>
    <t>kz Dukuza Clinic</t>
  </si>
  <si>
    <t>kz Emmaus Gateway Clinic</t>
  </si>
  <si>
    <t>kz Oliviershoek Clinic</t>
  </si>
  <si>
    <t>kz Bhekumthetho Clinic</t>
  </si>
  <si>
    <t>kz Fuduka Clinic</t>
  </si>
  <si>
    <t>kz Gluckstadt Clinic</t>
  </si>
  <si>
    <t>kz Hlobane Clinic</t>
  </si>
  <si>
    <t>kz Khambi Clinic</t>
  </si>
  <si>
    <t>kz Louwsburg Clinic</t>
  </si>
  <si>
    <t>kz Makhwela Clinic</t>
  </si>
  <si>
    <t>kz Mason Street Clinic</t>
  </si>
  <si>
    <t>kz Mondlo 2 Clinic</t>
  </si>
  <si>
    <t>kz Mountain View Clinic</t>
  </si>
  <si>
    <t>kz Ntababomvu Clinic</t>
  </si>
  <si>
    <t>kz Ntombiyephahla Clinic</t>
  </si>
  <si>
    <t>kz Siloah Clinic</t>
  </si>
  <si>
    <t>kz Siyakhathala Clinic</t>
  </si>
  <si>
    <t>kz Swart Mfolozi Clinic</t>
  </si>
  <si>
    <t>kz Thembumusa Clinic</t>
  </si>
  <si>
    <t>kz Vumani Clinic</t>
  </si>
  <si>
    <t>kz Friesgewacht Clinic</t>
  </si>
  <si>
    <t>kz Hartland Clinic</t>
  </si>
  <si>
    <t>kz Luneburg Clinic</t>
  </si>
  <si>
    <t>kz Ophuzana Clinic</t>
  </si>
  <si>
    <t>kz Paulpietersburg Town Clinic</t>
  </si>
  <si>
    <t>kz Princess Mhlosheni Clinic</t>
  </si>
  <si>
    <t>kz Nongoma Local Municipality</t>
  </si>
  <si>
    <t>kz Benedictine Gateway Clinic</t>
  </si>
  <si>
    <t>kz Buxedene Clinic</t>
  </si>
  <si>
    <t>kz Dengeni Clinic</t>
  </si>
  <si>
    <t>kz Ekubungazeleni Clinic</t>
  </si>
  <si>
    <t>kz Hlengimpilo Clinic</t>
  </si>
  <si>
    <t>kz Mahashini Clinic</t>
  </si>
  <si>
    <t>kz Maphophoma Clinic</t>
  </si>
  <si>
    <t>kz Ndlozana Clinic</t>
  </si>
  <si>
    <t>kz Ngqeku Clinic</t>
  </si>
  <si>
    <t>kz Nhlekiseni Clinic</t>
  </si>
  <si>
    <t>kz Njoko Clinic</t>
  </si>
  <si>
    <t>kz Nkunzana Clinic</t>
  </si>
  <si>
    <t>kz Queen Nolonolo Clinic</t>
  </si>
  <si>
    <t>kz Sovane Clinic</t>
  </si>
  <si>
    <t>kz Usuthu Clinic</t>
  </si>
  <si>
    <t>kz Ulundi Local Municipality</t>
  </si>
  <si>
    <t>kz Ceza Gateway Clinic</t>
  </si>
  <si>
    <t>kz Esidakeni Clinic</t>
  </si>
  <si>
    <t>kz Ezimfabeni Clinic</t>
  </si>
  <si>
    <t>kz Idlebe Clinic</t>
  </si>
  <si>
    <t>kz Kahhemulana Clinic</t>
  </si>
  <si>
    <t>kz KwaMame Clinic</t>
  </si>
  <si>
    <t>kz Lomo Clinic</t>
  </si>
  <si>
    <t>kz Mabedlane Clinic</t>
  </si>
  <si>
    <t>kz Magagadolo Clinic</t>
  </si>
  <si>
    <t>kz Makhosini Clinic</t>
  </si>
  <si>
    <t>kz Mashona Clinic</t>
  </si>
  <si>
    <t>kz Mdumezulu Clinic</t>
  </si>
  <si>
    <t>kz Mpungamhlophe Clinic</t>
  </si>
  <si>
    <t>kz Ncemaneni Clinic</t>
  </si>
  <si>
    <t>kz Nhlopheni Clinic</t>
  </si>
  <si>
    <t>kz Nhlungwana Clinic</t>
  </si>
  <si>
    <t>kz Nkonjeni Gateway Clinic</t>
  </si>
  <si>
    <t>kz Nomdiya Clinic</t>
  </si>
  <si>
    <t>kz Okhukho Clinic</t>
  </si>
  <si>
    <t>kz Ombimbini Clinic</t>
  </si>
  <si>
    <t>kz Sizana Clinic</t>
  </si>
  <si>
    <t>kz Stedham Clinic</t>
  </si>
  <si>
    <t>kz Thulasizwe Gateway Clinic</t>
  </si>
  <si>
    <t>kz Ulundi A Clinic</t>
  </si>
  <si>
    <t>kz Wela Clinic</t>
  </si>
  <si>
    <t>kz Zilulwane Clinic</t>
  </si>
  <si>
    <t>kz Altona Clinic</t>
  </si>
  <si>
    <t>kz Emkhwakhweni Clinic</t>
  </si>
  <si>
    <t>kz KwaNkundla Clinic</t>
  </si>
  <si>
    <t>kz KwaShoba Clinic</t>
  </si>
  <si>
    <t>kz Qalukubheka Clinic</t>
  </si>
  <si>
    <t>kz Tobolsk Clinic</t>
  </si>
  <si>
    <t>lp Limpopo Province</t>
  </si>
  <si>
    <t>lp Capricorn District Municipality</t>
  </si>
  <si>
    <t>lp Blouberg Local Municipality</t>
  </si>
  <si>
    <t>lp Alldays Clinic</t>
  </si>
  <si>
    <t>lp Ambergate Clinic</t>
  </si>
  <si>
    <t>lp Blouberg CHC</t>
  </si>
  <si>
    <t>lp Buffelshoek Clinic (Blouberg)</t>
  </si>
  <si>
    <t>lp Burgerecht Clinic</t>
  </si>
  <si>
    <t>lp De Vrede Clinic</t>
  </si>
  <si>
    <t>lp Gideon Clinic</t>
  </si>
  <si>
    <t>lp Goedentrou Clinic</t>
  </si>
  <si>
    <t>lp Grootdraai Clinic</t>
  </si>
  <si>
    <t>lp Helene Franz Gateway Clinic</t>
  </si>
  <si>
    <t>lp Indermark Clinic</t>
  </si>
  <si>
    <t>lp Kibi Clinic</t>
  </si>
  <si>
    <t>lp Krantzplaas Clinic</t>
  </si>
  <si>
    <t>lp Kromhoek Clinic</t>
  </si>
  <si>
    <t>lp Lesfontein Clinic</t>
  </si>
  <si>
    <t>lp Montz Clinic</t>
  </si>
  <si>
    <t>lp My Darling Clinic</t>
  </si>
  <si>
    <t>lp Ratshaatshaa CHC</t>
  </si>
  <si>
    <t>lp Rosenkrantz Clinic</t>
  </si>
  <si>
    <t>lp Sadu Clinic</t>
  </si>
  <si>
    <t>lp Schoongezicht Clinic</t>
  </si>
  <si>
    <t>lp Seakamela Clinic</t>
  </si>
  <si>
    <t>lp Taaibos Clinic</t>
  </si>
  <si>
    <t>lp Towerfontein Clinic</t>
  </si>
  <si>
    <t>lp Uitkyk Clinic</t>
  </si>
  <si>
    <t>lp Zeist Clinic</t>
  </si>
  <si>
    <t>lp Lepelle-Nkumpi Local Municipality</t>
  </si>
  <si>
    <t>lp Boschplaats Clinic</t>
  </si>
  <si>
    <t>lp Byldrift Clinic</t>
  </si>
  <si>
    <t>lp Dithabaneng Clinic</t>
  </si>
  <si>
    <t>lp Dr Machupe Mphahlele CHC</t>
  </si>
  <si>
    <t>lp Hwelereng Clinic</t>
  </si>
  <si>
    <t>lp Lebowakgomo Clinic</t>
  </si>
  <si>
    <t>lp Lebowakgomo Gateway Clinic</t>
  </si>
  <si>
    <t>lp Ledwaba Clinic</t>
  </si>
  <si>
    <t>lp Mafefe Clinic</t>
  </si>
  <si>
    <t>lp Malemati Clinic</t>
  </si>
  <si>
    <t>lp Mashite Clinic</t>
  </si>
  <si>
    <t>lp Mathabatha Clinic</t>
  </si>
  <si>
    <t>lp Mogoto Clinic</t>
  </si>
  <si>
    <t>lp Moletlane Clinic</t>
  </si>
  <si>
    <t>lp Morotse-Thamagane Clinic</t>
  </si>
  <si>
    <t>lp Mphahlele Clinic</t>
  </si>
  <si>
    <t>lp Parliament Clinic</t>
  </si>
  <si>
    <t>lp Rakgoatha Clinic</t>
  </si>
  <si>
    <t>lp Slypsteen Clinic</t>
  </si>
  <si>
    <t>lp Smugglers Union Clinic</t>
  </si>
  <si>
    <t>lp Unit R Clinic</t>
  </si>
  <si>
    <t>lp Zebediela Clinic</t>
  </si>
  <si>
    <t>lp Zebediela Gateway Clinic</t>
  </si>
  <si>
    <t>lp Molemole Local Municipality</t>
  </si>
  <si>
    <t>lp Botlokwa Gateway Clinic</t>
  </si>
  <si>
    <t>lp Dendron Clinic</t>
  </si>
  <si>
    <t>lp Eisleben Clinic</t>
  </si>
  <si>
    <t>lp Makgato Clinic</t>
  </si>
  <si>
    <t>lp Matoks Clinic</t>
  </si>
  <si>
    <t>lp Mohodi Clinic</t>
  </si>
  <si>
    <t>lp Nthabiseng Clinic</t>
  </si>
  <si>
    <t>lp Persie Clinic</t>
  </si>
  <si>
    <t>lp Ramokgopa Clinic</t>
  </si>
  <si>
    <t>lp Polokwane Local Municipality</t>
  </si>
  <si>
    <t>lp A Mamabolo Clinic</t>
  </si>
  <si>
    <t>lp Block 14 Clinic</t>
  </si>
  <si>
    <t>lp Buitestraat Clinic</t>
  </si>
  <si>
    <t>lp Chuene Clinic</t>
  </si>
  <si>
    <t>lp Diana Clinic</t>
  </si>
  <si>
    <t>lp Dikgale Clinic</t>
  </si>
  <si>
    <t>lp Evelyn Lekganyane Clinic</t>
  </si>
  <si>
    <t>lp Goedgevonden Clinic</t>
  </si>
  <si>
    <t>lp J Mamabolo Clinic</t>
  </si>
  <si>
    <t>lp Laastehoop Clinic</t>
  </si>
  <si>
    <t>lp Lonsdale Clinic</t>
  </si>
  <si>
    <t>lp Maja Clinic</t>
  </si>
  <si>
    <t>lp Makanye Clinic</t>
  </si>
  <si>
    <t>lp Makotopong Clinic</t>
  </si>
  <si>
    <t>lp Mamotshwa Clinic</t>
  </si>
  <si>
    <t>lp Mamushi Clinic</t>
  </si>
  <si>
    <t>lp Manamela Clinic</t>
  </si>
  <si>
    <t>lp Mankweng Clinic</t>
  </si>
  <si>
    <t>lp Mankweng Gateway Clinic</t>
  </si>
  <si>
    <t>lp Mapodu Clinic</t>
  </si>
  <si>
    <t>lp Maraba Clinic</t>
  </si>
  <si>
    <t>lp Mashashane Clinic</t>
  </si>
  <si>
    <t>lp Matlala Clinic (Aganang)</t>
  </si>
  <si>
    <t>lp Molepo Clinic</t>
  </si>
  <si>
    <t>lp Moletjie Clinic</t>
  </si>
  <si>
    <t>lp Mothiba Clinic</t>
  </si>
  <si>
    <t>lp Mushubaba Clinic</t>
  </si>
  <si>
    <t>lp Naledi Clinic</t>
  </si>
  <si>
    <t>lp Nobody Clinic</t>
  </si>
  <si>
    <t>lp Perskebult Clinic</t>
  </si>
  <si>
    <t>lp Phuti Clinic</t>
  </si>
  <si>
    <t>lp Rethabile CHC</t>
  </si>
  <si>
    <t>lp Sebayeng Clinic</t>
  </si>
  <si>
    <t>lp Sehlale Clinic</t>
  </si>
  <si>
    <t>lp Sello-Moloto Clinic</t>
  </si>
  <si>
    <t>lp Semenya Clinic</t>
  </si>
  <si>
    <t>lp Seobi-Dikgale Clinic</t>
  </si>
  <si>
    <t>lp Seshego I Clinic</t>
  </si>
  <si>
    <t>lp Seshego II Clinic</t>
  </si>
  <si>
    <t>lp Seshego III Clinic</t>
  </si>
  <si>
    <t>lp Seshego IV Clinic</t>
  </si>
  <si>
    <t>lp Soetfontein Clinic</t>
  </si>
  <si>
    <t>lp WF Knobel Gateway Clinic</t>
  </si>
  <si>
    <t>lp Mopani District Municipality</t>
  </si>
  <si>
    <t>lp Ba-Phalaborwa Local Municipality</t>
  </si>
  <si>
    <t>lp Benfarm Clinic</t>
  </si>
  <si>
    <t>lp Humulani Clinic</t>
  </si>
  <si>
    <t>lp Lulekani CHC</t>
  </si>
  <si>
    <t>lp Mahale Clinic</t>
  </si>
  <si>
    <t>lp Makhushane Clinic</t>
  </si>
  <si>
    <t>lp Mashishimale Clinic</t>
  </si>
  <si>
    <t>lp Namakgale A Clinic</t>
  </si>
  <si>
    <t>lp Namakgale B Clinic</t>
  </si>
  <si>
    <t>lp Phalaborwa Busstop Clinic</t>
  </si>
  <si>
    <t>lp Seloane Clinic</t>
  </si>
  <si>
    <t>lp Greater Giyani Local Municipality</t>
  </si>
  <si>
    <t>lp Basani Clinic</t>
  </si>
  <si>
    <t>lp Bochabelo Clinic</t>
  </si>
  <si>
    <t>lp Dzumeri CHC</t>
  </si>
  <si>
    <t>lp Giyani CHC</t>
  </si>
  <si>
    <t>lp Hlaneki Clinic</t>
  </si>
  <si>
    <t>lp Khakhala-Hlomela Clinic</t>
  </si>
  <si>
    <t>lp Kheyi Clinic</t>
  </si>
  <si>
    <t>lp Kremetart Clinic</t>
  </si>
  <si>
    <t>lp Loloka Clinic</t>
  </si>
  <si>
    <t>lp Makhuva Clinic</t>
  </si>
  <si>
    <t>lp Mapayeni Clinic</t>
  </si>
  <si>
    <t>lp Matsotsosela Clinic</t>
  </si>
  <si>
    <t>lp Mhlava Willem Clinic</t>
  </si>
  <si>
    <t>lp Msengi Clinic</t>
  </si>
  <si>
    <t>lp Muyexe Clinic</t>
  </si>
  <si>
    <t>lp Ndengeza Clinic</t>
  </si>
  <si>
    <t>lp Ngobe Clinic</t>
  </si>
  <si>
    <t>lp Nkhensani Gateway Clinic</t>
  </si>
  <si>
    <t>lp Nkomo B Clinic</t>
  </si>
  <si>
    <t>lp Nkuri Clinic</t>
  </si>
  <si>
    <t>lp Ntluri Clinic</t>
  </si>
  <si>
    <t>lp Ratanang Clinic</t>
  </si>
  <si>
    <t>lp Shikhumba Clinic</t>
  </si>
  <si>
    <t>lp Shitlakati Clinic</t>
  </si>
  <si>
    <t>lp Shivulani Clinic</t>
  </si>
  <si>
    <t>lp Skimming Clinic</t>
  </si>
  <si>
    <t>lp Thomo Clinic</t>
  </si>
  <si>
    <t>lp Zava Clinic</t>
  </si>
  <si>
    <t>lp Greater Letaba Local Municipality</t>
  </si>
  <si>
    <t>lp Bellevue Clinic</t>
  </si>
  <si>
    <t>lp Bolobedu Clinic</t>
  </si>
  <si>
    <t>lp Charlie Rangaan Clinic</t>
  </si>
  <si>
    <t>lp Duiwelskloof CHC</t>
  </si>
  <si>
    <t>lp Duiwelskloof Clinic</t>
  </si>
  <si>
    <t>lp Kgapane Clinic</t>
  </si>
  <si>
    <t>lp Lebaka Clinic</t>
  </si>
  <si>
    <t>lp Mamaila Clinic</t>
  </si>
  <si>
    <t>lp Mamanyoha Clinic</t>
  </si>
  <si>
    <t>lp Maphalle Clinic</t>
  </si>
  <si>
    <t>lp Matswi Clinic</t>
  </si>
  <si>
    <t>lp Meedingen Clinic</t>
  </si>
  <si>
    <t>lp Middelwater Clinic</t>
  </si>
  <si>
    <t>lp Modjadji 5 Clinic</t>
  </si>
  <si>
    <t>lp Pheeha Clinic</t>
  </si>
  <si>
    <t>lp Raphahlelo Clinic</t>
  </si>
  <si>
    <t>lp Rotterdam Clinic</t>
  </si>
  <si>
    <t>lp Seapole Clinic</t>
  </si>
  <si>
    <t>lp Sekgopo Clinic</t>
  </si>
  <si>
    <t>lp Senobela Clinic</t>
  </si>
  <si>
    <t>lp Shotong Clinic</t>
  </si>
  <si>
    <t>lp Greater Tzaneen Local Municipality</t>
  </si>
  <si>
    <t>lp Carlotta Clinic</t>
  </si>
  <si>
    <t>lp Dan Village Clinic</t>
  </si>
  <si>
    <t>lp Dr Hugo Nkabinde Clinic</t>
  </si>
  <si>
    <t>lp Grace Mugodeni CHC</t>
  </si>
  <si>
    <t>lp Jamela Clinic</t>
  </si>
  <si>
    <t>lp Julesburg CHC</t>
  </si>
  <si>
    <t>lp Khujwana Clinic</t>
  </si>
  <si>
    <t>lp Lenyenye Clinic</t>
  </si>
  <si>
    <t>lp Lephepane Clinic</t>
  </si>
  <si>
    <t>lp Letaba Gateway Clinic</t>
  </si>
  <si>
    <t>lp Letsitele Clinic</t>
  </si>
  <si>
    <t>lp Maake Clinic</t>
  </si>
  <si>
    <t>lp Madumane Clinic</t>
  </si>
  <si>
    <t>lp Makgope Clinic</t>
  </si>
  <si>
    <t>lp Mamitwa Clinic</t>
  </si>
  <si>
    <t>lp Mariveni Clinic</t>
  </si>
  <si>
    <t>lp Mawa Clinic</t>
  </si>
  <si>
    <t>lp Mogapeng Clinic</t>
  </si>
  <si>
    <t>lp Mogoboya Clinic</t>
  </si>
  <si>
    <t>lp Moime Clinic</t>
  </si>
  <si>
    <t>lp Mokgwathi Clinic</t>
  </si>
  <si>
    <t>lp Morapalala Clinic</t>
  </si>
  <si>
    <t>lp Morutji Clinic</t>
  </si>
  <si>
    <t>lp Motupa Clinic</t>
  </si>
  <si>
    <t>lp Muhlaba Clinic</t>
  </si>
  <si>
    <t>lp Nkowankowa CHC</t>
  </si>
  <si>
    <t>lp Nyavana Clinic</t>
  </si>
  <si>
    <t>lp Ooghoek Clinic</t>
  </si>
  <si>
    <t>lp Ramotshinyadi Clinic</t>
  </si>
  <si>
    <t>lp Relela Clinic</t>
  </si>
  <si>
    <t>lp Shiluvana CHC</t>
  </si>
  <si>
    <t>lp Tours Clinic</t>
  </si>
  <si>
    <t>lp Tzaneen Clinic</t>
  </si>
  <si>
    <t>lp Zangoma Clinic</t>
  </si>
  <si>
    <t>lp Maruleng Local Municipality</t>
  </si>
  <si>
    <t>lp Bismarck Clinic</t>
  </si>
  <si>
    <t>lp Calais Clinic</t>
  </si>
  <si>
    <t>lp Hoedspruit Clinic</t>
  </si>
  <si>
    <t>lp Lorraine Clinic</t>
  </si>
  <si>
    <t>lp Mabins Clinic</t>
  </si>
  <si>
    <t>lp Sekororo Clinic</t>
  </si>
  <si>
    <t>lp Sekororo Gateway Clinic</t>
  </si>
  <si>
    <t>lp Sophia/Sekwai Clinic</t>
  </si>
  <si>
    <t>lp The Oaks Clinic</t>
  </si>
  <si>
    <t>lp Turkey Clinic</t>
  </si>
  <si>
    <t>lp Willows Clinic</t>
  </si>
  <si>
    <t>lp Sekhukhune District Municipality</t>
  </si>
  <si>
    <t>lp Elias Motsoaledi Local Municipality</t>
  </si>
  <si>
    <t>lp Dikgalaopeng Clinic</t>
  </si>
  <si>
    <t>lp Elandsdoorn Clinic</t>
  </si>
  <si>
    <t>lp Goedgedach Clinic</t>
  </si>
  <si>
    <t>lp Groblersdal Clinic</t>
  </si>
  <si>
    <t>lp Hlogotlou Clinic</t>
  </si>
  <si>
    <t>lp Kwarrielaagte Clinic</t>
  </si>
  <si>
    <t>lp Magukubjane Clinic</t>
  </si>
  <si>
    <t>lp Matsepe Clinic</t>
  </si>
  <si>
    <t>lp Motetema Clinic</t>
  </si>
  <si>
    <t>lp Moutse East Clinic</t>
  </si>
  <si>
    <t>lp Philadelphia Gateway Clinic</t>
  </si>
  <si>
    <t>lp Rammupudu Clinic</t>
  </si>
  <si>
    <t>lp Roossenekal Clinic</t>
  </si>
  <si>
    <t>lp Sephaku Clinic</t>
  </si>
  <si>
    <t>lp Zaaiplaas Clinic</t>
  </si>
  <si>
    <t>lp Ephraim Mogale Local Municipality</t>
  </si>
  <si>
    <t>lp Elandskraal Clinic</t>
  </si>
  <si>
    <t>lp Makeepsvlei Clinic</t>
  </si>
  <si>
    <t>lp Marble Hall Clinic</t>
  </si>
  <si>
    <t>lp Marulaneng Clinic (Marble Hall)</t>
  </si>
  <si>
    <t>lp Matlala Clinic (Marble Hall)</t>
  </si>
  <si>
    <t>lp Matlala Gateway Clinic</t>
  </si>
  <si>
    <t>lp Mmotoaneng Clinic</t>
  </si>
  <si>
    <t>lp Moeding Clinic</t>
  </si>
  <si>
    <t>lp Moganyaka Clinic</t>
  </si>
  <si>
    <t>lp Moutse West Clinic</t>
  </si>
  <si>
    <t>lp Spitspunte Clinic</t>
  </si>
  <si>
    <t>lp Toitskraal Clinic</t>
  </si>
  <si>
    <t>lp Van der Merwes Kraal Clinic</t>
  </si>
  <si>
    <t>lp Vlaakplaas Clinic</t>
  </si>
  <si>
    <t>lp Witfontein Clinic</t>
  </si>
  <si>
    <t>lp Fetakgomo Tubatse Local Municipality</t>
  </si>
  <si>
    <t>lp Boschkloof Clinic</t>
  </si>
  <si>
    <t>lp Burgersfort Clinic</t>
  </si>
  <si>
    <t>lp Dilokong Gateway Clinic</t>
  </si>
  <si>
    <t>lp Eerstegeluk Clinic</t>
  </si>
  <si>
    <t>lp HC Boshoff CHC</t>
  </si>
  <si>
    <t>lp Ikageng Clinic</t>
  </si>
  <si>
    <t>lp Mahubahube Clinic</t>
  </si>
  <si>
    <t>lp Makofane Clinic</t>
  </si>
  <si>
    <t>lp Mankotsane Clinic</t>
  </si>
  <si>
    <t>lp Manotoana Clinic</t>
  </si>
  <si>
    <t>lp Maseven Clinic</t>
  </si>
  <si>
    <t>lp Mashabela Clinic</t>
  </si>
  <si>
    <t>lp Matsageng Clinic</t>
  </si>
  <si>
    <t>lp Mecklenburg Gateway Clinic</t>
  </si>
  <si>
    <t>lp Mmutlane Clinic</t>
  </si>
  <si>
    <t>lp Mohlaletse Clinic</t>
  </si>
  <si>
    <t>lp Motlolo Clinic</t>
  </si>
  <si>
    <t>lp Motsepe Clinic</t>
  </si>
  <si>
    <t>lp Motshana Clinic</t>
  </si>
  <si>
    <t>lp Mphanama Clinic</t>
  </si>
  <si>
    <t>lp Naboomkoppies Clinic</t>
  </si>
  <si>
    <t>lp Nchabeleng CHC</t>
  </si>
  <si>
    <t>lp Nchabeleng Clinic</t>
  </si>
  <si>
    <t>lp Ngoabe Clinic</t>
  </si>
  <si>
    <t>lp Nkoana Clinic</t>
  </si>
  <si>
    <t>lp Paulus Masha Clinic</t>
  </si>
  <si>
    <t>lp Penge CHC</t>
  </si>
  <si>
    <t>lp Phaahlamanoge Clinic</t>
  </si>
  <si>
    <t>lp Phasha Clinic</t>
  </si>
  <si>
    <t>lp Praktiseer Clinic</t>
  </si>
  <si>
    <t>lp Riba Clinic</t>
  </si>
  <si>
    <t>lp Rietfontein Clinic of HC Boshoff</t>
  </si>
  <si>
    <t>lp Selala Clinic</t>
  </si>
  <si>
    <t>lp Selepe Clinic</t>
  </si>
  <si>
    <t>lp Seroka Clinic</t>
  </si>
  <si>
    <t>lp Sterkspruit Clinic</t>
  </si>
  <si>
    <t>lp Swaranang Clinic</t>
  </si>
  <si>
    <t>lp Taung Clinic</t>
  </si>
  <si>
    <t>lp Makhuduthamaga Local Municipality</t>
  </si>
  <si>
    <t>lp Dichoeung Clinic</t>
  </si>
  <si>
    <t>lp Eensaam Clinic</t>
  </si>
  <si>
    <t>lp Jane Furse Gateway Clinic</t>
  </si>
  <si>
    <t>lp Klipspruit Clinic</t>
  </si>
  <si>
    <t>lp Madibong Clinic</t>
  </si>
  <si>
    <t>lp Magalies Clinic</t>
  </si>
  <si>
    <t>lp Mamone Clinic</t>
  </si>
  <si>
    <t>lp Mampana Clinic</t>
  </si>
  <si>
    <t>lp Manganeng Clinic</t>
  </si>
  <si>
    <t>lp Marishane Clinic</t>
  </si>
  <si>
    <t>lp Marulaneng Clinic (Makhuduthamaga)</t>
  </si>
  <si>
    <t>lp Phaahla Clinic</t>
  </si>
  <si>
    <t>lp Phatantsoane Clinic</t>
  </si>
  <si>
    <t>lp Phokoane Clinic</t>
  </si>
  <si>
    <t>lp Probeerin Clinic</t>
  </si>
  <si>
    <t>lp Rietfontein Clinic at Ngwaritsi</t>
  </si>
  <si>
    <t>lp Schoonoord Clinic</t>
  </si>
  <si>
    <t>lp Setlabosoane Clinic</t>
  </si>
  <si>
    <t>lp St Rita's Gateway Clinic</t>
  </si>
  <si>
    <t>lp Tshehlwaneng Clinic</t>
  </si>
  <si>
    <t>lp Tswaing Clinic</t>
  </si>
  <si>
    <t>lp Vhembe District Municipality</t>
  </si>
  <si>
    <t>lp Collins Chabane Local Municipality</t>
  </si>
  <si>
    <t>lp Bungeni CHC</t>
  </si>
  <si>
    <t>lp Davhana Clinic</t>
  </si>
  <si>
    <t>lp De Hoop Clinic</t>
  </si>
  <si>
    <t>lp Helderwater Clinic</t>
  </si>
  <si>
    <t>lp Kuruleni Clinic</t>
  </si>
  <si>
    <t>lp Makahlule Clinic</t>
  </si>
  <si>
    <t>lp Makuleke Clinic</t>
  </si>
  <si>
    <t>lp Malamulele Clinic</t>
  </si>
  <si>
    <t>lp Manavhela Clinic</t>
  </si>
  <si>
    <t>lp Marseilles Clinic</t>
  </si>
  <si>
    <t>lp Masakona Clinic</t>
  </si>
  <si>
    <t>lp Mashau Clinic</t>
  </si>
  <si>
    <t>lp Matiyani Clinic</t>
  </si>
  <si>
    <t>lp Matsheka Clinic</t>
  </si>
  <si>
    <t>lp Mavambe Clinic</t>
  </si>
  <si>
    <t>lp Mhinga Clinic</t>
  </si>
  <si>
    <t>lp Mphambo CHC</t>
  </si>
  <si>
    <t>lp Mtititi Clinic</t>
  </si>
  <si>
    <t>lp Mukhomi Clinic</t>
  </si>
  <si>
    <t>lp Mulenzhe Clinic</t>
  </si>
  <si>
    <t>lp Nghezimani Clinic</t>
  </si>
  <si>
    <t>lp Ntlhaveni C Clinic</t>
  </si>
  <si>
    <t>lp Ntlhaveni D Clinic</t>
  </si>
  <si>
    <t>lp Ntlhaveni E Clinic</t>
  </si>
  <si>
    <t>lp Olifantshoek Clinic</t>
  </si>
  <si>
    <t>lp Peninghotsa Clinic</t>
  </si>
  <si>
    <t>lp Shigalo Clinic</t>
  </si>
  <si>
    <t>lp Shikundu Clinic</t>
  </si>
  <si>
    <t>lp Shingwedzi Clinic</t>
  </si>
  <si>
    <t>lp Tiyani CHC</t>
  </si>
  <si>
    <t>lp Tlangelani Clinic</t>
  </si>
  <si>
    <t>lp Tshimbupfe Clinic</t>
  </si>
  <si>
    <t>lp Vyeboom Clinic</t>
  </si>
  <si>
    <t>lp Makhado Local Municipality</t>
  </si>
  <si>
    <t>lp Beaconsfield Clinic</t>
  </si>
  <si>
    <t>lp Ha-mutsha Clinic</t>
  </si>
  <si>
    <t>lp Khomela Clinic</t>
  </si>
  <si>
    <t>lp Kulani Clinic</t>
  </si>
  <si>
    <t>lp Kutama Clinic</t>
  </si>
  <si>
    <t>lp Levubu Clinic</t>
  </si>
  <si>
    <t>lp Louis Trichardt Clinic</t>
  </si>
  <si>
    <t>lp Madombidzha Clinic</t>
  </si>
  <si>
    <t>lp Makhado CHC</t>
  </si>
  <si>
    <t>lp Manyima Clinic</t>
  </si>
  <si>
    <t>lp Mashamba Clinic</t>
  </si>
  <si>
    <t>lp Matsa Clinic</t>
  </si>
  <si>
    <t>lp Mbokota Clinic</t>
  </si>
  <si>
    <t>lp Midoroni Clinic</t>
  </si>
  <si>
    <t>lp Mpheni Clinic</t>
  </si>
  <si>
    <t>lp Mphephu Clinic</t>
  </si>
  <si>
    <t>lp Mudimeli Clinic</t>
  </si>
  <si>
    <t>lp Muila Clinic</t>
  </si>
  <si>
    <t>lp Mulima Clinic</t>
  </si>
  <si>
    <t>lp Muwaweni Clinic</t>
  </si>
  <si>
    <t>lp Nkhensani Clinic</t>
  </si>
  <si>
    <t>lp Nthabalala Clinic</t>
  </si>
  <si>
    <t>lp Phadzima Clinic</t>
  </si>
  <si>
    <t>lp Rabali Clinic</t>
  </si>
  <si>
    <t>lp Riverplaats Clinic</t>
  </si>
  <si>
    <t>lp Rumani Clinic</t>
  </si>
  <si>
    <t>lp Sereni Clinic</t>
  </si>
  <si>
    <t>lp Straighthardt Clinic</t>
  </si>
  <si>
    <t>lp Tshakhuma Clinic</t>
  </si>
  <si>
    <t>lp Tshikuwi Clinic</t>
  </si>
  <si>
    <t>lp Tshilwavhusiku CHC</t>
  </si>
  <si>
    <t>lp Tshino Clinic</t>
  </si>
  <si>
    <t>lp Valdezia Clinic</t>
  </si>
  <si>
    <t>lp Vhambelani Maelula Clinic</t>
  </si>
  <si>
    <t>lp Vleifontein Clinic</t>
  </si>
  <si>
    <t>lp Vuvha Clinic</t>
  </si>
  <si>
    <t>lp Waterval Clinic</t>
  </si>
  <si>
    <t>lp Wayeni Clinic</t>
  </si>
  <si>
    <t>lp Musina Local Municipality</t>
  </si>
  <si>
    <t>lp Folovhodwe Clinic</t>
  </si>
  <si>
    <t>lp Madimbo Clinic</t>
  </si>
  <si>
    <t>lp Manenzhe Clinic</t>
  </si>
  <si>
    <t>lp Masisi Clinic</t>
  </si>
  <si>
    <t>lp Mulala Clinic</t>
  </si>
  <si>
    <t>lp Musina Clinic</t>
  </si>
  <si>
    <t>lp Nancefield Clinic</t>
  </si>
  <si>
    <t>lp Shakadza Clinic</t>
  </si>
  <si>
    <t>lp Tshipise Clinic</t>
  </si>
  <si>
    <t>lp Tshiungani Clinic</t>
  </si>
  <si>
    <t>lp Thulamela Local Municipality</t>
  </si>
  <si>
    <t>lp Damani Clinic</t>
  </si>
  <si>
    <t>lp Duvhuledza Clinic</t>
  </si>
  <si>
    <t>lp Dzingahe Clinic</t>
  </si>
  <si>
    <t>lp Dzwerani Clinic</t>
  </si>
  <si>
    <t>lp Fondwe Clinic</t>
  </si>
  <si>
    <t>lp Gondeni Clinic</t>
  </si>
  <si>
    <t>lp Guyuni Clinic</t>
  </si>
  <si>
    <t>lp Khakhu Clinic</t>
  </si>
  <si>
    <t>lp Lambani Clinic</t>
  </si>
  <si>
    <t>lp Lwamondo Clinic</t>
  </si>
  <si>
    <t>lp Madala Clinic</t>
  </si>
  <si>
    <t>lp Magwedzha Clinic</t>
  </si>
  <si>
    <t>lp Makonde Clinic</t>
  </si>
  <si>
    <t>lp Makuya Clinic</t>
  </si>
  <si>
    <t>lp Matavhela Clinic</t>
  </si>
  <si>
    <t>lp Mbilwi Clinic</t>
  </si>
  <si>
    <t>lp Mukula Clinic</t>
  </si>
  <si>
    <t>lp Muledane Clinic</t>
  </si>
  <si>
    <t>lp Murangoni Clinic</t>
  </si>
  <si>
    <t>lp Mutale CHC</t>
  </si>
  <si>
    <t>lp Pfanani Clinic</t>
  </si>
  <si>
    <t>lp Phiphidi Clinic</t>
  </si>
  <si>
    <t>lp Rambuda Clinic</t>
  </si>
  <si>
    <t>lp Sambandou Clinic</t>
  </si>
  <si>
    <t>lp Shayandima Clinic</t>
  </si>
  <si>
    <t>lp Sibasa Clinic</t>
  </si>
  <si>
    <t>lp Sterkstroom Clinic</t>
  </si>
  <si>
    <t>lp Thengwe Clinic</t>
  </si>
  <si>
    <t>lp Thohoyandou CHC</t>
  </si>
  <si>
    <t>lp Thondotshivhase Clinic</t>
  </si>
  <si>
    <t>lp Tshaulu Clinic</t>
  </si>
  <si>
    <t>lp Tshififi Clinic</t>
  </si>
  <si>
    <t>lp Tshifudi Clinic</t>
  </si>
  <si>
    <t>lp Tshikundamalema Clinic</t>
  </si>
  <si>
    <t>lp Tshilidzi Gateway Clinic</t>
  </si>
  <si>
    <t>lp Tshiombo Clinic</t>
  </si>
  <si>
    <t>lp Tshisaulu Clinic</t>
  </si>
  <si>
    <t>lp Tshixwadza Clinic</t>
  </si>
  <si>
    <t>lp Tswinga Clinic</t>
  </si>
  <si>
    <t>lp Vhufuli Tshitereke Clinic</t>
  </si>
  <si>
    <t>lp Vhurivhuri Clinic</t>
  </si>
  <si>
    <t>lp William Eddie CHC</t>
  </si>
  <si>
    <t>lp Waterberg District Municipality</t>
  </si>
  <si>
    <t>lp Bela-Bela Local Municipality</t>
  </si>
  <si>
    <t>lp Bela-Bela Clinic</t>
  </si>
  <si>
    <t>lp Pienaarsrivier Clinic</t>
  </si>
  <si>
    <t>lp Settlers Clinic</t>
  </si>
  <si>
    <t>lp Warmbaths Clinic</t>
  </si>
  <si>
    <t>lp Lephalale Local Municipality</t>
  </si>
  <si>
    <t>lp Abbotspoort Clinic</t>
  </si>
  <si>
    <t>lp Lephalale Clinic</t>
  </si>
  <si>
    <t>lp Marapong CHC</t>
  </si>
  <si>
    <t>lp Seleka Clinic</t>
  </si>
  <si>
    <t>lp Shongoane Clinic</t>
  </si>
  <si>
    <t>lp Steenbokpan Clinic</t>
  </si>
  <si>
    <t>lp Mogalakwena Local Municipality</t>
  </si>
  <si>
    <t>lp Armoed Clinic</t>
  </si>
  <si>
    <t>lp Bakenberg Clinic</t>
  </si>
  <si>
    <t>lp Bavaria Clinic</t>
  </si>
  <si>
    <t>lp Bokwalakwala Clinic</t>
  </si>
  <si>
    <t>lp Chalema Clinic</t>
  </si>
  <si>
    <t>lp Ga Madiba Clinic</t>
  </si>
  <si>
    <t>lp George Masebe Gateway Clinic</t>
  </si>
  <si>
    <t>lp Jakkalskuil Clinic</t>
  </si>
  <si>
    <t>lp Lekhureng Clinic</t>
  </si>
  <si>
    <t>lp Mabuela Clinic</t>
  </si>
  <si>
    <t>lp Mahwelereng Clinic</t>
  </si>
  <si>
    <t>lp Mahwelereng Zone 2 Clinic</t>
  </si>
  <si>
    <t>lp Makgobe Clinic</t>
  </si>
  <si>
    <t>lp Mamaselela Clinic</t>
  </si>
  <si>
    <t>lp Mankuwe Clinic</t>
  </si>
  <si>
    <t>lp Manyoga Clinic</t>
  </si>
  <si>
    <t>lp Mapela Clinic</t>
  </si>
  <si>
    <t>lp Mattanau Clinic</t>
  </si>
  <si>
    <t>lp Mokamole Clinic</t>
  </si>
  <si>
    <t>lp Mokopane Gateway Clinic</t>
  </si>
  <si>
    <t>lp Mosesetjane Clinic</t>
  </si>
  <si>
    <t>lp Paulos Clinic</t>
  </si>
  <si>
    <t>lp Phafola Clinic</t>
  </si>
  <si>
    <t>lp Pholotji Clinic</t>
  </si>
  <si>
    <t>lp Rebone Clinic</t>
  </si>
  <si>
    <t>lp Segole Clinic</t>
  </si>
  <si>
    <t>lp Sekgakgapeng Clinic</t>
  </si>
  <si>
    <t>lp Sekuruwe Clinic</t>
  </si>
  <si>
    <t>lp Sterkwater Clinic</t>
  </si>
  <si>
    <t>lp Thabaleshoba CHC</t>
  </si>
  <si>
    <t>lp Tiberius Clinic</t>
  </si>
  <si>
    <t>lp Tsamahansi Clinic</t>
  </si>
  <si>
    <t>lp Vaalkop Clinic</t>
  </si>
  <si>
    <t>lp Voortrekker Gateway Clinic</t>
  </si>
  <si>
    <t>lp Weltevreden Clinic</t>
  </si>
  <si>
    <t>lp Mookgophong/Modimolle Local Municipality</t>
  </si>
  <si>
    <t>lp Alma Clinic</t>
  </si>
  <si>
    <t>lp Mookgophong CHC</t>
  </si>
  <si>
    <t>lp Mookgophong Clinic</t>
  </si>
  <si>
    <t>lp Phagameng Clinic</t>
  </si>
  <si>
    <t>lp Roedtan Clinic</t>
  </si>
  <si>
    <t>lp Vaalwater Clinic</t>
  </si>
  <si>
    <t>lp Thabazimbi Local Municipality</t>
  </si>
  <si>
    <t>lp Chromite Clinic</t>
  </si>
  <si>
    <t>lp Dwaalboom Clinic</t>
  </si>
  <si>
    <t>lp Kromdraai Clinic</t>
  </si>
  <si>
    <t>lp Northam Clinic</t>
  </si>
  <si>
    <t>lp Regorogile 1 Clinic</t>
  </si>
  <si>
    <t>lp Regorogile 2 Clinic</t>
  </si>
  <si>
    <t>lp Rooiberg Clinic</t>
  </si>
  <si>
    <t>lp Swartklip Clinic</t>
  </si>
  <si>
    <t>lp Thabazimbi Clinic</t>
  </si>
  <si>
    <t>mp Bushbuckridge Local Municipality</t>
  </si>
  <si>
    <t>mp Agincourt CHC</t>
  </si>
  <si>
    <t>mp Arthurseat Clinic</t>
  </si>
  <si>
    <t>mp Arthurstone Clinic</t>
  </si>
  <si>
    <t>mp Belfast Clinic (Bushbuckridge)</t>
  </si>
  <si>
    <t>mp Brooklyn Clinic</t>
  </si>
  <si>
    <t>mp Buffelshoek Clinic</t>
  </si>
  <si>
    <t>mp Calcutta Clinic</t>
  </si>
  <si>
    <t>mp Casteel Clinic</t>
  </si>
  <si>
    <t>mp Cork Clinic</t>
  </si>
  <si>
    <t>mp Cottondale Clinic</t>
  </si>
  <si>
    <t>mp Cunningmoore Clinic</t>
  </si>
  <si>
    <t>mp Dingledale Clinic</t>
  </si>
  <si>
    <t>mp Dwarsloop Clinic</t>
  </si>
  <si>
    <t>mp Edinburg Clinic</t>
  </si>
  <si>
    <t>mp Goromane Clinic</t>
  </si>
  <si>
    <t>mp Gottenburg Clinic</t>
  </si>
  <si>
    <t>mp Hluvukani Clinic</t>
  </si>
  <si>
    <t>mp Islington Clinic</t>
  </si>
  <si>
    <t>mp Jim Brown Clinic</t>
  </si>
  <si>
    <t>mp Justicia Clinic</t>
  </si>
  <si>
    <t>mp Kildare Clinic</t>
  </si>
  <si>
    <t>mp Lillydale Clinic</t>
  </si>
  <si>
    <t>mp Ludlow Clinic</t>
  </si>
  <si>
    <t>mp Madras Clinic</t>
  </si>
  <si>
    <t>mp Marite Clinic</t>
  </si>
  <si>
    <t>mp Maviljan Clinic</t>
  </si>
  <si>
    <t>mp Mkhuhlu Clinic</t>
  </si>
  <si>
    <t>mp Moreipuso Clinic</t>
  </si>
  <si>
    <t>mp Murhotso Clinic</t>
  </si>
  <si>
    <t>mp Oakley Clinic</t>
  </si>
  <si>
    <t>mp Orinoco Clinic</t>
  </si>
  <si>
    <t>mp Rolle Clinic</t>
  </si>
  <si>
    <t>mp Shatale Clinic</t>
  </si>
  <si>
    <t>mp Thokozane Clinic</t>
  </si>
  <si>
    <t>mp Thulamahashe CHC</t>
  </si>
  <si>
    <t>mp Utah Clinic</t>
  </si>
  <si>
    <t>mp Welverdiend Clinic</t>
  </si>
  <si>
    <t>mp Xanthia Clinic</t>
  </si>
  <si>
    <t>mp Zoeknog Clinic</t>
  </si>
  <si>
    <t>mp Barberton Clinic</t>
  </si>
  <si>
    <t>mp Barberton Gateway Clinic</t>
  </si>
  <si>
    <t>mp Bhuga CHC</t>
  </si>
  <si>
    <t>mp Boulders Clinic</t>
  </si>
  <si>
    <t>mp Cathyville Clinic</t>
  </si>
  <si>
    <t>mp Clau Clau Clinic</t>
  </si>
  <si>
    <t>mp Dwaleni Clinic</t>
  </si>
  <si>
    <t>mp Eziweni Clinic</t>
  </si>
  <si>
    <t>mp Glenthorpe Clinic</t>
  </si>
  <si>
    <t>mp Gutshwa Clinic</t>
  </si>
  <si>
    <t>mp Jerusalem Clinic</t>
  </si>
  <si>
    <t>mp Kaapmuiden Clinic</t>
  </si>
  <si>
    <t>mp Kaapschehoop Clinic</t>
  </si>
  <si>
    <t>mp Khumbula Clinic</t>
  </si>
  <si>
    <t>mp Legogote Clinic</t>
  </si>
  <si>
    <t>mp Louisville Clinic</t>
  </si>
  <si>
    <t>mp Louw's Creek Clinic</t>
  </si>
  <si>
    <t>mp Luphisi Clinic</t>
  </si>
  <si>
    <t>mp Makoko Clinic</t>
  </si>
  <si>
    <t>mp Manzini Clinic</t>
  </si>
  <si>
    <t>mp Mbonisweni Clinic</t>
  </si>
  <si>
    <t>mp Mjejane Clinic</t>
  </si>
  <si>
    <t>mp Mpakeni Clinic</t>
  </si>
  <si>
    <t>mp Nelsville Clinic</t>
  </si>
  <si>
    <t>mp Renee Clinic</t>
  </si>
  <si>
    <t>mp Sandrivier Clinic</t>
  </si>
  <si>
    <t>mp Shabalala Clinic</t>
  </si>
  <si>
    <t>mp Sibuyile Clinic</t>
  </si>
  <si>
    <t>mp Skukuza Clinic</t>
  </si>
  <si>
    <t>mp Tekwane Clinic</t>
  </si>
  <si>
    <t>mp Valencia Park Clinic</t>
  </si>
  <si>
    <t>mp White River Clinic</t>
  </si>
  <si>
    <t>mp Zwelisha Clinic</t>
  </si>
  <si>
    <t>mp Boschfontein Clinic</t>
  </si>
  <si>
    <t>mp Buffelspruit CHC</t>
  </si>
  <si>
    <t>mp Dludluma Clinic</t>
  </si>
  <si>
    <t>mp Driekoppies Clinic</t>
  </si>
  <si>
    <t>mp Fig Tree Clinic</t>
  </si>
  <si>
    <t>mp Jeppes Reef Clinic</t>
  </si>
  <si>
    <t>mp Jeppes Rust Clinic</t>
  </si>
  <si>
    <t>mp KaMdladla Clinic</t>
  </si>
  <si>
    <t>mp Kamhlushwa Clinic</t>
  </si>
  <si>
    <t>mp Komatipoort Clinic</t>
  </si>
  <si>
    <t>mp Malelane Estates Clinic</t>
  </si>
  <si>
    <t>mp Mananga Clinic</t>
  </si>
  <si>
    <t>mp Masibekela Clinic</t>
  </si>
  <si>
    <t>mp Mbangwane Clinic</t>
  </si>
  <si>
    <t>mp Mbuzini Clinic</t>
  </si>
  <si>
    <t>mp Mgobodi CHC</t>
  </si>
  <si>
    <t>mp Middelplaas Clinic</t>
  </si>
  <si>
    <t>mp Mzinti Clinic</t>
  </si>
  <si>
    <t>mp Ndindindi Clinic</t>
  </si>
  <si>
    <t>mp Ntunda CHC</t>
  </si>
  <si>
    <t>mp Phiva Clinic</t>
  </si>
  <si>
    <t>mp Richtershoek Clinic</t>
  </si>
  <si>
    <t>mp Schoemansdal Clinic</t>
  </si>
  <si>
    <t>mp Schulzendal Clinic</t>
  </si>
  <si>
    <t>mp Sibange Clinic</t>
  </si>
  <si>
    <t>mp Sihlangu Clinic</t>
  </si>
  <si>
    <t>mp Sikhwahlane Clinic</t>
  </si>
  <si>
    <t>mp Steenbok Clinic</t>
  </si>
  <si>
    <t>mp Strydomblock Clinic</t>
  </si>
  <si>
    <t>mp Tonga Block B Clinic</t>
  </si>
  <si>
    <t>mp Tonga Block C Clinic</t>
  </si>
  <si>
    <t>mp Thaba Chweu Local Municipality</t>
  </si>
  <si>
    <t>mp Bourkes Luck Clinic</t>
  </si>
  <si>
    <t>mp Brondal Clinic</t>
  </si>
  <si>
    <t>mp Elandsfontein Clinic</t>
  </si>
  <si>
    <t>mp Glory Hill Clinic</t>
  </si>
  <si>
    <t>mp Harmony Hill Clinic</t>
  </si>
  <si>
    <t>mp Kiwi Clinic</t>
  </si>
  <si>
    <t>mp Lydenburg Gateway Clinic</t>
  </si>
  <si>
    <t>mp Mashishing Clinic</t>
  </si>
  <si>
    <t>mp Pilgrims Rest Clinic</t>
  </si>
  <si>
    <t>mp Sabie Clinic</t>
  </si>
  <si>
    <t>mp Simile Clinic</t>
  </si>
  <si>
    <t>mp Chief Albert Luthuli Local Municipality</t>
  </si>
  <si>
    <t>mp Arnhemburg Clinic</t>
  </si>
  <si>
    <t>mp Badplaas CHC</t>
  </si>
  <si>
    <t>mp Betty'sgoed Clinic</t>
  </si>
  <si>
    <t>mp Carolina Clinic</t>
  </si>
  <si>
    <t>mp Diepdale Clinic</t>
  </si>
  <si>
    <t>mp Dundonald CHC</t>
  </si>
  <si>
    <t>mp Eerstehoek Clinic</t>
  </si>
  <si>
    <t>mp Fernie 1 Clinic</t>
  </si>
  <si>
    <t>mp Fernie 2 Clinic</t>
  </si>
  <si>
    <t>mp Glenmore Clinic</t>
  </si>
  <si>
    <t>mp Hartebeeskop Clinic</t>
  </si>
  <si>
    <t>mp Kromdraai Clinic</t>
  </si>
  <si>
    <t>mp Lochiel CHC</t>
  </si>
  <si>
    <t>mp Mayflower CHC</t>
  </si>
  <si>
    <t>mp Mooiplaas Clinic</t>
  </si>
  <si>
    <t>mp Nhlazatshe 6 Clinic</t>
  </si>
  <si>
    <t>mp Nhlazatshe Clinic</t>
  </si>
  <si>
    <t>mp Silobela Clinic</t>
  </si>
  <si>
    <t>mp Swallowsnest Clinic</t>
  </si>
  <si>
    <t>mp Tjakastad Clinic</t>
  </si>
  <si>
    <t>mp Vlakplaas Clinic</t>
  </si>
  <si>
    <t>mp Dipaleseng Local Municipality</t>
  </si>
  <si>
    <t>mp Balfour CHC</t>
  </si>
  <si>
    <t>mp Balfour Clinic</t>
  </si>
  <si>
    <t>mp Grootvlei CHC</t>
  </si>
  <si>
    <t>mp Nthoroane Clinic</t>
  </si>
  <si>
    <t>mp Siyathemba CHC</t>
  </si>
  <si>
    <t>mp Dr Pixley Ka Isaka Seme Local Municipality</t>
  </si>
  <si>
    <t>mp Amersfoort Clinic</t>
  </si>
  <si>
    <t>mp Daggakraal (Thembalokuphila) CHC</t>
  </si>
  <si>
    <t>mp Ezamokuhle Clinic</t>
  </si>
  <si>
    <t>mp Perdekop CHC</t>
  </si>
  <si>
    <t>mp Sinqobile Clinic</t>
  </si>
  <si>
    <t>mp Volksrust Clinic</t>
  </si>
  <si>
    <t>mp Vukuzakhe Clinic</t>
  </si>
  <si>
    <t>mp Wakkerstroom Clinic</t>
  </si>
  <si>
    <t>mp Evander Clinic</t>
  </si>
  <si>
    <t>mp Kinross (Thistle Grove) Clinic</t>
  </si>
  <si>
    <t>mp Trichardt Clinic</t>
  </si>
  <si>
    <t>mp Mispel Street Clinic</t>
  </si>
  <si>
    <t>mp Morgenzon Clinic</t>
  </si>
  <si>
    <t>mp MS Msimanga Clinic</t>
  </si>
  <si>
    <t>mp Sakhile Clinic</t>
  </si>
  <si>
    <t>mp Stanwest (Azalia) Clinic</t>
  </si>
  <si>
    <t>mp Thuthukani Clinic</t>
  </si>
  <si>
    <t>mp Derby (Rustplaas) Clinic</t>
  </si>
  <si>
    <t>mp Dirkiesdorp Clinic</t>
  </si>
  <si>
    <t>mp Driefontein New Stands CHC</t>
  </si>
  <si>
    <t>mp Driefontein Old Stands Clinic</t>
  </si>
  <si>
    <t>mp Entombe Clinic</t>
  </si>
  <si>
    <t>mp Iswepe CHC</t>
  </si>
  <si>
    <t>mp KwaNgema CHC</t>
  </si>
  <si>
    <t>mp Mkhondo Town Clinic</t>
  </si>
  <si>
    <t>mp Piet Retief Clinic</t>
  </si>
  <si>
    <t>mp Breyten Clinic</t>
  </si>
  <si>
    <t>mp Chrissiesmeer (Kwachibikhulu) Clinic</t>
  </si>
  <si>
    <t>mp Davel Clinic</t>
  </si>
  <si>
    <t>mp Kwazanele Clinic</t>
  </si>
  <si>
    <t>mp Lothair (Silindile) Clinic</t>
  </si>
  <si>
    <t>mp New Scotland Clinic</t>
  </si>
  <si>
    <t>mp Sheepmoor CHC</t>
  </si>
  <si>
    <t>mp Warburton CHC</t>
  </si>
  <si>
    <t>mp Dr JS Moroka Local Municipality</t>
  </si>
  <si>
    <t>mp Allemansdrift B Clinic</t>
  </si>
  <si>
    <t>mp Allemansdrift C CHC</t>
  </si>
  <si>
    <t>mp Bloedfontein Clinic</t>
  </si>
  <si>
    <t>mp De Beersput Clinic</t>
  </si>
  <si>
    <t>mp Diphalane (Pankop) CHC</t>
  </si>
  <si>
    <t>mp Greenside CHC</t>
  </si>
  <si>
    <t>mp Haakdoringlaagte Clinic</t>
  </si>
  <si>
    <t>mp Kalkfontein Clinic</t>
  </si>
  <si>
    <t>mp Kameelrivier B Clinic</t>
  </si>
  <si>
    <t>mp Kliplaatdrift Clinic</t>
  </si>
  <si>
    <t>mp Leeufontein Clinic</t>
  </si>
  <si>
    <t>mp Lefiso CHC</t>
  </si>
  <si>
    <t>mp Lefisoane Clinic</t>
  </si>
  <si>
    <t>mp Loding Clinic</t>
  </si>
  <si>
    <t>mp Marapyane CHC</t>
  </si>
  <si>
    <t>mp Mmametlhake CHC</t>
  </si>
  <si>
    <t>mp Nokaneng CHC</t>
  </si>
  <si>
    <t>mp Phake Clinic</t>
  </si>
  <si>
    <t>mp Pieterskraal Clinic</t>
  </si>
  <si>
    <t>mp Rhenosterkop Clinic</t>
  </si>
  <si>
    <t>mp RPL Moripe (Kameelrivier A) Clinic</t>
  </si>
  <si>
    <t>mp Seabe CHC</t>
  </si>
  <si>
    <t>mp Senzangakhona Digital Village Clinic</t>
  </si>
  <si>
    <t>mp Siyabuswa CHC</t>
  </si>
  <si>
    <t>mp Troya Clinic</t>
  </si>
  <si>
    <t>mp Vaalbank Clinic</t>
  </si>
  <si>
    <t>mp Valschfontein Clinic</t>
  </si>
  <si>
    <t>mp Waterval CHC</t>
  </si>
  <si>
    <t>mp Weltevrede Clinic</t>
  </si>
  <si>
    <t>mp Witlaagte Clinic</t>
  </si>
  <si>
    <t>mp Wolwekraal Clinic</t>
  </si>
  <si>
    <t>mp Emakhazeni Local Municipality</t>
  </si>
  <si>
    <t>mp Belfast Gateway Clinic</t>
  </si>
  <si>
    <t>mp Emthonjeni Clinic (Machadodorp)</t>
  </si>
  <si>
    <t>mp Machadodorp Clinic</t>
  </si>
  <si>
    <t>mp Sakhelwe Clinic</t>
  </si>
  <si>
    <t>mp Siyathuthuka Clinic</t>
  </si>
  <si>
    <t>mp Waterval Boven Gateway Clinic</t>
  </si>
  <si>
    <t>mp Wonderfontein Clinic</t>
  </si>
  <si>
    <t>mp Empumelelweni CHC</t>
  </si>
  <si>
    <t>mp Hlalanikahle Clinic</t>
  </si>
  <si>
    <t>mp Klipfontein Clinic</t>
  </si>
  <si>
    <t>mp Kriel Clinic</t>
  </si>
  <si>
    <t>mp Louise Clinic</t>
  </si>
  <si>
    <t>mp Lynnville Clinic</t>
  </si>
  <si>
    <t>mp Ogies Clinic</t>
  </si>
  <si>
    <t>mp Phola CHC</t>
  </si>
  <si>
    <t>mp Phola Clinic</t>
  </si>
  <si>
    <t>mp Poly Clinic</t>
  </si>
  <si>
    <t>mp Rietspruit Clinic</t>
  </si>
  <si>
    <t>mp Sinqobile (Vosman) Clinic</t>
  </si>
  <si>
    <t>mp Thubelihle CHC</t>
  </si>
  <si>
    <t>mp Steve Tshwete Local Municipality</t>
  </si>
  <si>
    <t>mp Doornkop Clinic</t>
  </si>
  <si>
    <t>mp Eastdene Clinic</t>
  </si>
  <si>
    <t>mp Hendrina Clinic</t>
  </si>
  <si>
    <t>mp Kwazamokuhle CHC</t>
  </si>
  <si>
    <t>mp Middelburg Civic Centre Clinic</t>
  </si>
  <si>
    <t>mp Middelburg Ext 6 Clinic</t>
  </si>
  <si>
    <t>mp Middelburg Ext 8 Clinic</t>
  </si>
  <si>
    <t>mp Middelburg Gateway Clinic</t>
  </si>
  <si>
    <t>mp Nasaret Clinic</t>
  </si>
  <si>
    <t>mp Newtown Parkhome Clinic</t>
  </si>
  <si>
    <t>mp Pullenshope Clinic</t>
  </si>
  <si>
    <t>mp Rockdale CHC</t>
  </si>
  <si>
    <t>mp Sikhululiwe Clinic</t>
  </si>
  <si>
    <t>mp Simunye Clinic</t>
  </si>
  <si>
    <t>mp Sr Mashiteng CHC</t>
  </si>
  <si>
    <t>mp Thembisile Hani Local Municipality</t>
  </si>
  <si>
    <t>mp Boekenhouthoek Clinic</t>
  </si>
  <si>
    <t>mp Empilweni Clinic</t>
  </si>
  <si>
    <t>mp Gemsbokspruit Clinic</t>
  </si>
  <si>
    <t>mp Goederede Clinic</t>
  </si>
  <si>
    <t>mp Kameelpoortnek Clinic</t>
  </si>
  <si>
    <t>mp Kwaggafontein A Clinic</t>
  </si>
  <si>
    <t>mp Kwaggafontein C CHC</t>
  </si>
  <si>
    <t>mp KwaMhlanga CHC</t>
  </si>
  <si>
    <t>mp Mathyzensloop Clinic</t>
  </si>
  <si>
    <t>mp Moloto CHC</t>
  </si>
  <si>
    <t>mp Thembalethu CHC</t>
  </si>
  <si>
    <t>mp Tweefontein A Clinic</t>
  </si>
  <si>
    <t>mp Tweefontein C Clinic</t>
  </si>
  <si>
    <t>mp Tweefontein D Clinic</t>
  </si>
  <si>
    <t>mp Tweefontein G CHC</t>
  </si>
  <si>
    <t>mp Tweefontein H Clinic</t>
  </si>
  <si>
    <t>mp Tweefontein M Clinic</t>
  </si>
  <si>
    <t>mp Verena CHC</t>
  </si>
  <si>
    <t>mp Vlaklaagte 1 Clinic</t>
  </si>
  <si>
    <t>mp Vlaklaagte 2 CHC</t>
  </si>
  <si>
    <t>mp Vriesgewagte Clinic</t>
  </si>
  <si>
    <t>mp Victor Khanye Local Municipality</t>
  </si>
  <si>
    <t>mp Botleng Clinic</t>
  </si>
  <si>
    <t>mp Botleng Ext 6 CHC</t>
  </si>
  <si>
    <t>mp Botleng Extension 3 Clinic</t>
  </si>
  <si>
    <t>nc Northern Cape Province</t>
  </si>
  <si>
    <t>nc Frances Baard District Municipality</t>
  </si>
  <si>
    <t>nc Dikgatlong Local Municipality</t>
  </si>
  <si>
    <t>nc De Beershoogte Clinic</t>
  </si>
  <si>
    <t>nc Delportshoop Clinic</t>
  </si>
  <si>
    <t>nc Longlands Clinic</t>
  </si>
  <si>
    <t>nc Mataleng Clinic</t>
  </si>
  <si>
    <t>nc Windsorton Clinic</t>
  </si>
  <si>
    <t>nc Magareng Local Municipality</t>
  </si>
  <si>
    <t>nc Ikhutseng Clinic</t>
  </si>
  <si>
    <t>nc Pholong Clinic</t>
  </si>
  <si>
    <t>nc Warrenton CHC</t>
  </si>
  <si>
    <t>nc Warrenvale Clinic</t>
  </si>
  <si>
    <t>nc Phokwane Local Municipality</t>
  </si>
  <si>
    <t>nc Ganspan Clinic</t>
  </si>
  <si>
    <t>nc Jan Kempdorp CHC</t>
  </si>
  <si>
    <t>nc Jan Kempdorp Clinic</t>
  </si>
  <si>
    <t>nc Jerry Botha Clinic</t>
  </si>
  <si>
    <t>nc Nomimi Mothibi Clinic</t>
  </si>
  <si>
    <t>nc Pampierstad CHC</t>
  </si>
  <si>
    <t>nc Sakhile Clinic</t>
  </si>
  <si>
    <t>nc Valspan Clinic</t>
  </si>
  <si>
    <t>nc Sol Plaatje Local Municipality</t>
  </si>
  <si>
    <t>nc Beaconsfield Clinic</t>
  </si>
  <si>
    <t>nc Betty Gaetsewe Clinic</t>
  </si>
  <si>
    <t>nc Dr Torres Clinic</t>
  </si>
  <si>
    <t>nc Florianville (Floors) Clinic</t>
  </si>
  <si>
    <t>nc Galeshewe Day Hospital</t>
  </si>
  <si>
    <t>nc Greenpoint Clinic</t>
  </si>
  <si>
    <t>nc Kimberley City Clinic</t>
  </si>
  <si>
    <t>nc Lorato Park Clinic</t>
  </si>
  <si>
    <t>nc Ma-Doyle Clinic</t>
  </si>
  <si>
    <t>nc Mapule Matsepane Clinic</t>
  </si>
  <si>
    <t>nc Masakhane Clinic</t>
  </si>
  <si>
    <t>nc Phutanang Clinic</t>
  </si>
  <si>
    <t>nc Platfontein Clinic</t>
  </si>
  <si>
    <t>nc Ritchie Clinic</t>
  </si>
  <si>
    <t>nc John Taolo Gaetsewe District Municipality</t>
  </si>
  <si>
    <t>nc Gamagara Local Municipality</t>
  </si>
  <si>
    <t>nc Dingleton Clinic</t>
  </si>
  <si>
    <t>nc Jan Witbooi Clinic</t>
  </si>
  <si>
    <t>nc Kathu Clinic</t>
  </si>
  <si>
    <t>nc Katrina Koikoi Clinic</t>
  </si>
  <si>
    <t>nc Olifantshoek CHC</t>
  </si>
  <si>
    <t>nc Pako Seboko Clinic</t>
  </si>
  <si>
    <t>nc Ga-Segonyana Local Municipality</t>
  </si>
  <si>
    <t>nc Bankhara (Bodulong) Clinic</t>
  </si>
  <si>
    <t>nc Kagiso CHC</t>
  </si>
  <si>
    <t>nc Kagung Clinic</t>
  </si>
  <si>
    <t>nc Keolopile Olepeng Clinic</t>
  </si>
  <si>
    <t>nc Kuruman Clinic</t>
  </si>
  <si>
    <t>nc Maruping Clinic</t>
  </si>
  <si>
    <t>nc Seoding Clinic</t>
  </si>
  <si>
    <t>nc Tshwaragano Gateway Clinic</t>
  </si>
  <si>
    <t>nc Wrenchville Clinic</t>
  </si>
  <si>
    <t>nc Joe Morolong Local Municipality</t>
  </si>
  <si>
    <t>nc Bendel Clinic</t>
  </si>
  <si>
    <t>nc Bothetheletsa Clinic</t>
  </si>
  <si>
    <t>nc Bothithong Clinic</t>
  </si>
  <si>
    <t>nc Cassels CHC</t>
  </si>
  <si>
    <t>nc Churchill Clinic</t>
  </si>
  <si>
    <t>nc Deerward Clinic</t>
  </si>
  <si>
    <t>nc Dithakong Clinic</t>
  </si>
  <si>
    <t>nc Ditshipeng Clinic</t>
  </si>
  <si>
    <t>nc Gadiboe Clinic</t>
  </si>
  <si>
    <t>nc Gasehunelo Wyk 5 Clinic</t>
  </si>
  <si>
    <t>nc Glen Red Clinic</t>
  </si>
  <si>
    <t>nc Gothusamang Winter Maroro Clinic</t>
  </si>
  <si>
    <t>nc Heuningvlei Clinic</t>
  </si>
  <si>
    <t>nc Kamden CHC</t>
  </si>
  <si>
    <t>nc Laxey Clinic</t>
  </si>
  <si>
    <t>nc Logobate Clinic</t>
  </si>
  <si>
    <t>nc Loopeng CHC</t>
  </si>
  <si>
    <t>nc Manyeding Clinic</t>
  </si>
  <si>
    <t>nc Mecwetsaneng Clinic</t>
  </si>
  <si>
    <t>nc Metsimansti Wyk 3 Clinic</t>
  </si>
  <si>
    <t>nc Mosalashuping Baicumedi Clinic</t>
  </si>
  <si>
    <t>nc Padstow Clinic</t>
  </si>
  <si>
    <t>nc Penryn Clinic</t>
  </si>
  <si>
    <t>nc Perth Clinic</t>
  </si>
  <si>
    <t>nc Pietersham Clinic</t>
  </si>
  <si>
    <t>nc Rusfontein Clinic</t>
  </si>
  <si>
    <t>nc Tsineng Clinic</t>
  </si>
  <si>
    <t>nc Van Zylsrus Clinic</t>
  </si>
  <si>
    <t>nc Namakwa District Municipality</t>
  </si>
  <si>
    <t>nc Hantam Local Municipality</t>
  </si>
  <si>
    <t>nc Brandvlei CHC</t>
  </si>
  <si>
    <t>nc Calvinia Clinic</t>
  </si>
  <si>
    <t>nc Loeriesfontein CHC</t>
  </si>
  <si>
    <t>nc Loeriesfontein Clinic</t>
  </si>
  <si>
    <t>nc Nieuwoudtville Clinic</t>
  </si>
  <si>
    <t>nc Kamiesberg Local Municipality</t>
  </si>
  <si>
    <t>nc Hondeklipbaai Clinic</t>
  </si>
  <si>
    <t>nc Joe Slovo CHC</t>
  </si>
  <si>
    <t>nc Kamieskroon Clinic</t>
  </si>
  <si>
    <t>nc Kharkams (Garagams) Clinic</t>
  </si>
  <si>
    <t>nc Leliefontein Clinic</t>
  </si>
  <si>
    <t>nc Karoo Hoogland Local Municipality</t>
  </si>
  <si>
    <t>nc Fraserburg CHC</t>
  </si>
  <si>
    <t>nc Sutherland CHC</t>
  </si>
  <si>
    <t>nc Williston CHC</t>
  </si>
  <si>
    <t>nc Khâi-Ma Local Municipality</t>
  </si>
  <si>
    <t>nc Aggeneys Clinic</t>
  </si>
  <si>
    <t>nc Onseepkans Clinic</t>
  </si>
  <si>
    <t>nc Pella Clinic</t>
  </si>
  <si>
    <t>nc Pofadder CHC</t>
  </si>
  <si>
    <t>nc Pofadder Clinic</t>
  </si>
  <si>
    <t>nc Nama Khoi Local Municipality</t>
  </si>
  <si>
    <t>nc Bergsig (Max Shapiro) Clinic</t>
  </si>
  <si>
    <t>nc Concordia Clinic</t>
  </si>
  <si>
    <t>nc Kleinzee Clinic</t>
  </si>
  <si>
    <t>nc Komaggas Clinic</t>
  </si>
  <si>
    <t>nc Matjieskloof Clinic</t>
  </si>
  <si>
    <t>nc Nababeep CHC</t>
  </si>
  <si>
    <t>nc Okiep Clinic</t>
  </si>
  <si>
    <t>nc Springbok Clinic</t>
  </si>
  <si>
    <t>nc Steinkopf Clinic</t>
  </si>
  <si>
    <t>nc Vioolsdrift Clinic</t>
  </si>
  <si>
    <t>nc Richtersveld Local Municipality</t>
  </si>
  <si>
    <t>nc Alexander Bay CHC</t>
  </si>
  <si>
    <t>nc Kuboes Clinic</t>
  </si>
  <si>
    <t>nc Lekkersing Clinic</t>
  </si>
  <si>
    <t>nc Martha Griffiths CHC</t>
  </si>
  <si>
    <t>nc Pixley ka Seme District Municipality</t>
  </si>
  <si>
    <t>nc Emthanjeni Local Municipality</t>
  </si>
  <si>
    <t>nc Britstown Clinic</t>
  </si>
  <si>
    <t>nc De Aar Clinic</t>
  </si>
  <si>
    <t>nc De Aar Town Clinic</t>
  </si>
  <si>
    <t>nc Hanover Clinic</t>
  </si>
  <si>
    <t>nc Kholekile Edward Twani Clinic</t>
  </si>
  <si>
    <t>nc Montana Clinic</t>
  </si>
  <si>
    <t>nc Kareeberg Local Municipality</t>
  </si>
  <si>
    <t>nc Carnarvon CHC</t>
  </si>
  <si>
    <t>nc Carnarvon Clinic</t>
  </si>
  <si>
    <t>nc Van Wyksvlei Clinic</t>
  </si>
  <si>
    <t>nc Vosburg CHC</t>
  </si>
  <si>
    <t>nc Renosterberg Local Municipality</t>
  </si>
  <si>
    <t>nc Keurtjieskloof Clinic</t>
  </si>
  <si>
    <t>nc Masibambane Clinic</t>
  </si>
  <si>
    <t>nc Petrusville Clinic</t>
  </si>
  <si>
    <t>nc Siyancuma Local Municipality</t>
  </si>
  <si>
    <t>nc Breipaal Clinic</t>
  </si>
  <si>
    <t>nc Campbell Clinic</t>
  </si>
  <si>
    <t>nc Douglas (Hester Malan) CHC</t>
  </si>
  <si>
    <t>nc Griekwastad (Helpmekaar) CHC</t>
  </si>
  <si>
    <t>nc Lehlohonolo Adams Clinic</t>
  </si>
  <si>
    <t>nc Siyathemba Local Municipality</t>
  </si>
  <si>
    <t>nc Ethembeni Clinic</t>
  </si>
  <si>
    <t>nc Marydale Clinic</t>
  </si>
  <si>
    <t>nc Niekerkshoop Clinic</t>
  </si>
  <si>
    <t>nc Prieska Clinic</t>
  </si>
  <si>
    <t>nc Thembelihle Local Municipality</t>
  </si>
  <si>
    <t>nc Hopetown (Wege) CHC</t>
  </si>
  <si>
    <t>nc Hopetown Clinic</t>
  </si>
  <si>
    <t>nc Strydenburg Clinic</t>
  </si>
  <si>
    <t>nc Ubuntu Local Municipality</t>
  </si>
  <si>
    <t>nc Loxton Clinic</t>
  </si>
  <si>
    <t>nc Richmond CHC</t>
  </si>
  <si>
    <t>nc Richmond Clinic</t>
  </si>
  <si>
    <t>nc Victoria West (BJ Kempengedenk) CHC</t>
  </si>
  <si>
    <t>nc Victoria West Clinic</t>
  </si>
  <si>
    <t>nc Umsobomvu Local Municipality</t>
  </si>
  <si>
    <t>nc Eurekaville Clinic</t>
  </si>
  <si>
    <t>nc Kuyasa Clinic</t>
  </si>
  <si>
    <t>nc Lowryville Clinic</t>
  </si>
  <si>
    <t>nc Nanqo Simon Zono Clinic</t>
  </si>
  <si>
    <t>nc Norvalspont Clinic</t>
  </si>
  <si>
    <t>nc Noupoort (Fritz Visser) CHC</t>
  </si>
  <si>
    <t>nc Zwelentlanga Fatman Mgcawu District Municipality</t>
  </si>
  <si>
    <t>nc !Kheis Local Municipality</t>
  </si>
  <si>
    <t>nc Boegoeberg (Brandboom) Clinic</t>
  </si>
  <si>
    <t>nc Groblershoop CHC</t>
  </si>
  <si>
    <t>nc Dawid Kruiper Local Municipality</t>
  </si>
  <si>
    <t>nc Askham CHC</t>
  </si>
  <si>
    <t>nc Kalksluit Clinic</t>
  </si>
  <si>
    <t>nc Lingelethu Clinic (Pabalello)</t>
  </si>
  <si>
    <t>nc Louisvaleweg Clinic</t>
  </si>
  <si>
    <t>nc Progress Clinic</t>
  </si>
  <si>
    <t>nc Raaswater Clinic</t>
  </si>
  <si>
    <t>nc Rietfontein CHC</t>
  </si>
  <si>
    <t>nc Sarah Strauss Clinic</t>
  </si>
  <si>
    <t>nc Upington Clinic</t>
  </si>
  <si>
    <t>nc Kai !Garib Local Municipality</t>
  </si>
  <si>
    <t>nc Kakamas Clinic</t>
  </si>
  <si>
    <t>nc Keimoes CHC</t>
  </si>
  <si>
    <t>nc Keimoes Clinic</t>
  </si>
  <si>
    <t>nc Kenhardt CHC</t>
  </si>
  <si>
    <t>nc Kenhardt Clinic</t>
  </si>
  <si>
    <t>nc Kgatelopele Local Municipality</t>
  </si>
  <si>
    <t>nc Danielskuil CHC</t>
  </si>
  <si>
    <t>nc Tsantsabane Local Municipality</t>
  </si>
  <si>
    <t>nc Boichoko Clinic</t>
  </si>
  <si>
    <t>nc Postdene Clinic</t>
  </si>
  <si>
    <t>nc Postmasburg Clinic</t>
  </si>
  <si>
    <t>nw Kgetlengrivier Local Municipality</t>
  </si>
  <si>
    <t>nw Mathopestad Clinic</t>
  </si>
  <si>
    <t>nw Reagile Clinic</t>
  </si>
  <si>
    <t>nw Swartruggens CHC</t>
  </si>
  <si>
    <t>nw Broederstroom Clinic</t>
  </si>
  <si>
    <t>nw Damonsville Clinic</t>
  </si>
  <si>
    <t>nw Fafung Clinic</t>
  </si>
  <si>
    <t>nw Hartbeespoort Clinic</t>
  </si>
  <si>
    <t>nw Jericho Clinic</t>
  </si>
  <si>
    <t>nw Kgabalatsane Clinic</t>
  </si>
  <si>
    <t>nw Madidi (Kleinfontein) Clinic</t>
  </si>
  <si>
    <t>nw Modderspruit Clinic</t>
  </si>
  <si>
    <t>nw Moiletsoane (Buffelsdoorn) Clinic</t>
  </si>
  <si>
    <t>nw Mothutlong Clinic</t>
  </si>
  <si>
    <t>nw Rabokala Clinic</t>
  </si>
  <si>
    <t>nw Segwaelane Clinic</t>
  </si>
  <si>
    <t>nw Sonop Clinic</t>
  </si>
  <si>
    <t>nw Moretele Local Municipality</t>
  </si>
  <si>
    <t>nw Bosplaas Clinic</t>
  </si>
  <si>
    <t>nw Cyferkuil (Kutloanong) Clinic</t>
  </si>
  <si>
    <t>nw Dertig (Leseding) Clinic</t>
  </si>
  <si>
    <t>nw Dikebu (Sediane) Clinic</t>
  </si>
  <si>
    <t>nw Ga-Motla Clinic</t>
  </si>
  <si>
    <t>nw Kgomo-Kgomo Clinic</t>
  </si>
  <si>
    <t>nw Kromkuil (Mpho-ya-batho) Clinic</t>
  </si>
  <si>
    <t>nw Lebotloane Clinic</t>
  </si>
  <si>
    <t>nw Lefatlheng Clinic</t>
  </si>
  <si>
    <t>nw Makapanstad (Seaparankwe) Clinic</t>
  </si>
  <si>
    <t>nw Mathibestad Clinic</t>
  </si>
  <si>
    <t>nw Maubane Clinic</t>
  </si>
  <si>
    <t>nw Mmakaunyane Clinic</t>
  </si>
  <si>
    <t>nw Mogogelo Clinic</t>
  </si>
  <si>
    <t>nw Moretele Clinic</t>
  </si>
  <si>
    <t>nw Ngobi Clinic</t>
  </si>
  <si>
    <t>nw Ratjiepan Clinic</t>
  </si>
  <si>
    <t>nw Refentse (Mmakgabetlwane) Clinic</t>
  </si>
  <si>
    <t>nw Rugtesloot Clinic</t>
  </si>
  <si>
    <t>nw Soutpansleegte Clinic</t>
  </si>
  <si>
    <t>nw Swartdam (Rekopantswe) Clinic</t>
  </si>
  <si>
    <t>nw Thulwe Clinic</t>
  </si>
  <si>
    <t>nw Tladistad Clinic</t>
  </si>
  <si>
    <t>nw Moses Kotane Local Municipality</t>
  </si>
  <si>
    <t>nw Bakubung Clinic</t>
  </si>
  <si>
    <t>nw Baleema Clinic</t>
  </si>
  <si>
    <t>nw Bapong Clinic</t>
  </si>
  <si>
    <t>nw Boikanyo Clinic</t>
  </si>
  <si>
    <t>nw Brakkuil Clinic</t>
  </si>
  <si>
    <t>nw David Katnagel Clinic</t>
  </si>
  <si>
    <t>nw Dwarsberg Clinic</t>
  </si>
  <si>
    <t>nw Elandskuil Clinic</t>
  </si>
  <si>
    <t>nw Ipopeng Clinic</t>
  </si>
  <si>
    <t>nw Khayakulu Clinic</t>
  </si>
  <si>
    <t>nw Koedoesrand Clinic</t>
  </si>
  <si>
    <t>nw Koffiekraal Clinic</t>
  </si>
  <si>
    <t>nw Kraalhoek Clinic</t>
  </si>
  <si>
    <t>nw Legkraal Clinic</t>
  </si>
  <si>
    <t>nw Lesetlheng Clinic</t>
  </si>
  <si>
    <t>nw Letlhakeng Clinic</t>
  </si>
  <si>
    <t>nw Lincoe Clinic</t>
  </si>
  <si>
    <t>nw Mabeskraal CHC</t>
  </si>
  <si>
    <t>nw Madikwe Clinic</t>
  </si>
  <si>
    <t>nw Mmankaipaya Clinic</t>
  </si>
  <si>
    <t>nw Modderkuil Clinic</t>
  </si>
  <si>
    <t>nw Mogwase CHC</t>
  </si>
  <si>
    <t>nw Molatedi Clinic</t>
  </si>
  <si>
    <t>nw Molorwe Clinic</t>
  </si>
  <si>
    <t>nw Mononono Clinic</t>
  </si>
  <si>
    <t>nw Montsana Clinic</t>
  </si>
  <si>
    <t>nw Moruleng Clinic</t>
  </si>
  <si>
    <t>nw Motlhabe Clinic</t>
  </si>
  <si>
    <t>nw Neo Clinic</t>
  </si>
  <si>
    <t>nw Obakeng Clinic</t>
  </si>
  <si>
    <t>nw Pella CHC</t>
  </si>
  <si>
    <t>nw Phalane Clinic</t>
  </si>
  <si>
    <t>nw Pitsedisulejang Clinic</t>
  </si>
  <si>
    <t>nw Ramokokastad Clinic</t>
  </si>
  <si>
    <t>nw Rampampaspoort Clinic</t>
  </si>
  <si>
    <t>nw Rietfontein Clinic</t>
  </si>
  <si>
    <t>nw Sandfontein Clinic</t>
  </si>
  <si>
    <t>nw Seolong Clinic</t>
  </si>
  <si>
    <t>nw Sesobe Clinic</t>
  </si>
  <si>
    <t>nw Sifikile Clinic</t>
  </si>
  <si>
    <t>nw Siga Clinic</t>
  </si>
  <si>
    <t>nw Silverkrans Clinic</t>
  </si>
  <si>
    <t>nw Tweelaagte Clinic</t>
  </si>
  <si>
    <t>nw Uitkyk Clinic</t>
  </si>
  <si>
    <t>nw Vlakplaas Clinic</t>
  </si>
  <si>
    <t>nw Vrede 2 Clinic</t>
  </si>
  <si>
    <t>nw Welgeval Clinic</t>
  </si>
  <si>
    <t>nw Welverdiendt Clinic</t>
  </si>
  <si>
    <t>nw Witrantjies Clinic</t>
  </si>
  <si>
    <t>nw Anna Legoale Clinic</t>
  </si>
  <si>
    <t>nw Karlien Park Clinic</t>
  </si>
  <si>
    <t>nw Mfidikwe Clinic</t>
  </si>
  <si>
    <t>nw Monakato Clinic</t>
  </si>
  <si>
    <t>nw Rankelenyane Clinic</t>
  </si>
  <si>
    <t>nw Rustenburg Gateway Clinic</t>
  </si>
  <si>
    <t>nw Sunrise Park Clinic</t>
  </si>
  <si>
    <t>nw Delekile Khoza Clinic</t>
  </si>
  <si>
    <t>nw Jouberton CHC</t>
  </si>
  <si>
    <t>nw Jouberton Clinic</t>
  </si>
  <si>
    <t>nw Kanana Clinic</t>
  </si>
  <si>
    <t>nw Khuma Clinic</t>
  </si>
  <si>
    <t>nw Majara Sephapo Clinic</t>
  </si>
  <si>
    <t>nw Marcus Zinzele Clinic</t>
  </si>
  <si>
    <t>nw NM Pretorius Gateway Clinic</t>
  </si>
  <si>
    <t>nw Orkney Town Clinic</t>
  </si>
  <si>
    <t>nw RB Nzima Clinic</t>
  </si>
  <si>
    <t>nw Stilfontein Clinic</t>
  </si>
  <si>
    <t>nw Tigane CHC</t>
  </si>
  <si>
    <t>nw Tsholofelo Clinic</t>
  </si>
  <si>
    <t>nw JB Marks Local Municipality</t>
  </si>
  <si>
    <t>nw Boikhutsong Clinic</t>
  </si>
  <si>
    <t>nw Boiki Thlapi CHC</t>
  </si>
  <si>
    <t>nw Boskop Clinic</t>
  </si>
  <si>
    <t>nw Goedgevonden Clinic</t>
  </si>
  <si>
    <t>nw JB Marks CHC</t>
  </si>
  <si>
    <t>nw Kgotso Clinic</t>
  </si>
  <si>
    <t>nw Lesego Clinic</t>
  </si>
  <si>
    <t>nw Mogopa Clinic</t>
  </si>
  <si>
    <t>nw Mohadin Clinic</t>
  </si>
  <si>
    <t>nw Potchefstroom Clinic</t>
  </si>
  <si>
    <t>nw Potchefstroom Gateway Clinic</t>
  </si>
  <si>
    <t>nw Promosa CHC</t>
  </si>
  <si>
    <t>nw Steve Tshwete Clinic</t>
  </si>
  <si>
    <t>nw Top City Clinic</t>
  </si>
  <si>
    <t>nw Ventersdorp CHC</t>
  </si>
  <si>
    <t>nw Ventersdorp Gateway Clinic</t>
  </si>
  <si>
    <t>nw Welgevonden Clinic</t>
  </si>
  <si>
    <t>nw Maquassi Hills Local Municipality</t>
  </si>
  <si>
    <t>nw Bophelo Clinic</t>
  </si>
  <si>
    <t>nw Kgakala Clinic</t>
  </si>
  <si>
    <t>nw Leeudoringstad CHC</t>
  </si>
  <si>
    <t>nw Makwassie Clinic</t>
  </si>
  <si>
    <t>nw Segametsi Mogaetsho Clinic</t>
  </si>
  <si>
    <t>nw Tswelelang 1 Clinic</t>
  </si>
  <si>
    <t>nw Tswelelang 2 CHC</t>
  </si>
  <si>
    <t>nw Wolmaransstad Town Clinic</t>
  </si>
  <si>
    <t>nw Dr Ruth Segomotsi Mompati District Municipality</t>
  </si>
  <si>
    <t>nw Greater Taung Local Municipality</t>
  </si>
  <si>
    <t>nw Ba-Ga Mothibi CHC</t>
  </si>
  <si>
    <t>nw Buxton Clinic</t>
  </si>
  <si>
    <t>nw Cokonyane Clinic</t>
  </si>
  <si>
    <t>nw Dryharts Clinic</t>
  </si>
  <si>
    <t>nw Ikotlhaeng Andrew Mahura Clinic</t>
  </si>
  <si>
    <t>nw Kgomotso Clinic</t>
  </si>
  <si>
    <t>nw Khudutlou Clinic</t>
  </si>
  <si>
    <t>nw Kokomeng Clinic</t>
  </si>
  <si>
    <t>nw Leshobo Clinic</t>
  </si>
  <si>
    <t>nw Lower Majeakgoro Clinic</t>
  </si>
  <si>
    <t>nw Madipelesa Clinic</t>
  </si>
  <si>
    <t>nw Maganeng Clinic</t>
  </si>
  <si>
    <t>nw Magogong Clinic</t>
  </si>
  <si>
    <t>nw Mammutla Clinic</t>
  </si>
  <si>
    <t>nw Manthe CHC</t>
  </si>
  <si>
    <t>nw Maphoitsile Clinic</t>
  </si>
  <si>
    <t>nw Matlapaneng Clinic</t>
  </si>
  <si>
    <t>nw Mocweding Clinic</t>
  </si>
  <si>
    <t>nw Mokgareng Clinic</t>
  </si>
  <si>
    <t>nw Molelema Clinic</t>
  </si>
  <si>
    <t>nw Mothanthanyaneng Clinic</t>
  </si>
  <si>
    <t>nw Picong Clinic</t>
  </si>
  <si>
    <t>nw Pudumoe CHC</t>
  </si>
  <si>
    <t>nw Reivilo CHC</t>
  </si>
  <si>
    <t>nw Taung Gateway Clinic</t>
  </si>
  <si>
    <t>nw Taung Station Clinic</t>
  </si>
  <si>
    <t>nw Tlapeng (Greater Taung) Clinic</t>
  </si>
  <si>
    <t>nw Tweelingspan Clinic</t>
  </si>
  <si>
    <t>nw Upper Majeakgoro Clinic</t>
  </si>
  <si>
    <t>nw Kagisano-Molopo Local Municipality</t>
  </si>
  <si>
    <t>nw Austrey Clinic</t>
  </si>
  <si>
    <t>nw Bona Bona Clinic</t>
  </si>
  <si>
    <t>nw Bray CHC</t>
  </si>
  <si>
    <t>nw Eckron Clinic</t>
  </si>
  <si>
    <t>nw Ganyesa CHC</t>
  </si>
  <si>
    <t>nw Kgokgojane Clinic</t>
  </si>
  <si>
    <t>nw Kgokgole Clinic</t>
  </si>
  <si>
    <t>nw Kokoana Clinic</t>
  </si>
  <si>
    <t>nw Kudunkgwane Clinic</t>
  </si>
  <si>
    <t>nw Morokwaneng Clinic</t>
  </si>
  <si>
    <t>nw Morokweng CHC</t>
  </si>
  <si>
    <t>nw Moswana Clinic</t>
  </si>
  <si>
    <t>nw Phaposane Clinic</t>
  </si>
  <si>
    <t>nw Piet Plessis CHC</t>
  </si>
  <si>
    <t>nw Setabeng Clinic</t>
  </si>
  <si>
    <t>nw Tlakgameng CHC</t>
  </si>
  <si>
    <t>nw Tlapeng (Ganyesa) Clinic</t>
  </si>
  <si>
    <t>nw Tseoge Clinic</t>
  </si>
  <si>
    <t>nw Lekwa-Teemane Local Municipality</t>
  </si>
  <si>
    <t>nw Bloemhof CHC</t>
  </si>
  <si>
    <t>nw Boitumelong Clinic</t>
  </si>
  <si>
    <t>nw Christiana Town Clinic</t>
  </si>
  <si>
    <t>nw Coverdale Clinic</t>
  </si>
  <si>
    <t>nw Geluksoord Clinic</t>
  </si>
  <si>
    <t>nw Utlwanang Clinic</t>
  </si>
  <si>
    <t>nw Mamusa Local Municipality</t>
  </si>
  <si>
    <t>nw Amalia Clinic</t>
  </si>
  <si>
    <t>nw Charon Clinic</t>
  </si>
  <si>
    <t>nw Glaudina Clinic</t>
  </si>
  <si>
    <t>nw Ipelegeng Clinic</t>
  </si>
  <si>
    <t>nw Mamusa CHC</t>
  </si>
  <si>
    <t>nw Schweizer-Reneke Town Clinic</t>
  </si>
  <si>
    <t>nw Naledi Local Municipality</t>
  </si>
  <si>
    <t>nw Colridge Clinic</t>
  </si>
  <si>
    <t>nw Huhudi CHC</t>
  </si>
  <si>
    <t>nw Stella CHC</t>
  </si>
  <si>
    <t>nw Vryburg Gateway Clinic</t>
  </si>
  <si>
    <t>nw Ngaka Modiri Molema District Municipality</t>
  </si>
  <si>
    <t>nw Ditsobotla Local Municipality</t>
  </si>
  <si>
    <t>nw AfriSam Clinic</t>
  </si>
  <si>
    <t>nw Bakerville Clinic</t>
  </si>
  <si>
    <t>nw Blydeville 2 Clinic</t>
  </si>
  <si>
    <t>nw Blydeville Clinic</t>
  </si>
  <si>
    <t>nw Bodibe 1 Clinic</t>
  </si>
  <si>
    <t>nw Bodibe 2 Clinic</t>
  </si>
  <si>
    <t>nw Boikhutso Clinic</t>
  </si>
  <si>
    <t>nw Boitshoko Clinic</t>
  </si>
  <si>
    <t>nw Coligny CHC</t>
  </si>
  <si>
    <t>nw Ga Motlatla Clinic</t>
  </si>
  <si>
    <t>nw Itekeng Clinic</t>
  </si>
  <si>
    <t>nw Itsoseng CHC</t>
  </si>
  <si>
    <t>nw Itsoseng Clinic</t>
  </si>
  <si>
    <t>nw Lichtenburg Municipal Clinic</t>
  </si>
  <si>
    <t>nw Matile Clinic</t>
  </si>
  <si>
    <t>nw Tlalelo Madyibi Clinic</t>
  </si>
  <si>
    <t>nw Tlhabologang Clinic</t>
  </si>
  <si>
    <t>nw Mahikeng Local Municipality</t>
  </si>
  <si>
    <t>nw Dithakong (Mahikeng) Clinic</t>
  </si>
  <si>
    <t>nw Gelukspan Gateway Clinic</t>
  </si>
  <si>
    <t>nw Lekoko CHC</t>
  </si>
  <si>
    <t>nw Lokaleng Clinic</t>
  </si>
  <si>
    <t>nw Lonely Park Clinic</t>
  </si>
  <si>
    <t>nw Madibe A Makgabane Clinic</t>
  </si>
  <si>
    <t>nw Magogwe Clinic</t>
  </si>
  <si>
    <t>nw Mahikeng Gateway Clinic</t>
  </si>
  <si>
    <t>nw Makouspan Clinic</t>
  </si>
  <si>
    <t>nw Maruping Clinic</t>
  </si>
  <si>
    <t>nw Masutlhe 1 Clinic</t>
  </si>
  <si>
    <t>nw Masutlhe 2 Clinic</t>
  </si>
  <si>
    <t>nw Matlhonyane Clinic</t>
  </si>
  <si>
    <t>nw Maureen Roberts Clinic</t>
  </si>
  <si>
    <t>nw Miga Clinic</t>
  </si>
  <si>
    <t>nw Mocoseng Clinic</t>
  </si>
  <si>
    <t>nw Mogosane Clinic</t>
  </si>
  <si>
    <t>nw Montshioa Stadt CHC</t>
  </si>
  <si>
    <t>nw Montshioa Town Clinic</t>
  </si>
  <si>
    <t>nw Motlhabeng Clinic</t>
  </si>
  <si>
    <t>nw Ramatlabama CHC</t>
  </si>
  <si>
    <t>nw Setlopo Clinic</t>
  </si>
  <si>
    <t>nw Tlapeng (Mahikeng) Clinic</t>
  </si>
  <si>
    <t>nw Tsetse Clinic</t>
  </si>
  <si>
    <t>nw Tshunyane Clinic</t>
  </si>
  <si>
    <t>nw Unit 9 CHC</t>
  </si>
  <si>
    <t>nw Weltevrede Clinic</t>
  </si>
  <si>
    <t>nw Ramotshere Moiloa Local Municipality</t>
  </si>
  <si>
    <t>nw Borakalalo CHC</t>
  </si>
  <si>
    <t>nw Braklaagte Clinic</t>
  </si>
  <si>
    <t>nw Dinokana CHC</t>
  </si>
  <si>
    <t>nw Dinokana Clinic</t>
  </si>
  <si>
    <t>nw Driefontein Clinic</t>
  </si>
  <si>
    <t>nw Gopane Clinic</t>
  </si>
  <si>
    <t>nw Groot Marico Clinic</t>
  </si>
  <si>
    <t>nw Khunotswana Clinic</t>
  </si>
  <si>
    <t>nw Lehurutshe Clinic</t>
  </si>
  <si>
    <t>nw Lekgophung Clinic</t>
  </si>
  <si>
    <t>nw Lobatla Clinic</t>
  </si>
  <si>
    <t>nw Mmasebudule Clinic</t>
  </si>
  <si>
    <t>nw Mokgola Clinic</t>
  </si>
  <si>
    <t>nw Moshana CHC</t>
  </si>
  <si>
    <t>nw Mosweu Clinic</t>
  </si>
  <si>
    <t>nw Motswedi Clinic</t>
  </si>
  <si>
    <t>nw Pachsdraai Clinic</t>
  </si>
  <si>
    <t>nw Rietpan Clinic</t>
  </si>
  <si>
    <t>nw Supingstad Clinic</t>
  </si>
  <si>
    <t>nw Tswelelopele CHC</t>
  </si>
  <si>
    <t>nw Zeerust Clinic</t>
  </si>
  <si>
    <t>nw Ratlou Local Municipality</t>
  </si>
  <si>
    <t>nw Disaneng Clinic</t>
  </si>
  <si>
    <t>nw Kraaipan Clinic</t>
  </si>
  <si>
    <t>nw Lesego Digital Village Clinic</t>
  </si>
  <si>
    <t>nw Logageng Clinic</t>
  </si>
  <si>
    <t>nw Loporung Clinic</t>
  </si>
  <si>
    <t>nw Mabule Clinic</t>
  </si>
  <si>
    <t>nw Madibogopan Clinic</t>
  </si>
  <si>
    <t>nw Makgobistadt CHC</t>
  </si>
  <si>
    <t>nw Mareetsane Clinic</t>
  </si>
  <si>
    <t>nw Masamane Clinic</t>
  </si>
  <si>
    <t>nw Matloding Clinic</t>
  </si>
  <si>
    <t>nw Ratlou CHC</t>
  </si>
  <si>
    <t>nw Setlagole Clinic</t>
  </si>
  <si>
    <t>nw Tshidilamolomo Clinic</t>
  </si>
  <si>
    <t>nw Tswaing Local Municipality</t>
  </si>
  <si>
    <t>nw Agisanang Clinic</t>
  </si>
  <si>
    <t>nw Atamelang CHC</t>
  </si>
  <si>
    <t>nw Deelpan Clinic</t>
  </si>
  <si>
    <t>nw Delareyville CHC</t>
  </si>
  <si>
    <t>nw Ganalaagte Clinic</t>
  </si>
  <si>
    <t>nw Kopela Clinic</t>
  </si>
  <si>
    <t>nw Kunana Clinic</t>
  </si>
  <si>
    <t>nw Letsopa Clinic</t>
  </si>
  <si>
    <t>nw Mofufutso Clinic</t>
  </si>
  <si>
    <t>nw Ottosdal CHC</t>
  </si>
  <si>
    <t>nw Sannieshof CHC</t>
  </si>
  <si>
    <t>nw Vriesgewacht Clinic</t>
  </si>
  <si>
    <t>wc Cape Winelands District Municipality</t>
  </si>
  <si>
    <t>wc Breede Valley Local Municipality</t>
  </si>
  <si>
    <t>wc Avian Park Clinic</t>
  </si>
  <si>
    <t>wc De Doorns Clinic</t>
  </si>
  <si>
    <t>wc Empilisweni (Worcester) Clinic</t>
  </si>
  <si>
    <t>wc Orchard Clinic</t>
  </si>
  <si>
    <t>wc Rawsonville Clinic</t>
  </si>
  <si>
    <t>wc Sandhills Clinic</t>
  </si>
  <si>
    <t>wc Touws River Clinic</t>
  </si>
  <si>
    <t>wc Worcester CDC</t>
  </si>
  <si>
    <t>wc Drakenstein Local Municipality</t>
  </si>
  <si>
    <t>wc Dalvale Clinic</t>
  </si>
  <si>
    <t>wc Gouda Clinic</t>
  </si>
  <si>
    <t>wc Huis McCrone Clinic</t>
  </si>
  <si>
    <t>wc Klein Drakenstein Clinic</t>
  </si>
  <si>
    <t>wc Mbekweni CDC</t>
  </si>
  <si>
    <t>wc Nieuwedrift Clinic</t>
  </si>
  <si>
    <t>wc Patriot Plein Clinic</t>
  </si>
  <si>
    <t>wc Phola Park Clinic</t>
  </si>
  <si>
    <t>wc Saron Clinic</t>
  </si>
  <si>
    <t>wc Simondium Clinic</t>
  </si>
  <si>
    <t>wc Soetendal Clinic</t>
  </si>
  <si>
    <t>wc TC Newman CDC</t>
  </si>
  <si>
    <t>wc Wellington CDC</t>
  </si>
  <si>
    <t>wc Windmeul Clinic</t>
  </si>
  <si>
    <t>wc Langeberg Local Municipality</t>
  </si>
  <si>
    <t>wc Bergsig Clinic</t>
  </si>
  <si>
    <t>wc Cogmanskloof Clinic</t>
  </si>
  <si>
    <t>wc Happy Valley Clinic</t>
  </si>
  <si>
    <t>wc McGregor Clinic</t>
  </si>
  <si>
    <t>wc Montagu Clinic</t>
  </si>
  <si>
    <t>wc Nkqubela Clinic</t>
  </si>
  <si>
    <t>wc Zolani Clinic</t>
  </si>
  <si>
    <t>wc Stellenbosch Local Municipality</t>
  </si>
  <si>
    <t>wc Aan-het-Pad Clinic</t>
  </si>
  <si>
    <t>wc Cloetesville CDC</t>
  </si>
  <si>
    <t>wc Don and Pat Bilton Clinic</t>
  </si>
  <si>
    <t>wc Groendal Clinic</t>
  </si>
  <si>
    <t>wc Idas Valley Clinic</t>
  </si>
  <si>
    <t>wc Kayamandi Clinic</t>
  </si>
  <si>
    <t>wc Klapmuts Clinic</t>
  </si>
  <si>
    <t>wc Kylemore Clinic</t>
  </si>
  <si>
    <t>wc Witzenberg Local Municipality</t>
  </si>
  <si>
    <t>wc Bella Vista Clinic</t>
  </si>
  <si>
    <t>wc Breerivier Clinic</t>
  </si>
  <si>
    <t>wc Ceres Clinic</t>
  </si>
  <si>
    <t>wc Nduli Clinic</t>
  </si>
  <si>
    <t>wc Op die Berg Clinic</t>
  </si>
  <si>
    <t>wc Prince Alfred Hamlet Clinic</t>
  </si>
  <si>
    <t>wc Tulbagh Clinic</t>
  </si>
  <si>
    <t>wc Wolseley Clinic</t>
  </si>
  <si>
    <t>wc Central Karoo District Municipality</t>
  </si>
  <si>
    <t>wc Beaufort West Local Municipality</t>
  </si>
  <si>
    <t>wc Beaufort West CDC</t>
  </si>
  <si>
    <t>wc Hillside Clinic</t>
  </si>
  <si>
    <t>wc Kwamandlenkosi Clinic</t>
  </si>
  <si>
    <t>wc Murraysburg Clinic</t>
  </si>
  <si>
    <t>wc Nelspoort Clinic</t>
  </si>
  <si>
    <t>wc Nieuveldpark Clinic</t>
  </si>
  <si>
    <t>wc Laingsburg Local Municipality</t>
  </si>
  <si>
    <t>wc Laingsburg Clinic</t>
  </si>
  <si>
    <t>wc Prince Albert Local Municipality</t>
  </si>
  <si>
    <t>wc Leeu-Gamka Clinic</t>
  </si>
  <si>
    <t>wc Prince Albert Clinic</t>
  </si>
  <si>
    <t>wc Blue Downs Clinic</t>
  </si>
  <si>
    <t>wc Eerste River Clinic</t>
  </si>
  <si>
    <t>wc Fagan Street Clinic</t>
  </si>
  <si>
    <t>wc Gordon's Bay CDC</t>
  </si>
  <si>
    <t>wc Gustrouw CDC</t>
  </si>
  <si>
    <t>wc Kleinvlei CDC</t>
  </si>
  <si>
    <t>wc Kuilsriver Clinic</t>
  </si>
  <si>
    <t>wc Macassar CDC</t>
  </si>
  <si>
    <t>wc Sarepta Clinic</t>
  </si>
  <si>
    <t>wc Sir Lowry's Pass CDC</t>
  </si>
  <si>
    <t>wc Somerset West CDC</t>
  </si>
  <si>
    <t>wc Strand CDC</t>
  </si>
  <si>
    <t>wc Wesbank Clinic</t>
  </si>
  <si>
    <t>wc Cape Town Northern Health sub-District</t>
  </si>
  <si>
    <t>wc Bloekombos Clinic</t>
  </si>
  <si>
    <t>wc Bothasig CDC</t>
  </si>
  <si>
    <t>wc Bothasig Clinic</t>
  </si>
  <si>
    <t>wc Brackenfell Clinic</t>
  </si>
  <si>
    <t>wc Brighton Clinic</t>
  </si>
  <si>
    <t>wc Durbanville CDC</t>
  </si>
  <si>
    <t>wc Fisantekraal CDC</t>
  </si>
  <si>
    <t>wc Harmonie Clinic</t>
  </si>
  <si>
    <t>wc Kraaifontein CHC</t>
  </si>
  <si>
    <t>wc Northpine Clinic</t>
  </si>
  <si>
    <t>wc Scottsdene CDC</t>
  </si>
  <si>
    <t>wc Wallacedene Clinic</t>
  </si>
  <si>
    <t>wc Cape Town Southern Health sub-District</t>
  </si>
  <si>
    <t>wc Alphen Clinic</t>
  </si>
  <si>
    <t>wc Claremont Clinic</t>
  </si>
  <si>
    <t>wc Diep River Clinic</t>
  </si>
  <si>
    <t>wc Fish Hoek Clinic</t>
  </si>
  <si>
    <t>wc Grassy Park CDC</t>
  </si>
  <si>
    <t>wc Hout Bay Harbour CDC</t>
  </si>
  <si>
    <t>wc Hout Bay Main Road Clinic</t>
  </si>
  <si>
    <t>wc Klip Road Clinic</t>
  </si>
  <si>
    <t>wc Lady Michaelis CDC</t>
  </si>
  <si>
    <t>wc Lavender Hill Clinic</t>
  </si>
  <si>
    <t>wc Lotus River CDC</t>
  </si>
  <si>
    <t>wc Masiphumelele Clinic</t>
  </si>
  <si>
    <t>wc Muizenberg Clinic</t>
  </si>
  <si>
    <t>wc Ocean View CDC</t>
  </si>
  <si>
    <t>wc Parkwood Clinic</t>
  </si>
  <si>
    <t>wc Pelican Park CDC</t>
  </si>
  <si>
    <t>wc Philippi Clinic</t>
  </si>
  <si>
    <t>wc Retreat CHC</t>
  </si>
  <si>
    <t>wc Seawind Clinic</t>
  </si>
  <si>
    <t>wc Strandfontein Clinic</t>
  </si>
  <si>
    <t>wc Westlake Clinic</t>
  </si>
  <si>
    <t>wc Wynberg Clinic</t>
  </si>
  <si>
    <t>wc Cape Town Western Health sub-District</t>
  </si>
  <si>
    <t>wc Albow Gardens CDC</t>
  </si>
  <si>
    <t>wc Chapel Street Clinic</t>
  </si>
  <si>
    <t>wc District Six CDC</t>
  </si>
  <si>
    <t>wc Du Noon CHC</t>
  </si>
  <si>
    <t>wc Factreton Clinic</t>
  </si>
  <si>
    <t>wc Green Point CDC</t>
  </si>
  <si>
    <t>wc Kensington CDC</t>
  </si>
  <si>
    <t>wc Langa Clinic</t>
  </si>
  <si>
    <t>wc Maitland CDC</t>
  </si>
  <si>
    <t>wc Maitland Clinic</t>
  </si>
  <si>
    <t>wc Mamre CDC</t>
  </si>
  <si>
    <t>wc Melkbosstrand Clinic</t>
  </si>
  <si>
    <t>wc Protea Park CDC</t>
  </si>
  <si>
    <t>wc Saxon Sea CDC</t>
  </si>
  <si>
    <t>wc Spencer Road Clinic</t>
  </si>
  <si>
    <t>wc Table View Clinic</t>
  </si>
  <si>
    <t>wc Vanguard CHC</t>
  </si>
  <si>
    <t>wc Mayenzeke Clinic</t>
  </si>
  <si>
    <t>wc Zakhele Clinic</t>
  </si>
  <si>
    <t>wc Hanover Park CHC</t>
  </si>
  <si>
    <t>wc Hanover Park Clinic</t>
  </si>
  <si>
    <t>wc Heideveld CDC</t>
  </si>
  <si>
    <t>wc Lansdowne Clinic</t>
  </si>
  <si>
    <t>wc Manenberg Clinic</t>
  </si>
  <si>
    <t>wc Masincedane Clinic</t>
  </si>
  <si>
    <t>wc Silvertown Clinic</t>
  </si>
  <si>
    <t>wc Crossroads 1 Clinic</t>
  </si>
  <si>
    <t>wc Crossroads CDC</t>
  </si>
  <si>
    <t>wc Eastridge Clinic</t>
  </si>
  <si>
    <t>wc Inzame Zabantu CDC</t>
  </si>
  <si>
    <t>wc Lentegeur Clinic</t>
  </si>
  <si>
    <t>wc Mitchells Plain CHC</t>
  </si>
  <si>
    <t>wc Rocklands Clinic</t>
  </si>
  <si>
    <t>wc Tafelsig CDC</t>
  </si>
  <si>
    <t>wc Westridge Clinic</t>
  </si>
  <si>
    <t>wc Adriaanse Clinic</t>
  </si>
  <si>
    <t>wc Bellville South CDC</t>
  </si>
  <si>
    <t>wc Bishop Lavis CDC</t>
  </si>
  <si>
    <t>wc Elsies River CHC</t>
  </si>
  <si>
    <t>wc Elsies River Clinic</t>
  </si>
  <si>
    <t>wc Goodwood CDC</t>
  </si>
  <si>
    <t>wc Netreg Clinic</t>
  </si>
  <si>
    <t>wc Parow CDC</t>
  </si>
  <si>
    <t>wc Ravensmead CDC</t>
  </si>
  <si>
    <t>wc Reed Street CDC</t>
  </si>
  <si>
    <t>wc Ruyterwacht CDC</t>
  </si>
  <si>
    <t>wc St Vincent (CCT) CDC</t>
  </si>
  <si>
    <t>wc Uitsig Clinic</t>
  </si>
  <si>
    <t>wc Valhalla Park Clinic</t>
  </si>
  <si>
    <t>wc Garden Route District Municipality</t>
  </si>
  <si>
    <t>wc Bitou Local Municipality</t>
  </si>
  <si>
    <t>wc Crags Clinic</t>
  </si>
  <si>
    <t>wc Kranshoek Clinic</t>
  </si>
  <si>
    <t>wc KwaNokuthula CDC</t>
  </si>
  <si>
    <t>wc New Horizon Clinic</t>
  </si>
  <si>
    <t>wc Plettenberg Bay Clinic</t>
  </si>
  <si>
    <t>wc George Local Municipality</t>
  </si>
  <si>
    <t>wc Blanco Clinic</t>
  </si>
  <si>
    <t>wc Conville CDC</t>
  </si>
  <si>
    <t>wc George Central Clinic</t>
  </si>
  <si>
    <t>wc Haarlem Clinic</t>
  </si>
  <si>
    <t>wc Kuyasa (George) Clinic</t>
  </si>
  <si>
    <t>wc Lawaaikamp Clinic</t>
  </si>
  <si>
    <t>wc Pacaltsdorp Clinic</t>
  </si>
  <si>
    <t>wc Parkdene Clinic</t>
  </si>
  <si>
    <t>wc Rosemoor Clinic</t>
  </si>
  <si>
    <t>wc Thembalethu CDC</t>
  </si>
  <si>
    <t>wc Touwsranten Clinic</t>
  </si>
  <si>
    <t>wc Uniondale (Lyonsville) Clinic</t>
  </si>
  <si>
    <t>wc Hessequa Local Municipality</t>
  </si>
  <si>
    <t>wc Albertinia Clinic</t>
  </si>
  <si>
    <t>wc Heidelberg Clinic</t>
  </si>
  <si>
    <t>wc Riversdale Clinic</t>
  </si>
  <si>
    <t>wc Kannaland Local Municipality</t>
  </si>
  <si>
    <t>wc Amalienstein Clinic</t>
  </si>
  <si>
    <t>wc Calitzdorp (Bergsig) Clinic</t>
  </si>
  <si>
    <t>wc Ladismith (Nissenville) Clinic</t>
  </si>
  <si>
    <t>wc Zoar Clinic</t>
  </si>
  <si>
    <t>wc Knysna Local Municipality</t>
  </si>
  <si>
    <t>wc Hornlee Clinic</t>
  </si>
  <si>
    <t>wc Khayelethu Clinic</t>
  </si>
  <si>
    <t>wc Knysna CDC</t>
  </si>
  <si>
    <t>wc Knysna Town Clinic</t>
  </si>
  <si>
    <t>wc Sedgefield Clinic</t>
  </si>
  <si>
    <t>wc Mossel Bay Local Municipality</t>
  </si>
  <si>
    <t>wc Alma CDC</t>
  </si>
  <si>
    <t>wc Asla Clinic</t>
  </si>
  <si>
    <t>wc D'Almeida CDC</t>
  </si>
  <si>
    <t>wc Eyethu Clinic</t>
  </si>
  <si>
    <t>wc Great Brak River Clinic</t>
  </si>
  <si>
    <t>wc Oudtshoorn Local Municipality</t>
  </si>
  <si>
    <t>wc Bongolethu Clinic</t>
  </si>
  <si>
    <t>wc Bridgeton CDC</t>
  </si>
  <si>
    <t>wc De Rust (Blommenek) Clinic</t>
  </si>
  <si>
    <t>wc Dysselsdorp Clinic</t>
  </si>
  <si>
    <t>wc Oudtshoorn Clinic</t>
  </si>
  <si>
    <t>wc Toekomsrus Clinic</t>
  </si>
  <si>
    <t>wc Overberg District Municipality</t>
  </si>
  <si>
    <t>wc Cape Agulhas Local Municipality</t>
  </si>
  <si>
    <t>wc Bredasdorp Clinic</t>
  </si>
  <si>
    <t>wc Napier Clinic</t>
  </si>
  <si>
    <t>wc Struisbaai Clinic</t>
  </si>
  <si>
    <t>wc Overstrand Local Municipality</t>
  </si>
  <si>
    <t>wc Gansbaai Clinic</t>
  </si>
  <si>
    <t>wc Hawston Clinic</t>
  </si>
  <si>
    <t>wc Hermanus CDC</t>
  </si>
  <si>
    <t>wc Kleinmond Clinic</t>
  </si>
  <si>
    <t>wc Stanford Clinic</t>
  </si>
  <si>
    <t>wc Swellendam Local Municipality</t>
  </si>
  <si>
    <t>wc Barrydale Clinic</t>
  </si>
  <si>
    <t>wc Buffeljagsrivier Clinic</t>
  </si>
  <si>
    <t>wc Railton Clinic</t>
  </si>
  <si>
    <t>wc Suurbraak Clinic</t>
  </si>
  <si>
    <t>wc Swellendam PHC Clinic</t>
  </si>
  <si>
    <t>wc Theewaterskloof Local Municipality</t>
  </si>
  <si>
    <t>wc Botrivier Clinic</t>
  </si>
  <si>
    <t>wc Caledon Clinic</t>
  </si>
  <si>
    <t>wc Genadendal Clinic</t>
  </si>
  <si>
    <t>wc Grabouw CHC</t>
  </si>
  <si>
    <t>wc Riviersonderend Clinic</t>
  </si>
  <si>
    <t>wc Villiersdorp Clinic</t>
  </si>
  <si>
    <t>wc West Coast District Municipality</t>
  </si>
  <si>
    <t>wc Bergrivier Local Municipality</t>
  </si>
  <si>
    <t>wc Piketberg Clinic</t>
  </si>
  <si>
    <t>wc Porterville Clinic</t>
  </si>
  <si>
    <t>wc Velddrif Clinic</t>
  </si>
  <si>
    <t>wc Cederberg Local Municipality</t>
  </si>
  <si>
    <t>wc Citrusdal Clinic</t>
  </si>
  <si>
    <t>wc Clanwilliam Clinic</t>
  </si>
  <si>
    <t>wc Graafwater Clinic</t>
  </si>
  <si>
    <t>wc Lamberts Bay Clinic</t>
  </si>
  <si>
    <t>wc Matzikama Local Municipality</t>
  </si>
  <si>
    <t>wc Klawer Clinic</t>
  </si>
  <si>
    <t>wc Lutzville Clinic</t>
  </si>
  <si>
    <t>wc Van Rhynsdorp Clinic</t>
  </si>
  <si>
    <t>wc Vredendal Central Clinic</t>
  </si>
  <si>
    <t>wc Vredendal North Clinic</t>
  </si>
  <si>
    <t>wc Saldanha Bay Local Municipality</t>
  </si>
  <si>
    <t>wc Diazville Clinic</t>
  </si>
  <si>
    <t>wc Hanna Coetzee Clinic</t>
  </si>
  <si>
    <t>wc Laingville Clinic</t>
  </si>
  <si>
    <t>wc Lalie Cleophas Clinic</t>
  </si>
  <si>
    <t>wc Langebaan Clinic</t>
  </si>
  <si>
    <t>wc Louwville Clinic</t>
  </si>
  <si>
    <t>wc Saldanha Clinic</t>
  </si>
  <si>
    <t>wc Vredenburg Clinic</t>
  </si>
  <si>
    <t>wc Swartland Local Municipality</t>
  </si>
  <si>
    <t>wc Abbotsdale Clinic</t>
  </si>
  <si>
    <t>wc Chatsworth Clinic</t>
  </si>
  <si>
    <t>wc Darling Clinic</t>
  </si>
  <si>
    <t>wc Malmesbury CDC</t>
  </si>
  <si>
    <t>wc Moorreesburg Clinic</t>
  </si>
  <si>
    <t>wc Riebeek Kasteel Clinic</t>
  </si>
  <si>
    <t>wc Riebeek Wes Clinic</t>
  </si>
  <si>
    <t>General IEC Material</t>
  </si>
  <si>
    <t>wc Elands Bay Clinic</t>
  </si>
  <si>
    <t>wc Wupperthal Clinic</t>
  </si>
  <si>
    <t>Total</t>
  </si>
  <si>
    <t>General clinical guidelines</t>
  </si>
  <si>
    <t>LEN Year 1 Initiation Targets</t>
  </si>
  <si>
    <t>Oral PrEP Initiation Targets Year 1</t>
  </si>
  <si>
    <t>Oral PrEP Antenatal Initiation Targets Year 1</t>
  </si>
  <si>
    <t>LEN Year 2 Initiation Targets</t>
  </si>
  <si>
    <t>LEN Year 3 Initiation Targets</t>
  </si>
  <si>
    <t>Oral PrEP Initiation Targets Year 2</t>
  </si>
  <si>
    <t>Oral PrEP Initiation Targets Year 3</t>
  </si>
  <si>
    <t>Oral PrEP Antenatal Initiation Targets Year 2</t>
  </si>
  <si>
    <t>Oral PrEP Antenatal Initiation Targets Year 3</t>
  </si>
  <si>
    <t>Lenacapavir Injections (Packs of 10)</t>
  </si>
  <si>
    <t>Lenacapavir oral tablets (for initiation) (Packs 96)</t>
  </si>
  <si>
    <t>Anaphylaxis kit</t>
  </si>
  <si>
    <t>Sharps container</t>
  </si>
  <si>
    <t>Syringes</t>
  </si>
  <si>
    <t>Needles</t>
  </si>
  <si>
    <t>Alcohol swabs</t>
  </si>
  <si>
    <t>Lubricants</t>
  </si>
  <si>
    <t>Condoms</t>
  </si>
  <si>
    <t>Focus Area</t>
  </si>
  <si>
    <t>Challenges High-risk items</t>
  </si>
  <si>
    <t>Challenges Medium-risk items</t>
  </si>
  <si>
    <t>Challenges Low-risk items</t>
  </si>
  <si>
    <t>Instructions</t>
  </si>
  <si>
    <t>1. Complete facility information in Tab 1</t>
  </si>
  <si>
    <t>2. Complete the facility planning information in Tab 2</t>
  </si>
  <si>
    <t>Proposed Lenacapavir start date</t>
  </si>
  <si>
    <t>Date planning tool was completed</t>
  </si>
  <si>
    <t>Is PrEP service expansion planned?</t>
  </si>
  <si>
    <t>Action Steps</t>
  </si>
  <si>
    <t>Has this cadre healthcare provider received training on oral PrEP?</t>
  </si>
  <si>
    <t>How many cadres in this category will require oral PrEP training?</t>
  </si>
  <si>
    <t>Proposed Date on which the facility will conduct refresher training</t>
  </si>
  <si>
    <t>Category of Healthcare Cadre</t>
  </si>
  <si>
    <t>G: M&amp;E Workflow</t>
  </si>
  <si>
    <t>3. In column D, record the name of the Responsible Person</t>
  </si>
  <si>
    <t>H: Linked Services and Support</t>
  </si>
  <si>
    <t xml:space="preserve">3. Complete the 3. commodity planning tab </t>
  </si>
  <si>
    <t>2. PrEP Implementation Resources</t>
  </si>
  <si>
    <t>1. PrEP Drugs</t>
  </si>
  <si>
    <t>3. PrEP Clinical Stationery</t>
  </si>
  <si>
    <t>4. Injection Commodities</t>
  </si>
  <si>
    <t>5. Other</t>
  </si>
  <si>
    <t>Date recorded for Stock on Hand</t>
  </si>
  <si>
    <t>Date on which the order was received</t>
  </si>
  <si>
    <t>Quantity received</t>
  </si>
  <si>
    <t>4. Tab 4 will provide a summary of the status of the facility and commodity plans</t>
  </si>
  <si>
    <t>5. Tab 5 will provide a summary of the facility's action plan</t>
  </si>
  <si>
    <t>Lenacapavir (PrEP-LA) Implementation Planning Tool – v5</t>
  </si>
  <si>
    <t>Number of Items Achieved</t>
  </si>
  <si>
    <t>Number of Items Outstanding</t>
  </si>
  <si>
    <t>Percentage Achieved</t>
  </si>
  <si>
    <t>Service Delivery Points</t>
  </si>
  <si>
    <t>Challenges</t>
  </si>
  <si>
    <t>Number of listed challenges</t>
  </si>
  <si>
    <t>Total Items Selected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</si>
</sst>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yyyy\-mm\-dd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1"/>
      <color rgb="FFFFFFFF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1">
    <xf numFmtId="0" fontId="0" fillId="0" borderId="0" xfId="0"/>
    <xf numFmtId="0" fontId="1" fillId="2" borderId="1" xfId="0" applyFont="1" applyFill="1" applyBorder="1"/>
    <xf numFmtId="0" fontId="2" fillId="0" borderId="0" xfId="0" applyFont="1"/>
    <xf numFmtId="0" fontId="1" fillId="0" borderId="0" xfId="0" applyFont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1" fillId="2" borderId="2" xfId="0" applyFont="1" applyFill="1" applyBorder="1"/>
    <xf numFmtId="0" fontId="4" fillId="0" borderId="3" xfId="0" applyFont="1" applyBorder="1"/>
    <xf numFmtId="165" fontId="0" fillId="0" borderId="0" xfId="1" applyNumberFormat="1" applyFont="1" applyFill="1"/>
    <xf numFmtId="0" fontId="0" fillId="0" borderId="0" xfId="0" quotePrefix="1"/>
    <xf numFmtId="0" fontId="5" fillId="0" borderId="0" xfId="0" applyFont="1"/>
    <xf numFmtId="0" fontId="0" fillId="0" borderId="1" xfId="0" applyBorder="1" applyProtection="1">
      <protection locked="0"/>
    </xf>
    <xf numFmtId="0" fontId="0" fillId="0" borderId="1" xfId="0" applyBorder="1"/>
    <xf numFmtId="164" fontId="0" fillId="0" borderId="1" xfId="0" applyNumberFormat="1" applyBorder="1" applyProtection="1">
      <protection locked="0"/>
    </xf>
    <xf numFmtId="0" fontId="6" fillId="0" borderId="0" xfId="0" applyFont="1"/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1" fillId="2" borderId="4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1" fontId="0" fillId="3" borderId="0" xfId="0" applyNumberFormat="1" applyFill="1"/>
    <xf numFmtId="0" fontId="0" fillId="3" borderId="0" xfId="0" applyFill="1"/>
    <xf numFmtId="0" fontId="0" fillId="4" borderId="0" xfId="0" applyFill="1" applyAlignment="1">
      <alignment wrapText="1"/>
    </xf>
    <xf numFmtId="0" fontId="0" fillId="4" borderId="0" xfId="0" applyFill="1"/>
    <xf numFmtId="1" fontId="0" fillId="4" borderId="0" xfId="0" applyNumberFormat="1" applyFill="1"/>
    <xf numFmtId="0" fontId="0" fillId="5" borderId="0" xfId="0" applyFill="1" applyAlignment="1">
      <alignment wrapText="1"/>
    </xf>
    <xf numFmtId="0" fontId="0" fillId="5" borderId="0" xfId="0" applyFill="1"/>
    <xf numFmtId="165" fontId="0" fillId="0" borderId="0" xfId="1" applyNumberFormat="1" applyFont="1"/>
    <xf numFmtId="3" fontId="0" fillId="0" borderId="0" xfId="0" applyNumberFormat="1"/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6" borderId="1" xfId="0" applyFont="1" applyFill="1" applyBorder="1"/>
    <xf numFmtId="0" fontId="1" fillId="7" borderId="1" xfId="0" applyFont="1" applyFill="1" applyBorder="1"/>
    <xf numFmtId="0" fontId="5" fillId="0" borderId="0" xfId="0" applyFont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1" fillId="7" borderId="1" xfId="0" applyFont="1" applyFill="1" applyBorder="1" applyProtection="1">
      <protection locked="0"/>
    </xf>
    <xf numFmtId="0" fontId="0" fillId="8" borderId="0" xfId="0" applyFill="1"/>
    <xf numFmtId="165" fontId="0" fillId="8" borderId="0" xfId="1" applyNumberFormat="1" applyFont="1" applyFill="1"/>
    <xf numFmtId="0" fontId="4" fillId="0" borderId="0" xfId="0" applyFont="1"/>
    <xf numFmtId="164" fontId="0" fillId="0" borderId="0" xfId="0" applyNumberFormat="1" applyAlignment="1" applyProtection="1">
      <alignment wrapText="1"/>
      <protection locked="0"/>
    </xf>
    <xf numFmtId="0" fontId="1" fillId="9" borderId="1" xfId="0" applyFont="1" applyFill="1" applyBorder="1" applyAlignment="1">
      <alignment wrapText="1"/>
    </xf>
    <xf numFmtId="0" fontId="7" fillId="0" borderId="0" xfId="0" applyFont="1" applyAlignment="1">
      <alignment horizontal="left" vertical="center"/>
    </xf>
    <xf numFmtId="0" fontId="1" fillId="6" borderId="1" xfId="0" applyFont="1" applyFill="1" applyBorder="1" applyAlignment="1">
      <alignment wrapText="1"/>
    </xf>
    <xf numFmtId="9" fontId="0" fillId="0" borderId="0" xfId="2" applyFont="1"/>
    <xf numFmtId="0" fontId="1" fillId="7" borderId="1" xfId="0" applyFont="1" applyFill="1" applyBorder="1" applyAlignment="1">
      <alignment wrapText="1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16">
    <dxf>
      <fill>
        <patternFill>
          <bgColor rgb="FFC6EFCE"/>
        </patternFill>
      </fill>
    </dxf>
    <dxf>
      <fill>
        <patternFill>
          <bgColor rgb="FFFFEB9C"/>
        </patternFill>
      </fill>
    </dxf>
    <dxf>
      <fill>
        <patternFill>
          <bgColor rgb="FFF2DCDB"/>
        </patternFill>
      </fill>
    </dxf>
    <dxf>
      <fill>
        <patternFill>
          <bgColor rgb="FFC6EFCE"/>
        </patternFill>
      </fill>
    </dxf>
    <dxf>
      <fill>
        <patternFill>
          <bgColor rgb="FFFFEB9C"/>
        </patternFill>
      </fill>
    </dxf>
    <dxf>
      <fill>
        <patternFill>
          <bgColor rgb="FFF2DCDB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Action Plan status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v>Tasks</c:v>
          </c:tx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2-EE4F-4565-80EC-30AD52D8DBB4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0-EE4F-4565-80EC-30AD52D8DBB4}"/>
              </c:ext>
            </c:extLst>
          </c:dPt>
          <c:dPt>
            <c:idx val="3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1-EE4F-4565-80EC-30AD52D8DBB4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'4.Dashboard'!$A$18:$A$21</c:f>
              <c:strCache>
                <c:ptCount val="4"/>
                <c:pt idx="0">
                  <c:v>Not started</c:v>
                </c:pt>
                <c:pt idx="1">
                  <c:v>In progress</c:v>
                </c:pt>
                <c:pt idx="2">
                  <c:v>Complete</c:v>
                </c:pt>
                <c:pt idx="3">
                  <c:v>On hold</c:v>
                </c:pt>
              </c:strCache>
            </c:strRef>
          </c:cat>
          <c:val>
            <c:numRef>
              <c:f>'4.Dashboard'!$B$18:$B$21</c:f>
              <c:numCache>
                <c:formatCode>General</c:formatCode>
                <c:ptCount val="4"/>
                <c:pt idx="0">
                  <c:v>5</c:v>
                </c:pt>
                <c:pt idx="1">
                  <c:v>17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B9-4844-93EB-4E652C620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Training status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'4.Dashboard'!$A$27</c:f>
              <c:strCache>
                <c:ptCount val="1"/>
                <c:pt idx="0">
                  <c:v>Not started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A7F2-45DE-BCB0-3F2414D435F6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A7F2-45DE-BCB0-3F2414D435F6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A7F2-45DE-BCB0-3F2414D435F6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A7F2-45DE-BCB0-3F2414D435F6}"/>
              </c:ext>
            </c:extLst>
          </c:dPt>
          <c:cat>
            <c:strRef>
              <c:f>'4.Dashboard'!$C$26:$G$26</c:f>
              <c:strCache>
                <c:ptCount val="5"/>
                <c:pt idx="0">
                  <c:v>Oral PrEP</c:v>
                </c:pt>
                <c:pt idx="1">
                  <c:v>Len</c:v>
                </c:pt>
                <c:pt idx="2">
                  <c:v>M&amp;E</c:v>
                </c:pt>
                <c:pt idx="3">
                  <c:v>Oral PrEP &amp; Len</c:v>
                </c:pt>
                <c:pt idx="4">
                  <c:v>Oral PrEP, Len and M&amp;E</c:v>
                </c:pt>
              </c:strCache>
            </c:strRef>
          </c:cat>
          <c:val>
            <c:numRef>
              <c:f>'4.Dashboard'!$C$27:$G$27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C4-400D-AE65-240BF360D6A9}"/>
            </c:ext>
          </c:extLst>
        </c:ser>
        <c:ser>
          <c:idx val="1"/>
          <c:order val="1"/>
          <c:tx>
            <c:strRef>
              <c:f>'4.Dashboard'!$A$28</c:f>
              <c:strCache>
                <c:ptCount val="1"/>
                <c:pt idx="0">
                  <c:v>In progress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'4.Dashboard'!$C$26:$G$26</c:f>
              <c:strCache>
                <c:ptCount val="5"/>
                <c:pt idx="0">
                  <c:v>Oral PrEP</c:v>
                </c:pt>
                <c:pt idx="1">
                  <c:v>Len</c:v>
                </c:pt>
                <c:pt idx="2">
                  <c:v>M&amp;E</c:v>
                </c:pt>
                <c:pt idx="3">
                  <c:v>Oral PrEP &amp; Len</c:v>
                </c:pt>
                <c:pt idx="4">
                  <c:v>Oral PrEP, Len and M&amp;E</c:v>
                </c:pt>
              </c:strCache>
            </c:strRef>
          </c:cat>
          <c:val>
            <c:numRef>
              <c:f>'4.Dashboard'!$C$28:$G$28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D33-4DF6-9735-A176CB5F0B73}"/>
            </c:ext>
          </c:extLst>
        </c:ser>
        <c:ser>
          <c:idx val="2"/>
          <c:order val="2"/>
          <c:tx>
            <c:strRef>
              <c:f>'4.Dashboard'!$A$29</c:f>
              <c:strCache>
                <c:ptCount val="1"/>
                <c:pt idx="0">
                  <c:v>Complete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'4.Dashboard'!$C$26:$G$26</c:f>
              <c:strCache>
                <c:ptCount val="5"/>
                <c:pt idx="0">
                  <c:v>Oral PrEP</c:v>
                </c:pt>
                <c:pt idx="1">
                  <c:v>Len</c:v>
                </c:pt>
                <c:pt idx="2">
                  <c:v>M&amp;E</c:v>
                </c:pt>
                <c:pt idx="3">
                  <c:v>Oral PrEP &amp; Len</c:v>
                </c:pt>
                <c:pt idx="4">
                  <c:v>Oral PrEP, Len and M&amp;E</c:v>
                </c:pt>
              </c:strCache>
            </c:strRef>
          </c:cat>
          <c:val>
            <c:numRef>
              <c:f>'4.Dashboard'!$C$29:$G$29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D33-4DF6-9735-A176CB5F0B73}"/>
            </c:ext>
          </c:extLst>
        </c:ser>
        <c:ser>
          <c:idx val="3"/>
          <c:order val="3"/>
          <c:tx>
            <c:strRef>
              <c:f>'4.Dashboard'!$A$30</c:f>
              <c:strCache>
                <c:ptCount val="1"/>
                <c:pt idx="0">
                  <c:v>On hold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'4.Dashboard'!$C$26:$G$26</c:f>
              <c:strCache>
                <c:ptCount val="5"/>
                <c:pt idx="0">
                  <c:v>Oral PrEP</c:v>
                </c:pt>
                <c:pt idx="1">
                  <c:v>Len</c:v>
                </c:pt>
                <c:pt idx="2">
                  <c:v>M&amp;E</c:v>
                </c:pt>
                <c:pt idx="3">
                  <c:v>Oral PrEP &amp; Len</c:v>
                </c:pt>
                <c:pt idx="4">
                  <c:v>Oral PrEP, Len and M&amp;E</c:v>
                </c:pt>
              </c:strCache>
            </c:strRef>
          </c:cat>
          <c:val>
            <c:numRef>
              <c:f>'4.Dashboard'!$C$30:$G$30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33-4DF6-9735-A176CB5F0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30001"/>
        <c:axId val="50030002"/>
      </c:barChart>
      <c:catAx>
        <c:axId val="5003000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50030002"/>
        <c:crosses val="autoZero"/>
        <c:auto val="1"/>
        <c:lblAlgn val="ctr"/>
        <c:lblOffset val="100"/>
        <c:tickMarkSkip val="1"/>
        <c:noMultiLvlLbl val="0"/>
      </c:catAx>
      <c:valAx>
        <c:axId val="50030002"/>
        <c:scaling>
          <c:orientation val="minMax"/>
          <c:min val="0"/>
        </c:scaling>
        <c:delete val="0"/>
        <c:axPos val="l"/>
        <c:majorGridlines/>
        <c:title>
          <c:overlay val="0"/>
        </c:title>
        <c:numFmt formatCode="General" sourceLinked="1"/>
        <c:majorTickMark val="none"/>
        <c:minorTickMark val="none"/>
        <c:tickLblPos val="nextTo"/>
        <c:crossAx val="50030001"/>
        <c:crosses val="autoZero"/>
        <c:crossBetween val="between"/>
        <c:majorUnit val="1"/>
        <c:minorUnit val="1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 sz="2400" b="1"/>
              <a:t>Focus Area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'4.Dashboard'!$B$4</c:f>
              <c:strCache>
                <c:ptCount val="1"/>
                <c:pt idx="0">
                  <c:v>Number of Items Achieved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'4.Dashboard'!$A$5:$A$8</c:f>
              <c:strCache>
                <c:ptCount val="4"/>
                <c:pt idx="0">
                  <c:v>Service Delivery Points</c:v>
                </c:pt>
                <c:pt idx="1">
                  <c:v>Integration items available</c:v>
                </c:pt>
                <c:pt idx="2">
                  <c:v>Training sessions planned</c:v>
                </c:pt>
                <c:pt idx="3">
                  <c:v>Linked Services and Support</c:v>
                </c:pt>
              </c:strCache>
            </c:strRef>
          </c:cat>
          <c:val>
            <c:numRef>
              <c:f>'4.Dashboard'!$B$5:$B$8</c:f>
              <c:numCache>
                <c:formatCode>General</c:formatCode>
                <c:ptCount val="4"/>
                <c:pt idx="0">
                  <c:v>1</c:v>
                </c:pt>
                <c:pt idx="1">
                  <c:v>6</c:v>
                </c:pt>
                <c:pt idx="2">
                  <c:v>2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27-4BB7-B3A6-02D461A7FACE}"/>
            </c:ext>
          </c:extLst>
        </c:ser>
        <c:ser>
          <c:idx val="1"/>
          <c:order val="1"/>
          <c:tx>
            <c:strRef>
              <c:f>'4.Dashboard'!$C$4</c:f>
              <c:strCache>
                <c:ptCount val="1"/>
                <c:pt idx="0">
                  <c:v>Number of Items Outstanding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'4.Dashboard'!$A$5:$A$8</c:f>
              <c:strCache>
                <c:ptCount val="4"/>
                <c:pt idx="0">
                  <c:v>Service Delivery Points</c:v>
                </c:pt>
                <c:pt idx="1">
                  <c:v>Integration items available</c:v>
                </c:pt>
                <c:pt idx="2">
                  <c:v>Training sessions planned</c:v>
                </c:pt>
                <c:pt idx="3">
                  <c:v>Linked Services and Support</c:v>
                </c:pt>
              </c:strCache>
            </c:strRef>
          </c:cat>
          <c:val>
            <c:numRef>
              <c:f>'4.Dashboard'!$C$5:$C$8</c:f>
              <c:numCache>
                <c:formatCode>General</c:formatCode>
                <c:ptCount val="4"/>
                <c:pt idx="0">
                  <c:v>3</c:v>
                </c:pt>
                <c:pt idx="1">
                  <c:v>7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27-4BB7-B3A6-02D461A7F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81622896"/>
        <c:axId val="1181624336"/>
      </c:barChart>
      <c:lineChart>
        <c:grouping val="stacked"/>
        <c:varyColors val="0"/>
        <c:ser>
          <c:idx val="2"/>
          <c:order val="2"/>
          <c:tx>
            <c:strRef>
              <c:f>'4.Dashboard'!$E$4</c:f>
              <c:strCache>
                <c:ptCount val="1"/>
                <c:pt idx="0">
                  <c:v>Percentage Achieved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rgbClr val="7030A0"/>
                </a:solidFill>
              </a:ln>
              <a:effectLst/>
            </c:spPr>
          </c:marker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'4.Dashboard'!$A$5:$A$8</c:f>
              <c:strCache>
                <c:ptCount val="4"/>
                <c:pt idx="0">
                  <c:v>Service Delivery Points</c:v>
                </c:pt>
                <c:pt idx="1">
                  <c:v>Integration items available</c:v>
                </c:pt>
                <c:pt idx="2">
                  <c:v>Training sessions planned</c:v>
                </c:pt>
                <c:pt idx="3">
                  <c:v>Linked Services and Support</c:v>
                </c:pt>
              </c:strCache>
            </c:strRef>
          </c:cat>
          <c:val>
            <c:numRef>
              <c:f>'4.Dashboard'!$E$5:$E$8</c:f>
              <c:numCache>
                <c:formatCode>0%</c:formatCode>
                <c:ptCount val="4"/>
                <c:pt idx="0">
                  <c:v>0.25</c:v>
                </c:pt>
                <c:pt idx="1">
                  <c:v>0.46153846153846156</c:v>
                </c:pt>
                <c:pt idx="2">
                  <c:v>0.33333333333333331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27-4BB7-B3A6-02D461A7F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4903696"/>
        <c:axId val="1224907536"/>
      </c:lineChart>
      <c:catAx>
        <c:axId val="118162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1624336"/>
        <c:crosses val="autoZero"/>
        <c:auto val="1"/>
        <c:lblAlgn val="ctr"/>
        <c:lblOffset val="100"/>
        <c:noMultiLvlLbl val="0"/>
      </c:catAx>
      <c:valAx>
        <c:axId val="118162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1622896"/>
        <c:crosses val="autoZero"/>
        <c:crossBetween val="between"/>
      </c:valAx>
      <c:valAx>
        <c:axId val="1224907536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4903696"/>
        <c:crosses val="max"/>
        <c:crossBetween val="between"/>
      </c:valAx>
      <c:catAx>
        <c:axId val="1224903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249075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1661160</xdr:colOff>
      <xdr:row>7</xdr:row>
      <xdr:rowOff>15240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ACB1AD51-0575-5313-7CB1-A65CD3BDD305}"/>
            </a:ext>
          </a:extLst>
        </xdr:cNvPr>
        <xdr:cNvSpPr/>
      </xdr:nvSpPr>
      <xdr:spPr>
        <a:xfrm>
          <a:off x="0" y="0"/>
          <a:ext cx="6568440" cy="12954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200"/>
            <a:t>Instructions:</a:t>
          </a:r>
        </a:p>
        <a:p>
          <a:pPr algn="l"/>
          <a:r>
            <a:rPr lang="en-ZA" sz="1200"/>
            <a:t>1.</a:t>
          </a:r>
          <a:r>
            <a:rPr lang="en-ZA" sz="1200" baseline="0"/>
            <a:t> Select the province, district, subdistrict and facility in that order from the drop down.</a:t>
          </a:r>
        </a:p>
        <a:p>
          <a:pPr algn="l"/>
          <a:r>
            <a:rPr lang="en-ZA" sz="1200" baseline="0"/>
            <a:t>2. Enter the name of the responsible person in the facility</a:t>
          </a:r>
        </a:p>
        <a:p>
          <a:pPr algn="l"/>
          <a:r>
            <a:rPr lang="en-ZA" sz="1200" baseline="0"/>
            <a:t>3. Enter the date on which this planning tool was completed</a:t>
          </a:r>
        </a:p>
        <a:p>
          <a:pPr algn="l"/>
          <a:r>
            <a:rPr lang="en-ZA" sz="1200" baseline="0"/>
            <a:t>4. Enter the intended start date of Lanacapavir Implementation</a:t>
          </a:r>
        </a:p>
        <a:p>
          <a:pPr algn="l"/>
          <a:r>
            <a:rPr lang="en-ZA" sz="1200" baseline="0"/>
            <a:t>5. Select Len Target, General Target and Antenatal Target from the drop down. </a:t>
          </a:r>
          <a:endParaRPr lang="en-ZA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33867</xdr:colOff>
      <xdr:row>2</xdr:row>
      <xdr:rowOff>0</xdr:rowOff>
    </xdr:from>
    <xdr:to>
      <xdr:col>6</xdr:col>
      <xdr:colOff>186266</xdr:colOff>
      <xdr:row>8</xdr:row>
      <xdr:rowOff>93134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C76BE005-96E8-4F7D-6FCF-E07D3F0212C0}"/>
            </a:ext>
          </a:extLst>
        </xdr:cNvPr>
        <xdr:cNvSpPr/>
      </xdr:nvSpPr>
      <xdr:spPr>
        <a:xfrm>
          <a:off x="4682067" y="770467"/>
          <a:ext cx="9482666" cy="13208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</a:t>
          </a:r>
          <a:r>
            <a:rPr lang="en-ZA" sz="1100" baseline="0"/>
            <a:t> In column B, confirm if your facility is currently offering oral PrEP at each of these service point. (Select Yes/No response from the dropdown)</a:t>
          </a:r>
        </a:p>
        <a:p>
          <a:pPr algn="l"/>
          <a:r>
            <a:rPr lang="en-ZA" sz="1100" baseline="0"/>
            <a:t>2. In column C, confirm if PrEP will be expanded to the service points. (Select Yes/No/N/A response from the dropdown)</a:t>
          </a:r>
        </a:p>
        <a:p>
          <a:pPr algn="l"/>
          <a:r>
            <a:rPr lang="en-ZA" sz="1100" baseline="0"/>
            <a:t>3. In column D, note any actions required for either offering/expanding oral PrEP Services.</a:t>
          </a:r>
        </a:p>
        <a:p>
          <a:pPr algn="l"/>
          <a:r>
            <a:rPr lang="en-ZA" sz="1100" baseline="0"/>
            <a:t>4. In column E, record the name of the Responsible Person</a:t>
          </a:r>
        </a:p>
        <a:p>
          <a:pPr algn="l"/>
          <a:r>
            <a:rPr lang="en-ZA" sz="1100" baseline="0"/>
            <a:t>5. In column F, record the date at which the oral PrEP service will be expanded</a:t>
          </a:r>
        </a:p>
        <a:p>
          <a:pPr algn="l"/>
          <a:r>
            <a:rPr lang="en-ZA" sz="1100" baseline="0"/>
            <a:t> </a:t>
          </a:r>
          <a:endParaRPr lang="en-ZA" sz="1100"/>
        </a:p>
      </xdr:txBody>
    </xdr:sp>
    <xdr:clientData/>
  </xdr:twoCellAnchor>
  <xdr:twoCellAnchor>
    <xdr:from>
      <xdr:col>1</xdr:col>
      <xdr:colOff>2650068</xdr:colOff>
      <xdr:row>26</xdr:row>
      <xdr:rowOff>25399</xdr:rowOff>
    </xdr:from>
    <xdr:to>
      <xdr:col>5</xdr:col>
      <xdr:colOff>364067</xdr:colOff>
      <xdr:row>30</xdr:row>
      <xdr:rowOff>59266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EADFAC27-B07D-4C08-B2E1-116A198DCD27}"/>
            </a:ext>
          </a:extLst>
        </xdr:cNvPr>
        <xdr:cNvSpPr/>
      </xdr:nvSpPr>
      <xdr:spPr>
        <a:xfrm>
          <a:off x="7298268" y="5554132"/>
          <a:ext cx="5943599" cy="889001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 Complete</a:t>
          </a:r>
          <a:r>
            <a:rPr lang="en-ZA" sz="1100" baseline="0"/>
            <a:t> column B (select yes/no response in the drop down)</a:t>
          </a:r>
        </a:p>
        <a:p>
          <a:pPr algn="l"/>
          <a:r>
            <a:rPr lang="en-ZA" sz="1100" baseline="0"/>
            <a:t>2.  Complete column C outlining the steps that to be taken to offer the respective services.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/>
            <a:t>3.</a:t>
          </a: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In column D, record the name of the Responsible Person</a:t>
          </a:r>
          <a:endParaRPr lang="en-ZA">
            <a:effectLst/>
          </a:endParaRPr>
        </a:p>
        <a:p>
          <a:pPr algn="l"/>
          <a:endParaRPr lang="en-ZA" sz="1100" baseline="0"/>
        </a:p>
        <a:p>
          <a:pPr algn="l"/>
          <a:r>
            <a:rPr lang="en-ZA" sz="1100" baseline="0"/>
            <a:t> </a:t>
          </a:r>
          <a:endParaRPr lang="en-ZA" sz="1100"/>
        </a:p>
      </xdr:txBody>
    </xdr:sp>
    <xdr:clientData/>
  </xdr:twoCellAnchor>
  <xdr:twoCellAnchor>
    <xdr:from>
      <xdr:col>0</xdr:col>
      <xdr:colOff>2937935</xdr:colOff>
      <xdr:row>45</xdr:row>
      <xdr:rowOff>84666</xdr:rowOff>
    </xdr:from>
    <xdr:to>
      <xdr:col>3</xdr:col>
      <xdr:colOff>2455334</xdr:colOff>
      <xdr:row>51</xdr:row>
      <xdr:rowOff>93134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6B62D290-FE7A-4AE5-8973-686C7A695D1B}"/>
            </a:ext>
          </a:extLst>
        </xdr:cNvPr>
        <xdr:cNvSpPr/>
      </xdr:nvSpPr>
      <xdr:spPr>
        <a:xfrm>
          <a:off x="2937935" y="9262533"/>
          <a:ext cx="8771466" cy="1236134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</a:t>
          </a:r>
          <a:r>
            <a:rPr lang="en-ZA" sz="1100" baseline="0"/>
            <a:t> In column B, identify the cadre whose primary responsibility is to fulfill the respective role listed in column A (select from the dropdown list) </a:t>
          </a:r>
        </a:p>
        <a:p>
          <a:pPr algn="l"/>
          <a:r>
            <a:rPr lang="en-ZA" sz="1100" baseline="0"/>
            <a:t>2. In column C, confirm if the healthcare provider has received any training on oral PrEP (select from dropdown yes/no)</a:t>
          </a:r>
        </a:p>
        <a:p>
          <a:pPr algn="l"/>
          <a:r>
            <a:rPr lang="en-ZA" sz="1100" baseline="0"/>
            <a:t>3. In column D, stipulate the number of healthcare cadres in this category will require training in oral PrEP</a:t>
          </a:r>
        </a:p>
        <a:p>
          <a:pPr algn="l"/>
          <a:r>
            <a:rPr lang="en-ZA" sz="1100" baseline="0"/>
            <a:t>4. In column E, propose the date on which this training will be conducted in your facility using the existing oral PrEP resources.</a:t>
          </a:r>
          <a:endParaRPr lang="en-ZA" sz="1100"/>
        </a:p>
      </xdr:txBody>
    </xdr:sp>
    <xdr:clientData/>
  </xdr:twoCellAnchor>
  <xdr:twoCellAnchor>
    <xdr:from>
      <xdr:col>0</xdr:col>
      <xdr:colOff>4555066</xdr:colOff>
      <xdr:row>66</xdr:row>
      <xdr:rowOff>93134</xdr:rowOff>
    </xdr:from>
    <xdr:to>
      <xdr:col>5</xdr:col>
      <xdr:colOff>448732</xdr:colOff>
      <xdr:row>72</xdr:row>
      <xdr:rowOff>101601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312A3C32-DF36-4514-B703-82F97056863A}"/>
            </a:ext>
          </a:extLst>
        </xdr:cNvPr>
        <xdr:cNvSpPr/>
      </xdr:nvSpPr>
      <xdr:spPr>
        <a:xfrm>
          <a:off x="4555066" y="13673667"/>
          <a:ext cx="9389533" cy="1236134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/>
            <a:t>1.</a:t>
          </a:r>
          <a:r>
            <a:rPr lang="en-ZA" sz="1100" baseline="0"/>
            <a:t> In column B, </a:t>
          </a: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stipulate the number of healthcare cadres in this category who will require training in Lenacapavir PrEP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/>
            <a:t>2. In column C, identify the training that this category of this healthcare cadre will require (select from the dropdown)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/>
            <a:t>3. </a:t>
          </a: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In column D, identify the mode of training that this category of this healthcare cadre will require (select from the dropdown)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4. In column E, propose a date on which this training could be scheduled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5. In column F, indicate the status of the training (select from the dropdown)</a:t>
          </a:r>
          <a:endParaRPr lang="en-ZA" sz="1100" baseline="0"/>
        </a:p>
      </xdr:txBody>
    </xdr:sp>
    <xdr:clientData/>
  </xdr:twoCellAnchor>
  <xdr:twoCellAnchor>
    <xdr:from>
      <xdr:col>1</xdr:col>
      <xdr:colOff>25400</xdr:colOff>
      <xdr:row>91</xdr:row>
      <xdr:rowOff>76200</xdr:rowOff>
    </xdr:from>
    <xdr:to>
      <xdr:col>3</xdr:col>
      <xdr:colOff>745066</xdr:colOff>
      <xdr:row>96</xdr:row>
      <xdr:rowOff>76200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9524957D-6E0E-772A-DC20-0E8C529912DD}"/>
            </a:ext>
          </a:extLst>
        </xdr:cNvPr>
        <xdr:cNvSpPr/>
      </xdr:nvSpPr>
      <xdr:spPr>
        <a:xfrm>
          <a:off x="4673600" y="18423467"/>
          <a:ext cx="5325533" cy="10414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 Complete the 3 questions for each of the respective population</a:t>
          </a:r>
          <a:r>
            <a:rPr lang="en-ZA" sz="1100" baseline="0"/>
            <a:t> groups with regards to demand generation and awareness</a:t>
          </a:r>
        </a:p>
        <a:p>
          <a:pPr algn="l"/>
          <a:r>
            <a:rPr lang="en-ZA" sz="1100" baseline="0"/>
            <a:t>2. For the timelines (column E), select the response from the dropdown</a:t>
          </a:r>
          <a:endParaRPr lang="en-ZA" sz="1100"/>
        </a:p>
      </xdr:txBody>
    </xdr:sp>
    <xdr:clientData/>
  </xdr:twoCellAnchor>
  <xdr:twoCellAnchor>
    <xdr:from>
      <xdr:col>1</xdr:col>
      <xdr:colOff>135467</xdr:colOff>
      <xdr:row>109</xdr:row>
      <xdr:rowOff>76200</xdr:rowOff>
    </xdr:from>
    <xdr:to>
      <xdr:col>3</xdr:col>
      <xdr:colOff>1371600</xdr:colOff>
      <xdr:row>113</xdr:row>
      <xdr:rowOff>118534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430170E8-1188-0DDF-B3AD-56A461ED1CEA}"/>
            </a:ext>
          </a:extLst>
        </xdr:cNvPr>
        <xdr:cNvSpPr/>
      </xdr:nvSpPr>
      <xdr:spPr>
        <a:xfrm>
          <a:off x="4783667" y="22250400"/>
          <a:ext cx="5842000" cy="89746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1. In column B, record the name of the Responsible Person for the counselling workflow categories</a:t>
          </a:r>
          <a:endParaRPr lang="en-ZA">
            <a:effectLst/>
          </a:endParaRPr>
        </a:p>
        <a:p>
          <a:pPr algn="l"/>
          <a:endParaRPr lang="en-ZA" sz="1100"/>
        </a:p>
      </xdr:txBody>
    </xdr:sp>
    <xdr:clientData/>
  </xdr:twoCellAnchor>
  <xdr:twoCellAnchor>
    <xdr:from>
      <xdr:col>1</xdr:col>
      <xdr:colOff>0</xdr:colOff>
      <xdr:row>119</xdr:row>
      <xdr:rowOff>0</xdr:rowOff>
    </xdr:from>
    <xdr:to>
      <xdr:col>3</xdr:col>
      <xdr:colOff>1236133</xdr:colOff>
      <xdr:row>123</xdr:row>
      <xdr:rowOff>42333</xdr:rowOff>
    </xdr:to>
    <xdr:sp macro="" textlink="">
      <xdr:nvSpPr>
        <xdr:cNvPr id="8" name="Rectangle: Rounded Corners 7">
          <a:extLst>
            <a:ext uri="{FF2B5EF4-FFF2-40B4-BE49-F238E27FC236}">
              <a16:creationId xmlns:a16="http://schemas.microsoft.com/office/drawing/2014/main" id="{A76C24AB-B821-4107-8456-032E0C96D6E2}"/>
            </a:ext>
          </a:extLst>
        </xdr:cNvPr>
        <xdr:cNvSpPr/>
      </xdr:nvSpPr>
      <xdr:spPr>
        <a:xfrm>
          <a:off x="4648200" y="24146933"/>
          <a:ext cx="5842000" cy="89746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1. In column B, record the name of the Responsible Person for the M&amp;E workflow categories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2. In column C, stipulate how often using the options from the dropdown</a:t>
          </a:r>
          <a:endParaRPr lang="en-ZA">
            <a:effectLst/>
          </a:endParaRPr>
        </a:p>
        <a:p>
          <a:pPr algn="l"/>
          <a:endParaRPr lang="en-ZA" sz="1100"/>
        </a:p>
      </xdr:txBody>
    </xdr:sp>
    <xdr:clientData/>
  </xdr:twoCellAnchor>
  <xdr:twoCellAnchor>
    <xdr:from>
      <xdr:col>1</xdr:col>
      <xdr:colOff>0</xdr:colOff>
      <xdr:row>136</xdr:row>
      <xdr:rowOff>0</xdr:rowOff>
    </xdr:from>
    <xdr:to>
      <xdr:col>3</xdr:col>
      <xdr:colOff>1642533</xdr:colOff>
      <xdr:row>141</xdr:row>
      <xdr:rowOff>33867</xdr:rowOff>
    </xdr:to>
    <xdr:sp macro="" textlink="">
      <xdr:nvSpPr>
        <xdr:cNvPr id="9" name="Rectangle: Rounded Corners 8">
          <a:extLst>
            <a:ext uri="{FF2B5EF4-FFF2-40B4-BE49-F238E27FC236}">
              <a16:creationId xmlns:a16="http://schemas.microsoft.com/office/drawing/2014/main" id="{0A2BA198-FF29-490D-972C-5B6CABDD6F8E}"/>
            </a:ext>
          </a:extLst>
        </xdr:cNvPr>
        <xdr:cNvSpPr/>
      </xdr:nvSpPr>
      <xdr:spPr>
        <a:xfrm>
          <a:off x="4648200" y="27965400"/>
          <a:ext cx="6248400" cy="107526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1. In column B, state if the service or implementing partner or service is available using the dropdowns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2. In column C, describe the roles and responsibilities that the respective service or partners will be enlisted to support PrEP delivery</a:t>
          </a:r>
          <a:endParaRPr lang="en-ZA">
            <a:effectLst/>
          </a:endParaRPr>
        </a:p>
        <a:p>
          <a:pPr algn="l"/>
          <a:endParaRPr lang="en-ZA" sz="1100"/>
        </a:p>
      </xdr:txBody>
    </xdr:sp>
    <xdr:clientData/>
  </xdr:twoCellAnchor>
  <xdr:twoCellAnchor>
    <xdr:from>
      <xdr:col>0</xdr:col>
      <xdr:colOff>4639733</xdr:colOff>
      <xdr:row>154</xdr:row>
      <xdr:rowOff>50801</xdr:rowOff>
    </xdr:from>
    <xdr:to>
      <xdr:col>3</xdr:col>
      <xdr:colOff>1634066</xdr:colOff>
      <xdr:row>159</xdr:row>
      <xdr:rowOff>84668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0128E24B-DACA-470D-A65A-608C1F2F6C71}"/>
            </a:ext>
          </a:extLst>
        </xdr:cNvPr>
        <xdr:cNvSpPr/>
      </xdr:nvSpPr>
      <xdr:spPr>
        <a:xfrm>
          <a:off x="4639733" y="31843134"/>
          <a:ext cx="6248400" cy="107526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Identify challenges and mitigations that are anticipated which not already covered in the previous sections of this plan</a:t>
          </a:r>
          <a:endParaRPr lang="en-ZA">
            <a:effectLst/>
          </a:endParaRPr>
        </a:p>
        <a:p>
          <a:pPr algn="l"/>
          <a:endParaRPr lang="en-ZA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821267</xdr:colOff>
      <xdr:row>0</xdr:row>
      <xdr:rowOff>59267</xdr:rowOff>
    </xdr:from>
    <xdr:to>
      <xdr:col>7</xdr:col>
      <xdr:colOff>2650067</xdr:colOff>
      <xdr:row>10</xdr:row>
      <xdr:rowOff>76200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B3B220D-B518-DD49-7E8C-D0D661E0988A}"/>
            </a:ext>
          </a:extLst>
        </xdr:cNvPr>
        <xdr:cNvSpPr/>
      </xdr:nvSpPr>
      <xdr:spPr>
        <a:xfrm>
          <a:off x="821267" y="59267"/>
          <a:ext cx="12598400" cy="18796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100"/>
            <a:t>Instructions:</a:t>
          </a:r>
        </a:p>
        <a:p>
          <a:pPr algn="l"/>
          <a:r>
            <a:rPr lang="en-ZA" sz="1100"/>
            <a:t>1.</a:t>
          </a:r>
          <a:r>
            <a:rPr lang="en-ZA" sz="1100" baseline="0"/>
            <a:t> In column B, c</a:t>
          </a:r>
          <a:r>
            <a:rPr lang="en-ZA" sz="1100"/>
            <a:t>omplete the quntities required for items</a:t>
          </a:r>
          <a:r>
            <a:rPr lang="en-ZA" sz="1100" baseline="0"/>
            <a:t> listed in sections 4 and 5 </a:t>
          </a:r>
          <a:r>
            <a:rPr lang="en-ZA" sz="1100" u="sng" baseline="0"/>
            <a:t>only </a:t>
          </a:r>
          <a:r>
            <a:rPr lang="en-ZA" sz="1100" u="none" baseline="0"/>
            <a:t>(sections 1, 2 and 3 the quantities are already populated. Yo do not need to complete these sections)</a:t>
          </a:r>
        </a:p>
        <a:p>
          <a:pPr algn="l"/>
          <a:r>
            <a:rPr lang="en-ZA" sz="1100" u="none" baseline="0"/>
            <a:t>2. In column C, record the stock on hand for sections 1 to 5</a:t>
          </a:r>
        </a:p>
        <a:p>
          <a:pPr algn="l"/>
          <a:r>
            <a:rPr lang="en-ZA" sz="1100" u="none" baseline="0"/>
            <a:t>3. In column D, record the date on which the stock on hand was recorded for sections 1 to 5</a:t>
          </a:r>
        </a:p>
        <a:p>
          <a:pPr algn="l"/>
          <a:r>
            <a:rPr lang="en-ZA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4. In column E, record the order status for sections 1 to 5</a:t>
          </a:r>
        </a:p>
        <a:p>
          <a:pPr algn="l"/>
          <a:r>
            <a:rPr lang="en-ZA" sz="1100" u="non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5. In column F, record the quantity received for sections 1 to 5</a:t>
          </a:r>
        </a:p>
        <a:p>
          <a:pPr algn="l"/>
          <a:r>
            <a:rPr lang="en-ZA" sz="1100" u="non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6. In column G, record the date on which the quantity was received in sections 1 to 5</a:t>
          </a:r>
        </a:p>
        <a:p>
          <a:pPr algn="l"/>
          <a:r>
            <a:rPr lang="en-ZA" sz="1100" u="non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7. In column H, record any actions/steps required to address any shortfalls in sections 1 to 5</a:t>
          </a:r>
        </a:p>
        <a:p>
          <a:pPr algn="l"/>
          <a:r>
            <a:rPr lang="en-ZA" sz="1100" u="non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8. In column I, record the responsible person for sections 1 to 5</a:t>
          </a:r>
          <a:endParaRPr lang="en-ZA" sz="1100" u="none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32</xdr:row>
      <xdr:rowOff>76200</xdr:rowOff>
    </xdr:from>
    <xdr:to>
      <xdr:col>10</xdr:col>
      <xdr:colOff>552450</xdr:colOff>
      <xdr:row>55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32</xdr:row>
      <xdr:rowOff>66674</xdr:rowOff>
    </xdr:from>
    <xdr:to>
      <xdr:col>4</xdr:col>
      <xdr:colOff>57151</xdr:colOff>
      <xdr:row>55</xdr:row>
      <xdr:rowOff>85724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358140</xdr:colOff>
      <xdr:row>2</xdr:row>
      <xdr:rowOff>126682</xdr:rowOff>
    </xdr:from>
    <xdr:to>
      <xdr:col>16</xdr:col>
      <xdr:colOff>253365</xdr:colOff>
      <xdr:row>23</xdr:row>
      <xdr:rowOff>179070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3DBE75A-EB56-694D-A15D-982A79074F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D3C8927-4A98-4B7A-80ED-46485412BCEF}" name="Table3" displayName="Table3" ref="A1:G361" totalsRowShown="0" headerRowDxfId="15" dataDxfId="13" headerRowBorderDxfId="14" dataCellStyle="Comma">
  <autoFilter ref="A1:G361" xr:uid="{4D3C8927-4A98-4B7A-80ED-46485412BCEF}"/>
  <tableColumns count="7">
    <tableColumn id="1" xr3:uid="{5861EB9D-29A2-4868-A1A4-64C887EEECFC}" name="Province" dataDxfId="12"/>
    <tableColumn id="2" xr3:uid="{44F7F15C-95DF-44B4-AB86-73AC893B1BB3}" name="District" dataDxfId="11"/>
    <tableColumn id="3" xr3:uid="{E938055C-AFCD-45FD-95A3-271D3BB45126}" name="SubDistrict" dataDxfId="10"/>
    <tableColumn id="4" xr3:uid="{8FE503D2-2536-4296-A51E-0BB16CA8AACE}" name="Facility" dataDxfId="9"/>
    <tableColumn id="5" xr3:uid="{8A2187D9-4B15-4407-ABA5-C46E7225A735}" name="LEN_Y1_Total" dataDxfId="8" dataCellStyle="Comma"/>
    <tableColumn id="6" xr3:uid="{4CBA6F4A-39FB-49AC-BB6D-0F76D152441B}" name="General PrEP Targets" dataDxfId="7" dataCellStyle="Comma"/>
    <tableColumn id="7" xr3:uid="{D711F8F2-12CF-4513-8DCA-B50EB1D72EEE}" name="Antenatal PrEP Targets" dataDxfId="6" dataCellStyle="Comma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A8"/>
  <sheetViews>
    <sheetView workbookViewId="0">
      <selection activeCell="A22" sqref="A22"/>
    </sheetView>
  </sheetViews>
  <sheetFormatPr defaultRowHeight="14.4" x14ac:dyDescent="0.3"/>
  <cols>
    <col min="1" max="1" width="77.44140625" customWidth="1"/>
  </cols>
  <sheetData>
    <row r="1" spans="1:1" ht="21" x14ac:dyDescent="0.4">
      <c r="A1" s="2" t="s">
        <v>4120</v>
      </c>
    </row>
    <row r="3" spans="1:1" x14ac:dyDescent="0.3">
      <c r="A3" s="3" t="s">
        <v>4095</v>
      </c>
    </row>
    <row r="4" spans="1:1" x14ac:dyDescent="0.3">
      <c r="A4" t="s">
        <v>4096</v>
      </c>
    </row>
    <row r="5" spans="1:1" x14ac:dyDescent="0.3">
      <c r="A5" t="s">
        <v>4097</v>
      </c>
    </row>
    <row r="6" spans="1:1" x14ac:dyDescent="0.3">
      <c r="A6" t="s">
        <v>4109</v>
      </c>
    </row>
    <row r="7" spans="1:1" x14ac:dyDescent="0.3">
      <c r="A7" t="s">
        <v>4118</v>
      </c>
    </row>
    <row r="8" spans="1:1" x14ac:dyDescent="0.3">
      <c r="A8" t="s">
        <v>4119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E8B6E-5CCA-4055-ADE0-A06B6582C2B1}">
  <sheetPr>
    <tabColor rgb="FF002060"/>
  </sheetPr>
  <dimension ref="A1:C9"/>
  <sheetViews>
    <sheetView workbookViewId="0">
      <selection activeCell="B3" sqref="B3:B9"/>
    </sheetView>
  </sheetViews>
  <sheetFormatPr defaultRowHeight="14.4" x14ac:dyDescent="0.3"/>
  <cols>
    <col min="1" max="1" width="6.21875" bestFit="1" customWidth="1"/>
    <col min="2" max="2" width="64.88671875" bestFit="1" customWidth="1"/>
    <col min="3" max="3" width="18.33203125" bestFit="1" customWidth="1"/>
  </cols>
  <sheetData>
    <row r="1" spans="1:3" x14ac:dyDescent="0.3">
      <c r="A1" t="s">
        <v>5</v>
      </c>
      <c r="B1" t="s">
        <v>622</v>
      </c>
      <c r="C1" t="s">
        <v>560</v>
      </c>
    </row>
    <row r="2" spans="1:3" x14ac:dyDescent="0.3">
      <c r="A2" t="str">
        <f>IF('2. Facility Planning'!B99="","Action","Yes")</f>
        <v>Yes</v>
      </c>
      <c r="B2" t="str">
        <f>CONCATENATE("Identify a demand generation plan for ",'2. Facility Planning'!A99)</f>
        <v>Identify a demand generation plan for General population</v>
      </c>
      <c r="C2" t="s">
        <v>660</v>
      </c>
    </row>
    <row r="3" spans="1:3" x14ac:dyDescent="0.3">
      <c r="A3" t="str">
        <f>IF('2. Facility Planning'!B100="","Action","Yes")</f>
        <v>Action</v>
      </c>
      <c r="B3" t="str">
        <f>CONCATENATE("Identify a demand generation plan for ",'2. Facility Planning'!A100)</f>
        <v>Identify a demand generation plan for Adolescents &amp; youth</v>
      </c>
      <c r="C3" t="s">
        <v>660</v>
      </c>
    </row>
    <row r="4" spans="1:3" x14ac:dyDescent="0.3">
      <c r="A4" t="str">
        <f>IF('2. Facility Planning'!B101="","Action","Yes")</f>
        <v>Action</v>
      </c>
      <c r="B4" t="str">
        <f>CONCATENATE("Identify a demand generation plan for ",'2. Facility Planning'!A101)</f>
        <v>Identify a demand generation plan for Pregnant &amp; breastfeeding women</v>
      </c>
      <c r="C4" t="s">
        <v>660</v>
      </c>
    </row>
    <row r="5" spans="1:3" x14ac:dyDescent="0.3">
      <c r="A5" t="str">
        <f>IF('2. Facility Planning'!B102="","Action","Yes")</f>
        <v>Action</v>
      </c>
      <c r="B5" t="str">
        <f>CONCATENATE("Identify a demand generation plan for ",'2. Facility Planning'!A102)</f>
        <v>Identify a demand generation plan for Men who have sex with men</v>
      </c>
      <c r="C5" t="s">
        <v>660</v>
      </c>
    </row>
    <row r="6" spans="1:3" x14ac:dyDescent="0.3">
      <c r="A6" t="str">
        <f>IF('2. Facility Planning'!B103="","Action","Yes")</f>
        <v>Action</v>
      </c>
      <c r="B6" t="str">
        <f>CONCATENATE("Identify a demand generation plan for ",'2. Facility Planning'!A103)</f>
        <v>Identify a demand generation plan for Transgender</v>
      </c>
      <c r="C6" t="s">
        <v>660</v>
      </c>
    </row>
    <row r="7" spans="1:3" x14ac:dyDescent="0.3">
      <c r="A7" t="str">
        <f>IF('2. Facility Planning'!B104="","Action","Yes")</f>
        <v>Action</v>
      </c>
      <c r="B7" t="str">
        <f>CONCATENATE("Identify a demand generation plan for ",'2. Facility Planning'!A104)</f>
        <v>Identify a demand generation plan for Sex Workers</v>
      </c>
      <c r="C7" t="s">
        <v>660</v>
      </c>
    </row>
    <row r="8" spans="1:3" x14ac:dyDescent="0.3">
      <c r="A8" t="str">
        <f>IF('2. Facility Planning'!B105="","Action","Yes")</f>
        <v>Action</v>
      </c>
      <c r="B8" t="str">
        <f>CONCATENATE("Identify a demand generation plan for ",'2. Facility Planning'!A105)</f>
        <v>Identify a demand generation plan for Sero-discordant couples</v>
      </c>
      <c r="C8" t="s">
        <v>660</v>
      </c>
    </row>
    <row r="9" spans="1:3" x14ac:dyDescent="0.3">
      <c r="A9" t="str">
        <f>IF('2. Facility Planning'!B106="","Action","Yes")</f>
        <v>Action</v>
      </c>
      <c r="B9" t="str">
        <f>CONCATENATE("Identify a demand generation plan for ",'2. Facility Planning'!A106)</f>
        <v>Identify a demand generation plan for Other priority groups</v>
      </c>
      <c r="C9" t="s">
        <v>660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D13:F30"/>
  <sheetViews>
    <sheetView workbookViewId="0">
      <selection activeCell="B24" sqref="B24"/>
    </sheetView>
  </sheetViews>
  <sheetFormatPr defaultRowHeight="14.4" x14ac:dyDescent="0.3"/>
  <cols>
    <col min="1" max="4" width="40.77734375" customWidth="1"/>
    <col min="5" max="6" width="20.77734375" customWidth="1"/>
  </cols>
  <sheetData>
    <row r="13" spans="4:6" x14ac:dyDescent="0.3">
      <c r="D13" s="4"/>
      <c r="E13" s="4"/>
      <c r="F13" s="5"/>
    </row>
    <row r="14" spans="4:6" x14ac:dyDescent="0.3">
      <c r="D14" s="4"/>
      <c r="E14" s="4"/>
      <c r="F14" s="5"/>
    </row>
    <row r="15" spans="4:6" x14ac:dyDescent="0.3">
      <c r="D15" s="4"/>
      <c r="E15" s="4"/>
      <c r="F15" s="5"/>
    </row>
    <row r="16" spans="4:6" x14ac:dyDescent="0.3">
      <c r="D16" s="4"/>
      <c r="E16" s="4"/>
      <c r="F16" s="5"/>
    </row>
    <row r="17" spans="4:6" x14ac:dyDescent="0.3">
      <c r="D17" s="4"/>
      <c r="E17" s="4"/>
      <c r="F17" s="5"/>
    </row>
    <row r="18" spans="4:6" x14ac:dyDescent="0.3">
      <c r="D18" s="4"/>
      <c r="E18" s="4"/>
      <c r="F18" s="5"/>
    </row>
    <row r="19" spans="4:6" x14ac:dyDescent="0.3">
      <c r="D19" s="4"/>
      <c r="E19" s="4"/>
      <c r="F19" s="5"/>
    </row>
    <row r="20" spans="4:6" x14ac:dyDescent="0.3">
      <c r="D20" s="4"/>
      <c r="E20" s="4"/>
      <c r="F20" s="5"/>
    </row>
    <row r="21" spans="4:6" x14ac:dyDescent="0.3">
      <c r="D21" s="4"/>
      <c r="E21" s="4"/>
      <c r="F21" s="5"/>
    </row>
    <row r="22" spans="4:6" x14ac:dyDescent="0.3">
      <c r="D22" s="4"/>
      <c r="E22" s="4"/>
      <c r="F22" s="5"/>
    </row>
    <row r="23" spans="4:6" x14ac:dyDescent="0.3">
      <c r="D23" s="4"/>
      <c r="E23" s="4"/>
      <c r="F23" s="5"/>
    </row>
    <row r="24" spans="4:6" x14ac:dyDescent="0.3">
      <c r="D24" s="4"/>
      <c r="E24" s="4"/>
      <c r="F24" s="5"/>
    </row>
    <row r="25" spans="4:6" x14ac:dyDescent="0.3">
      <c r="D25" s="4"/>
      <c r="E25" s="4"/>
      <c r="F25" s="5"/>
    </row>
    <row r="26" spans="4:6" x14ac:dyDescent="0.3">
      <c r="D26" s="4"/>
      <c r="E26" s="4"/>
      <c r="F26" s="5"/>
    </row>
    <row r="27" spans="4:6" x14ac:dyDescent="0.3">
      <c r="D27" s="4"/>
      <c r="E27" s="4"/>
      <c r="F27" s="5"/>
    </row>
    <row r="28" spans="4:6" x14ac:dyDescent="0.3">
      <c r="D28" s="4"/>
      <c r="E28" s="4"/>
      <c r="F28" s="5"/>
    </row>
    <row r="29" spans="4:6" x14ac:dyDescent="0.3">
      <c r="D29" s="4"/>
      <c r="E29" s="4"/>
      <c r="F29" s="5"/>
    </row>
    <row r="30" spans="4:6" x14ac:dyDescent="0.3">
      <c r="D30" s="4"/>
      <c r="E30" s="4"/>
      <c r="F30" s="5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1000000}">
          <x14:formula1>
            <xm:f>Lists!$A$2:$A$4</xm:f>
          </x14:formula1>
          <xm:sqref>B13:C30</xm:sqref>
        </x14:dataValidation>
        <x14:dataValidation type="list" allowBlank="1" showInputMessage="1" showErrorMessage="1" xr:uid="{00000000-0002-0000-0600-000000000000}">
          <x14:formula1>
            <xm:f>Lists!$D$2:$D$15</xm:f>
          </x14:formula1>
          <xm:sqref>A13:A30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C14:C30"/>
  <sheetViews>
    <sheetView workbookViewId="0">
      <selection activeCell="B24" sqref="B24"/>
    </sheetView>
  </sheetViews>
  <sheetFormatPr defaultRowHeight="14.4" x14ac:dyDescent="0.3"/>
  <cols>
    <col min="1" max="3" width="48.77734375" customWidth="1"/>
    <col min="4" max="4" width="20.77734375" customWidth="1"/>
  </cols>
  <sheetData>
    <row r="14" spans="3:3" x14ac:dyDescent="0.3">
      <c r="C14" s="4"/>
    </row>
    <row r="15" spans="3:3" x14ac:dyDescent="0.3">
      <c r="C15" s="4"/>
    </row>
    <row r="16" spans="3:3" x14ac:dyDescent="0.3">
      <c r="C16" s="4"/>
    </row>
    <row r="17" spans="3:3" x14ac:dyDescent="0.3">
      <c r="C17" s="4"/>
    </row>
    <row r="18" spans="3:3" x14ac:dyDescent="0.3">
      <c r="C18" s="4"/>
    </row>
    <row r="19" spans="3:3" x14ac:dyDescent="0.3">
      <c r="C19" s="4"/>
    </row>
    <row r="20" spans="3:3" x14ac:dyDescent="0.3">
      <c r="C20" s="4"/>
    </row>
    <row r="21" spans="3:3" x14ac:dyDescent="0.3">
      <c r="C21" s="4"/>
    </row>
    <row r="22" spans="3:3" x14ac:dyDescent="0.3">
      <c r="C22" s="4"/>
    </row>
    <row r="23" spans="3:3" x14ac:dyDescent="0.3">
      <c r="C23" s="4"/>
    </row>
    <row r="24" spans="3:3" x14ac:dyDescent="0.3">
      <c r="C24" s="4"/>
    </row>
    <row r="25" spans="3:3" x14ac:dyDescent="0.3">
      <c r="C25" s="4"/>
    </row>
    <row r="26" spans="3:3" x14ac:dyDescent="0.3">
      <c r="C26" s="4"/>
    </row>
    <row r="27" spans="3:3" x14ac:dyDescent="0.3">
      <c r="C27" s="4"/>
    </row>
    <row r="28" spans="3:3" x14ac:dyDescent="0.3">
      <c r="C28" s="4"/>
    </row>
    <row r="29" spans="3:3" x14ac:dyDescent="0.3">
      <c r="C29" s="4"/>
    </row>
    <row r="30" spans="3:3" x14ac:dyDescent="0.3">
      <c r="C30" s="4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700-000001000000}">
          <x14:formula1>
            <xm:f>Lists!$A$2:$A$4</xm:f>
          </x14:formula1>
          <xm:sqref>B14:B30</xm:sqref>
        </x14:dataValidation>
        <x14:dataValidation type="list" allowBlank="1" showInputMessage="1" showErrorMessage="1" xr:uid="{00000000-0002-0000-0700-000000000000}">
          <x14:formula1>
            <xm:f>Lists!$E$2:$E$14</xm:f>
          </x14:formula1>
          <xm:sqref>A14:A30</xm:sqref>
        </x14:dataValidation>
        <x14:dataValidation type="list" allowBlank="1" showInputMessage="1" showErrorMessage="1" xr:uid="{00000000-0002-0000-0700-000002000000}">
          <x14:formula1>
            <xm:f>Lists!$C$2:$C$18</xm:f>
          </x14:formula1>
          <xm:sqref>D14:D30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"/>
  <sheetViews>
    <sheetView workbookViewId="0">
      <selection activeCell="B24" sqref="B24"/>
    </sheetView>
  </sheetViews>
  <sheetFormatPr defaultRowHeight="14.4" x14ac:dyDescent="0.3"/>
  <cols>
    <col min="1" max="4" width="40.77734375" customWidth="1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B17:E40"/>
  <sheetViews>
    <sheetView workbookViewId="0">
      <selection activeCell="B24" sqref="B24"/>
    </sheetView>
  </sheetViews>
  <sheetFormatPr defaultRowHeight="14.4" x14ac:dyDescent="0.3"/>
  <cols>
    <col min="1" max="6" width="28.77734375" customWidth="1"/>
  </cols>
  <sheetData>
    <row r="17" spans="2:5" x14ac:dyDescent="0.3">
      <c r="B17" s="4"/>
      <c r="C17" s="4"/>
      <c r="D17" s="4"/>
      <c r="E17" s="5"/>
    </row>
    <row r="18" spans="2:5" x14ac:dyDescent="0.3">
      <c r="B18" s="4"/>
      <c r="C18" s="4"/>
      <c r="D18" s="4"/>
      <c r="E18" s="5"/>
    </row>
    <row r="19" spans="2:5" x14ac:dyDescent="0.3">
      <c r="B19" s="4"/>
      <c r="C19" s="4"/>
      <c r="D19" s="4"/>
      <c r="E19" s="5"/>
    </row>
    <row r="20" spans="2:5" x14ac:dyDescent="0.3">
      <c r="B20" s="4"/>
      <c r="C20" s="4"/>
      <c r="D20" s="4"/>
      <c r="E20" s="5"/>
    </row>
    <row r="21" spans="2:5" x14ac:dyDescent="0.3">
      <c r="B21" s="4"/>
      <c r="C21" s="4"/>
      <c r="D21" s="4"/>
      <c r="E21" s="5"/>
    </row>
    <row r="22" spans="2:5" x14ac:dyDescent="0.3">
      <c r="B22" s="4"/>
      <c r="C22" s="4"/>
      <c r="D22" s="4"/>
      <c r="E22" s="5"/>
    </row>
    <row r="23" spans="2:5" x14ac:dyDescent="0.3">
      <c r="B23" s="4"/>
      <c r="C23" s="4"/>
      <c r="D23" s="4"/>
      <c r="E23" s="5"/>
    </row>
    <row r="24" spans="2:5" x14ac:dyDescent="0.3">
      <c r="B24" s="4"/>
      <c r="C24" s="4"/>
      <c r="D24" s="4"/>
      <c r="E24" s="5"/>
    </row>
    <row r="25" spans="2:5" x14ac:dyDescent="0.3">
      <c r="B25" s="4"/>
      <c r="C25" s="4"/>
      <c r="D25" s="4"/>
      <c r="E25" s="5"/>
    </row>
    <row r="26" spans="2:5" x14ac:dyDescent="0.3">
      <c r="B26" s="4"/>
      <c r="C26" s="4"/>
      <c r="D26" s="4"/>
      <c r="E26" s="5"/>
    </row>
    <row r="27" spans="2:5" x14ac:dyDescent="0.3">
      <c r="B27" s="4"/>
      <c r="C27" s="4"/>
      <c r="D27" s="4"/>
      <c r="E27" s="5"/>
    </row>
    <row r="28" spans="2:5" x14ac:dyDescent="0.3">
      <c r="B28" s="4"/>
      <c r="C28" s="4"/>
      <c r="D28" s="4"/>
      <c r="E28" s="5"/>
    </row>
    <row r="29" spans="2:5" x14ac:dyDescent="0.3">
      <c r="B29" s="4"/>
      <c r="C29" s="4"/>
      <c r="D29" s="4"/>
      <c r="E29" s="5"/>
    </row>
    <row r="30" spans="2:5" x14ac:dyDescent="0.3">
      <c r="B30" s="4"/>
      <c r="C30" s="4"/>
      <c r="D30" s="4"/>
      <c r="E30" s="5"/>
    </row>
    <row r="31" spans="2:5" x14ac:dyDescent="0.3">
      <c r="B31" s="4"/>
      <c r="C31" s="4"/>
      <c r="D31" s="4"/>
      <c r="E31" s="5"/>
    </row>
    <row r="32" spans="2:5" x14ac:dyDescent="0.3">
      <c r="B32" s="4"/>
      <c r="C32" s="4"/>
      <c r="D32" s="4"/>
      <c r="E32" s="5"/>
    </row>
    <row r="33" spans="2:5" x14ac:dyDescent="0.3">
      <c r="B33" s="4"/>
      <c r="C33" s="4"/>
      <c r="D33" s="4"/>
      <c r="E33" s="5"/>
    </row>
    <row r="34" spans="2:5" x14ac:dyDescent="0.3">
      <c r="B34" s="4"/>
      <c r="C34" s="4"/>
      <c r="D34" s="4"/>
      <c r="E34" s="5"/>
    </row>
    <row r="35" spans="2:5" x14ac:dyDescent="0.3">
      <c r="B35" s="4"/>
      <c r="C35" s="4"/>
      <c r="D35" s="4"/>
      <c r="E35" s="5"/>
    </row>
    <row r="36" spans="2:5" x14ac:dyDescent="0.3">
      <c r="B36" s="4"/>
      <c r="C36" s="4"/>
      <c r="D36" s="4"/>
      <c r="E36" s="5"/>
    </row>
    <row r="37" spans="2:5" x14ac:dyDescent="0.3">
      <c r="B37" s="4"/>
      <c r="C37" s="4"/>
      <c r="D37" s="4"/>
      <c r="E37" s="5"/>
    </row>
    <row r="38" spans="2:5" x14ac:dyDescent="0.3">
      <c r="B38" s="4"/>
      <c r="C38" s="4"/>
      <c r="D38" s="4"/>
      <c r="E38" s="5"/>
    </row>
    <row r="39" spans="2:5" x14ac:dyDescent="0.3">
      <c r="B39" s="4"/>
      <c r="C39" s="4"/>
      <c r="D39" s="4"/>
      <c r="E39" s="5"/>
    </row>
    <row r="40" spans="2:5" x14ac:dyDescent="0.3">
      <c r="B40" s="4"/>
      <c r="C40" s="4"/>
      <c r="D40" s="4"/>
      <c r="E40" s="5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1000000}">
          <x14:formula1>
            <xm:f>Lists!$F$2:$F$5</xm:f>
          </x14:formula1>
          <xm:sqref>F17:F40</xm:sqref>
        </x14:dataValidation>
        <x14:dataValidation type="list" allowBlank="1" showInputMessage="1" showErrorMessage="1" xr:uid="{00000000-0002-0000-0900-000000000000}">
          <x14:formula1>
            <xm:f>Lists!$C$2:$C$18</xm:f>
          </x14:formula1>
          <xm:sqref>A17:A40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"/>
  <sheetViews>
    <sheetView topLeftCell="A13" workbookViewId="0">
      <selection activeCell="B24" sqref="B24"/>
    </sheetView>
  </sheetViews>
  <sheetFormatPr defaultRowHeight="14.4" x14ac:dyDescent="0.3"/>
  <cols>
    <col min="1" max="4" width="35.77734375" customWidth="1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"/>
  <sheetViews>
    <sheetView workbookViewId="0">
      <selection activeCell="B24" sqref="B24"/>
    </sheetView>
  </sheetViews>
  <sheetFormatPr defaultRowHeight="14.4" x14ac:dyDescent="0.3"/>
  <cols>
    <col min="1" max="4" width="40.77734375" customWidth="1"/>
  </cols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"/>
  <sheetViews>
    <sheetView workbookViewId="0">
      <selection activeCell="B24" sqref="B24"/>
    </sheetView>
  </sheetViews>
  <sheetFormatPr defaultRowHeight="14.4" x14ac:dyDescent="0.3"/>
  <cols>
    <col min="1" max="6" width="35.77734375" customWidth="1"/>
  </cols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0"/>
  <sheetViews>
    <sheetView workbookViewId="0">
      <selection activeCell="G14" sqref="G14"/>
    </sheetView>
  </sheetViews>
  <sheetFormatPr defaultRowHeight="14.4" x14ac:dyDescent="0.3"/>
  <cols>
    <col min="1" max="1" width="40.77734375" customWidth="1"/>
    <col min="2" max="2" width="18.88671875" customWidth="1"/>
    <col min="3" max="7" width="17.6640625" customWidth="1"/>
  </cols>
  <sheetData>
    <row r="1" spans="1:7" ht="21" x14ac:dyDescent="0.4">
      <c r="A1" s="2" t="s">
        <v>565</v>
      </c>
    </row>
    <row r="4" spans="1:7" ht="28.8" x14ac:dyDescent="0.3">
      <c r="A4" s="33" t="s">
        <v>4091</v>
      </c>
      <c r="B4" s="44" t="s">
        <v>4121</v>
      </c>
      <c r="C4" s="44" t="s">
        <v>4122</v>
      </c>
      <c r="D4" s="44" t="s">
        <v>4127</v>
      </c>
      <c r="E4" s="44" t="s">
        <v>4123</v>
      </c>
      <c r="F4" s="33" t="s">
        <v>513</v>
      </c>
      <c r="G4" s="33" t="s">
        <v>566</v>
      </c>
    </row>
    <row r="5" spans="1:7" x14ac:dyDescent="0.3">
      <c r="A5" t="s">
        <v>4124</v>
      </c>
      <c r="B5">
        <f>COUNTIF('2. Facility Planning'!$B$11:$B$24,"Yes")</f>
        <v>1</v>
      </c>
      <c r="C5">
        <f>COUNTIFS('2. Facility Planning'!$B$11:$B$24,"No",'2. Facility Planning'!$C$11:$C$24,"Yes")</f>
        <v>3</v>
      </c>
      <c r="D5">
        <f>SUM(B5:C5)</f>
        <v>4</v>
      </c>
      <c r="E5" s="45">
        <f>B5/SUM(B5:C5)</f>
        <v>0.25</v>
      </c>
    </row>
    <row r="6" spans="1:7" x14ac:dyDescent="0.3">
      <c r="A6" t="s">
        <v>567</v>
      </c>
      <c r="B6">
        <f>COUNTIF('2. Facility Planning'!$B$33:$B$45,"Yes")</f>
        <v>6</v>
      </c>
      <c r="C6">
        <f>COUNTIF('2. Facility Planning'!$B$33:$B$45,"No")</f>
        <v>7</v>
      </c>
      <c r="D6">
        <f t="shared" ref="D6:D8" si="0">SUM(B6:C6)</f>
        <v>13</v>
      </c>
      <c r="E6" s="45">
        <f t="shared" ref="E6:E8" si="1">B6/SUM(B6:C6)</f>
        <v>0.46153846153846156</v>
      </c>
    </row>
    <row r="7" spans="1:7" x14ac:dyDescent="0.3">
      <c r="A7" t="s">
        <v>568</v>
      </c>
      <c r="B7" s="9">
        <f>COUNTIFS('2. Facility Planning'!$F$75:$F$89,"Complete")</f>
        <v>2</v>
      </c>
      <c r="C7" s="9">
        <f>COUNTIFS('2. Facility Planning'!$F$75:$F$89,"Not Started")+COUNTIFS('2. Facility Planning'!$F$75:$F$89,"In progress")</f>
        <v>4</v>
      </c>
      <c r="D7">
        <f t="shared" si="0"/>
        <v>6</v>
      </c>
      <c r="E7" s="45">
        <f t="shared" si="1"/>
        <v>0.33333333333333331</v>
      </c>
    </row>
    <row r="8" spans="1:7" x14ac:dyDescent="0.3">
      <c r="A8" t="s">
        <v>584</v>
      </c>
      <c r="B8">
        <f>COUNTIFS('2. Facility Planning'!$B$144:$B$153,"Yes")</f>
        <v>3</v>
      </c>
      <c r="C8">
        <f>COUNTIFS('2. Facility Planning'!$B$144:$B$153,"No")</f>
        <v>2</v>
      </c>
      <c r="D8">
        <f t="shared" si="0"/>
        <v>5</v>
      </c>
      <c r="E8" s="45">
        <f t="shared" si="1"/>
        <v>0.6</v>
      </c>
    </row>
    <row r="9" spans="1:7" x14ac:dyDescent="0.3">
      <c r="D9" s="45"/>
    </row>
    <row r="10" spans="1:7" ht="28.8" x14ac:dyDescent="0.3">
      <c r="A10" s="33" t="s">
        <v>4125</v>
      </c>
      <c r="B10" s="44" t="s">
        <v>4126</v>
      </c>
      <c r="D10" s="45"/>
    </row>
    <row r="11" spans="1:7" x14ac:dyDescent="0.3">
      <c r="A11" t="s">
        <v>4092</v>
      </c>
      <c r="B11">
        <f>COUNTIF('2. Facility Planning'!$C$162:$C$171,"High")</f>
        <v>2</v>
      </c>
    </row>
    <row r="12" spans="1:7" x14ac:dyDescent="0.3">
      <c r="A12" t="s">
        <v>4093</v>
      </c>
      <c r="B12">
        <f>COUNTIF('2. Facility Planning'!$C$162:$C$171,"Medium")</f>
        <v>1</v>
      </c>
    </row>
    <row r="13" spans="1:7" x14ac:dyDescent="0.3">
      <c r="A13" t="s">
        <v>4094</v>
      </c>
      <c r="B13">
        <f>COUNTIF('2. Facility Planning'!$C$162:$C$171,"Low")</f>
        <v>1</v>
      </c>
    </row>
    <row r="16" spans="1:7" ht="15" customHeight="1" x14ac:dyDescent="0.3"/>
    <row r="17" spans="1:7" x14ac:dyDescent="0.3">
      <c r="A17" s="34" t="s">
        <v>569</v>
      </c>
      <c r="B17" s="34" t="s">
        <v>570</v>
      </c>
    </row>
    <row r="18" spans="1:7" x14ac:dyDescent="0.3">
      <c r="A18" s="12" t="s">
        <v>46</v>
      </c>
      <c r="B18" s="12">
        <f>COUNTIF('5.Facility Action Plan Summary'!$G$27:$G$199,"Not started")</f>
        <v>5</v>
      </c>
    </row>
    <row r="19" spans="1:7" x14ac:dyDescent="0.3">
      <c r="A19" s="12" t="s">
        <v>47</v>
      </c>
      <c r="B19" s="12">
        <f>COUNTIF('5.Facility Action Plan Summary'!$G$27:$G$199,"In progress")</f>
        <v>17</v>
      </c>
    </row>
    <row r="20" spans="1:7" x14ac:dyDescent="0.3">
      <c r="A20" s="12" t="s">
        <v>48</v>
      </c>
      <c r="B20" s="12">
        <f>COUNTIF('5.Facility Action Plan Summary'!$G$27:$G$199,"Complete")</f>
        <v>5</v>
      </c>
    </row>
    <row r="21" spans="1:7" x14ac:dyDescent="0.3">
      <c r="A21" s="12" t="s">
        <v>49</v>
      </c>
      <c r="B21" s="12">
        <f>COUNTIF('5.Facility Action Plan Summary'!$G$27:$G$199,"On hold")</f>
        <v>5</v>
      </c>
    </row>
    <row r="26" spans="1:7" ht="28.8" x14ac:dyDescent="0.3">
      <c r="A26" s="34" t="s">
        <v>571</v>
      </c>
      <c r="B26" s="34" t="s">
        <v>570</v>
      </c>
      <c r="C26" s="46" t="s">
        <v>634</v>
      </c>
      <c r="D26" s="46" t="s">
        <v>635</v>
      </c>
      <c r="E26" s="46" t="s">
        <v>636</v>
      </c>
      <c r="F26" s="46" t="s">
        <v>637</v>
      </c>
      <c r="G26" s="46" t="s">
        <v>638</v>
      </c>
    </row>
    <row r="27" spans="1:7" x14ac:dyDescent="0.3">
      <c r="A27" s="12" t="s">
        <v>46</v>
      </c>
      <c r="B27" s="12">
        <f>COUNTIF('2. Facility Planning'!$F$75:$F$89,"Not started")</f>
        <v>1</v>
      </c>
      <c r="C27" s="12">
        <f>COUNTIFS('2. Facility Planning'!$C$75:$C$89,'4.Dashboard'!C$26,'2. Facility Planning'!$F$75:$F$89,'4.Dashboard'!$A27)</f>
        <v>0</v>
      </c>
      <c r="D27" s="12">
        <f>COUNTIFS('2. Facility Planning'!$C$75:$C$89,'4.Dashboard'!D$26,'2. Facility Planning'!$F$75:$F$89,'4.Dashboard'!$A27)</f>
        <v>0</v>
      </c>
      <c r="E27" s="12">
        <f>COUNTIFS('2. Facility Planning'!$C$75:$C$89,'4.Dashboard'!E$26,'2. Facility Planning'!$F$75:$F$89,'4.Dashboard'!$A27)</f>
        <v>0</v>
      </c>
      <c r="F27" s="12">
        <f>COUNTIFS('2. Facility Planning'!$C$75:$C$89,'4.Dashboard'!F$26,'2. Facility Planning'!$F$75:$F$89,'4.Dashboard'!$A27)</f>
        <v>1</v>
      </c>
      <c r="G27" s="12">
        <f>COUNTIFS('2. Facility Planning'!$C$75:$C$89,'4.Dashboard'!G$26,'2. Facility Planning'!$F$75:$F$89,'4.Dashboard'!$A27)</f>
        <v>0</v>
      </c>
    </row>
    <row r="28" spans="1:7" x14ac:dyDescent="0.3">
      <c r="A28" s="12" t="s">
        <v>47</v>
      </c>
      <c r="B28" s="12">
        <f>COUNTIF('2. Facility Planning'!$F$75:$F$89,"In progress")</f>
        <v>3</v>
      </c>
      <c r="C28" s="12">
        <f>COUNTIFS('2. Facility Planning'!$C$75:$C$89,'4.Dashboard'!C$26,'2. Facility Planning'!$F$75:$F$89,'4.Dashboard'!$A28)</f>
        <v>1</v>
      </c>
      <c r="D28" s="12">
        <f>COUNTIFS('2. Facility Planning'!$C$75:$C$89,'4.Dashboard'!D$26,'2. Facility Planning'!$F$75:$F$89,'4.Dashboard'!$A28)</f>
        <v>0</v>
      </c>
      <c r="E28" s="12">
        <f>COUNTIFS('2. Facility Planning'!$C$75:$C$89,'4.Dashboard'!E$26,'2. Facility Planning'!$F$75:$F$89,'4.Dashboard'!$A28)</f>
        <v>1</v>
      </c>
      <c r="F28" s="12">
        <f>COUNTIFS('2. Facility Planning'!$C$75:$C$89,'4.Dashboard'!F$26,'2. Facility Planning'!$F$75:$F$89,'4.Dashboard'!$A28)</f>
        <v>0</v>
      </c>
      <c r="G28" s="12">
        <f>COUNTIFS('2. Facility Planning'!$C$75:$C$89,'4.Dashboard'!G$26,'2. Facility Planning'!$F$75:$F$89,'4.Dashboard'!$A28)</f>
        <v>1</v>
      </c>
    </row>
    <row r="29" spans="1:7" x14ac:dyDescent="0.3">
      <c r="A29" s="12" t="s">
        <v>48</v>
      </c>
      <c r="B29" s="12">
        <f>COUNTIF('2. Facility Planning'!$F$75:$F$89,"Complete")</f>
        <v>2</v>
      </c>
      <c r="C29" s="12">
        <f>COUNTIFS('2. Facility Planning'!$C$75:$C$89,'4.Dashboard'!C$26,'2. Facility Planning'!$F$75:$F$89,'4.Dashboard'!$A29)</f>
        <v>0</v>
      </c>
      <c r="D29" s="12">
        <f>COUNTIFS('2. Facility Planning'!$C$75:$C$89,'4.Dashboard'!D$26,'2. Facility Planning'!$F$75:$F$89,'4.Dashboard'!$A29)</f>
        <v>1</v>
      </c>
      <c r="E29" s="12">
        <f>COUNTIFS('2. Facility Planning'!$C$75:$C$89,'4.Dashboard'!E$26,'2. Facility Planning'!$F$75:$F$89,'4.Dashboard'!$A29)</f>
        <v>1</v>
      </c>
      <c r="F29" s="12">
        <f>COUNTIFS('2. Facility Planning'!$C$75:$C$89,'4.Dashboard'!F$26,'2. Facility Planning'!$F$75:$F$89,'4.Dashboard'!$A29)</f>
        <v>0</v>
      </c>
      <c r="G29" s="12">
        <f>COUNTIFS('2. Facility Planning'!$C$75:$C$89,'4.Dashboard'!G$26,'2. Facility Planning'!$F$75:$F$89,'4.Dashboard'!$A29)</f>
        <v>0</v>
      </c>
    </row>
    <row r="30" spans="1:7" x14ac:dyDescent="0.3">
      <c r="A30" s="12" t="s">
        <v>49</v>
      </c>
      <c r="B30" s="12">
        <f>COUNTIF('2. Facility Planning'!$F$75:$F$89,"On hold")</f>
        <v>1</v>
      </c>
      <c r="C30" s="12">
        <f>COUNTIFS('2. Facility Planning'!$C$75:$C$89,'4.Dashboard'!C$26,'2. Facility Planning'!$F$75:$F$89,'4.Dashboard'!$A30)</f>
        <v>0</v>
      </c>
      <c r="D30" s="12">
        <f>COUNTIFS('2. Facility Planning'!$C$75:$C$89,'4.Dashboard'!D$26,'2. Facility Planning'!$F$75:$F$89,'4.Dashboard'!$A30)</f>
        <v>0</v>
      </c>
      <c r="E30" s="12">
        <f>COUNTIFS('2. Facility Planning'!$C$75:$C$89,'4.Dashboard'!E$26,'2. Facility Planning'!$F$75:$F$89,'4.Dashboard'!$A30)</f>
        <v>0</v>
      </c>
      <c r="F30" s="12">
        <f>COUNTIFS('2. Facility Planning'!$C$75:$C$89,'4.Dashboard'!F$26,'2. Facility Planning'!$F$75:$F$89,'4.Dashboard'!$A30)</f>
        <v>0</v>
      </c>
      <c r="G30" s="12">
        <f>COUNTIFS('2. Facility Planning'!$C$75:$C$89,'4.Dashboard'!G$26,'2. Facility Planning'!$F$75:$F$89,'4.Dashboard'!$A30)</f>
        <v>1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113"/>
  <sheetViews>
    <sheetView zoomScaleNormal="100" workbookViewId="0">
      <selection activeCell="B20" sqref="B20"/>
    </sheetView>
  </sheetViews>
  <sheetFormatPr defaultColWidth="8.88671875" defaultRowHeight="14.4" x14ac:dyDescent="0.3"/>
  <cols>
    <col min="1" max="4" width="38.77734375" style="4" customWidth="1"/>
    <col min="5" max="6" width="8.88671875" style="4"/>
    <col min="7" max="7" width="14.21875" style="4" customWidth="1"/>
    <col min="8" max="16384" width="8.88671875" style="4"/>
  </cols>
  <sheetData>
    <row r="1" spans="1:4" ht="21" x14ac:dyDescent="0.4">
      <c r="A1" s="32" t="s">
        <v>563</v>
      </c>
    </row>
    <row r="4" spans="1:4" x14ac:dyDescent="0.3">
      <c r="A4" s="33" t="s">
        <v>147</v>
      </c>
      <c r="B4" s="33" t="s">
        <v>53</v>
      </c>
      <c r="C4" s="33" t="s">
        <v>54</v>
      </c>
      <c r="D4" s="33" t="s">
        <v>564</v>
      </c>
    </row>
    <row r="5" spans="1:4" x14ac:dyDescent="0.3">
      <c r="A5" t="str">
        <f>'1. Facility Info'!D13</f>
        <v>mp Emzinoni Clinic</v>
      </c>
      <c r="B5" t="str">
        <f>'1. Facility Info'!A13</f>
        <v>mp Mpumalanga Province</v>
      </c>
      <c r="C5" t="str">
        <f>'1. Facility Info'!B13</f>
        <v>mp Gert Sibande District Municipality</v>
      </c>
      <c r="D5" t="str">
        <f>'1. Facility Info'!C13</f>
        <v>mp Govan Mbeki Local Municipality</v>
      </c>
    </row>
    <row r="6" spans="1:4" x14ac:dyDescent="0.3">
      <c r="A6"/>
      <c r="B6"/>
      <c r="C6"/>
      <c r="D6"/>
    </row>
    <row r="7" spans="1:4" x14ac:dyDescent="0.3">
      <c r="A7" s="33" t="s">
        <v>4073</v>
      </c>
      <c r="B7" s="33" t="s">
        <v>4076</v>
      </c>
      <c r="C7" s="33" t="s">
        <v>4077</v>
      </c>
      <c r="D7"/>
    </row>
    <row r="8" spans="1:4" x14ac:dyDescent="0.3">
      <c r="A8" s="30" cm="1">
        <f t="array" ref="A8">IFERROR(_xlfn.XLOOKUP($A$5,'PrEP Projections'!$D:$D,'PrEP Projections'!$E:$E),"")</f>
        <v>240</v>
      </c>
      <c r="B8"/>
      <c r="C8"/>
      <c r="D8"/>
    </row>
    <row r="9" spans="1:4" x14ac:dyDescent="0.3">
      <c r="A9"/>
      <c r="B9"/>
      <c r="C9"/>
      <c r="D9"/>
    </row>
    <row r="10" spans="1:4" x14ac:dyDescent="0.3">
      <c r="A10"/>
      <c r="B10"/>
      <c r="C10"/>
      <c r="D10"/>
    </row>
    <row r="11" spans="1:4" x14ac:dyDescent="0.3">
      <c r="A11" s="33" t="s">
        <v>4074</v>
      </c>
      <c r="B11" s="33" t="s">
        <v>4078</v>
      </c>
      <c r="C11" s="33" t="s">
        <v>4079</v>
      </c>
      <c r="D11"/>
    </row>
    <row r="12" spans="1:4" x14ac:dyDescent="0.3">
      <c r="A12">
        <f>'1. Facility Info'!J13</f>
        <v>264.16999999999996</v>
      </c>
      <c r="B12"/>
      <c r="C12"/>
      <c r="D12"/>
    </row>
    <row r="13" spans="1:4" x14ac:dyDescent="0.3">
      <c r="A13"/>
      <c r="B13"/>
      <c r="C13"/>
      <c r="D13"/>
    </row>
    <row r="14" spans="1:4" x14ac:dyDescent="0.3">
      <c r="A14"/>
      <c r="B14"/>
      <c r="C14"/>
      <c r="D14"/>
    </row>
    <row r="15" spans="1:4" x14ac:dyDescent="0.3">
      <c r="A15" s="33" t="s">
        <v>4075</v>
      </c>
      <c r="B15" s="33" t="s">
        <v>4080</v>
      </c>
      <c r="C15" s="33" t="s">
        <v>4081</v>
      </c>
      <c r="D15"/>
    </row>
    <row r="16" spans="1:4" x14ac:dyDescent="0.3">
      <c r="A16">
        <f>'1. Facility Info'!K13</f>
        <v>74</v>
      </c>
      <c r="B16"/>
      <c r="C16"/>
      <c r="D16"/>
    </row>
    <row r="24" spans="1:8" ht="23.4" x14ac:dyDescent="0.45">
      <c r="A24" s="35" t="s">
        <v>623</v>
      </c>
    </row>
    <row r="25" spans="1:8" x14ac:dyDescent="0.3">
      <c r="A25" s="4" t="s">
        <v>620</v>
      </c>
    </row>
    <row r="26" spans="1:8" x14ac:dyDescent="0.3">
      <c r="A26" s="37" t="s">
        <v>560</v>
      </c>
      <c r="B26" s="37" t="s">
        <v>561</v>
      </c>
      <c r="C26" s="37" t="s">
        <v>514</v>
      </c>
      <c r="D26" s="37" t="s">
        <v>520</v>
      </c>
      <c r="E26" s="37" t="s">
        <v>562</v>
      </c>
      <c r="F26" s="37" t="s">
        <v>515</v>
      </c>
      <c r="G26" s="37" t="s">
        <v>5</v>
      </c>
      <c r="H26" s="37" t="s">
        <v>513</v>
      </c>
    </row>
    <row r="27" spans="1:8" ht="28.8" x14ac:dyDescent="0.3">
      <c r="A27" s="11" t="str" cm="1">
        <f t="array" ref="A27:A29">IFERROR(_xlfn._xlws.FILTER('Service Point Action Items'!C2:C15,'Service Point Action Items'!A2:A15="Action"),"")</f>
        <v>Health Service Delivery Points</v>
      </c>
      <c r="B27" s="36" t="str" cm="1">
        <f t="array" ref="B27:B29">IFERROR(_xlfn._xlws.FILTER('Service Point Action Items'!B2:B15,'Service Point Action Items'!A2:A15="Action"),"")</f>
        <v>PrEP is required to be provided in Family planning</v>
      </c>
      <c r="C27" s="11"/>
      <c r="D27" s="11" t="s">
        <v>17</v>
      </c>
      <c r="E27" s="13"/>
      <c r="F27" s="13"/>
      <c r="G27" s="11" t="s">
        <v>47</v>
      </c>
      <c r="H27" s="11"/>
    </row>
    <row r="28" spans="1:8" ht="28.8" x14ac:dyDescent="0.3">
      <c r="A28" s="4" t="str">
        <v>Health Service Delivery Points</v>
      </c>
      <c r="B28" s="36" t="str">
        <v>PrEP is required to be provided in Postnatal Services</v>
      </c>
      <c r="C28" s="11"/>
      <c r="D28" s="11"/>
      <c r="E28" s="13"/>
      <c r="F28" s="13"/>
      <c r="G28" s="11" t="s">
        <v>49</v>
      </c>
      <c r="H28" s="11"/>
    </row>
    <row r="29" spans="1:8" x14ac:dyDescent="0.3">
      <c r="A29" s="11" t="str">
        <v>Health Service Delivery Points</v>
      </c>
      <c r="B29" s="11" t="str">
        <v>PrEP is required to be provided in Mobile/Outreach</v>
      </c>
      <c r="C29" s="11"/>
      <c r="D29" s="11"/>
      <c r="E29" s="13"/>
      <c r="F29" s="13"/>
      <c r="G29" s="11" t="s">
        <v>48</v>
      </c>
      <c r="H29" s="11"/>
    </row>
    <row r="30" spans="1:8" x14ac:dyDescent="0.3">
      <c r="A30" s="11"/>
      <c r="B30" s="11"/>
      <c r="C30" s="11"/>
      <c r="D30" s="11"/>
      <c r="E30" s="13"/>
      <c r="F30" s="13"/>
      <c r="G30" s="11" t="s">
        <v>46</v>
      </c>
      <c r="H30" s="11"/>
    </row>
    <row r="31" spans="1:8" x14ac:dyDescent="0.3">
      <c r="A31" s="11"/>
      <c r="B31" s="11"/>
      <c r="C31" s="11"/>
      <c r="D31" s="11"/>
      <c r="E31" s="13"/>
      <c r="F31" s="13"/>
      <c r="G31" s="11" t="s">
        <v>47</v>
      </c>
      <c r="H31" s="11"/>
    </row>
    <row r="32" spans="1:8" x14ac:dyDescent="0.3">
      <c r="A32" s="11"/>
      <c r="B32" s="11"/>
      <c r="C32" s="11"/>
      <c r="D32" s="11"/>
      <c r="E32" s="13"/>
      <c r="F32" s="13"/>
      <c r="G32" s="11"/>
      <c r="H32" s="11"/>
    </row>
    <row r="33" spans="1:8" x14ac:dyDescent="0.3">
      <c r="A33" s="11"/>
      <c r="B33" s="11"/>
      <c r="C33" s="11"/>
      <c r="D33" s="11"/>
      <c r="E33" s="13"/>
      <c r="F33" s="13"/>
      <c r="G33" s="11"/>
      <c r="H33" s="11"/>
    </row>
    <row r="34" spans="1:8" x14ac:dyDescent="0.3">
      <c r="A34" s="11"/>
      <c r="B34" s="11"/>
      <c r="C34" s="11"/>
      <c r="D34" s="11"/>
      <c r="E34" s="13"/>
      <c r="F34" s="13"/>
      <c r="G34" s="11"/>
      <c r="H34" s="11"/>
    </row>
    <row r="35" spans="1:8" x14ac:dyDescent="0.3">
      <c r="A35" s="11"/>
      <c r="B35" s="11"/>
      <c r="C35" s="11"/>
      <c r="D35" s="11"/>
      <c r="E35" s="13"/>
      <c r="F35" s="13"/>
      <c r="G35" s="11"/>
      <c r="H35" s="11"/>
    </row>
    <row r="36" spans="1:8" x14ac:dyDescent="0.3">
      <c r="A36" s="11"/>
      <c r="B36" s="11"/>
      <c r="C36" s="11"/>
      <c r="D36" s="11"/>
      <c r="E36" s="13"/>
      <c r="F36" s="13"/>
      <c r="G36" s="11"/>
      <c r="H36" s="11"/>
    </row>
    <row r="37" spans="1:8" x14ac:dyDescent="0.3">
      <c r="A37" s="11"/>
      <c r="B37" s="11"/>
      <c r="C37" s="11"/>
      <c r="D37" s="11"/>
      <c r="E37" s="13"/>
      <c r="F37" s="13"/>
      <c r="G37" s="11"/>
      <c r="H37" s="11"/>
    </row>
    <row r="38" spans="1:8" x14ac:dyDescent="0.3">
      <c r="A38" s="11"/>
      <c r="B38" s="11"/>
      <c r="C38" s="11"/>
      <c r="D38" s="11"/>
      <c r="E38" s="13"/>
      <c r="F38" s="13"/>
      <c r="G38" s="11"/>
      <c r="H38" s="11"/>
    </row>
    <row r="39" spans="1:8" x14ac:dyDescent="0.3">
      <c r="A39" s="11"/>
      <c r="B39" s="11"/>
      <c r="C39" s="11"/>
      <c r="D39" s="11"/>
      <c r="E39" s="13"/>
      <c r="F39" s="13"/>
      <c r="G39" s="11"/>
      <c r="H39" s="11"/>
    </row>
    <row r="40" spans="1:8" x14ac:dyDescent="0.3">
      <c r="A40" s="11"/>
      <c r="B40" s="11"/>
      <c r="C40" s="11"/>
      <c r="D40" s="11"/>
      <c r="E40" s="13"/>
      <c r="F40" s="13"/>
      <c r="G40" s="11"/>
      <c r="H40" s="11"/>
    </row>
    <row r="45" spans="1:8" ht="23.4" x14ac:dyDescent="0.45">
      <c r="A45" s="35" t="s">
        <v>625</v>
      </c>
    </row>
    <row r="46" spans="1:8" x14ac:dyDescent="0.3">
      <c r="A46" s="4" t="s">
        <v>620</v>
      </c>
    </row>
    <row r="47" spans="1:8" x14ac:dyDescent="0.3">
      <c r="A47" s="37" t="s">
        <v>560</v>
      </c>
      <c r="B47" s="37" t="s">
        <v>561</v>
      </c>
      <c r="C47" s="37" t="s">
        <v>514</v>
      </c>
      <c r="D47" s="37" t="s">
        <v>520</v>
      </c>
      <c r="E47" s="37" t="s">
        <v>562</v>
      </c>
      <c r="F47" s="37" t="s">
        <v>515</v>
      </c>
      <c r="G47" s="37" t="s">
        <v>5</v>
      </c>
      <c r="H47" s="37" t="s">
        <v>513</v>
      </c>
    </row>
    <row r="48" spans="1:8" ht="28.8" x14ac:dyDescent="0.3">
      <c r="A48" s="11" t="str" cm="1">
        <f t="array" ref="A48:A54">IFERROR(_xlfn._xlws.FILTER('Integration of Services Actions'!C2:C14,'Integration of Services Actions'!A2:A14="Action"),"")</f>
        <v>Integrated Package of Services</v>
      </c>
      <c r="B48" s="36" t="str" cm="1">
        <f t="array" ref="B48:B54">IFERROR(_xlfn._xlws.FILTER('Integration of Services Actions'!B2:B14,'Integration of Services Actions'!A2:A14="Action"),"")</f>
        <v>HTS Self Testing should be made available at the facility</v>
      </c>
      <c r="C48" s="11"/>
      <c r="D48" s="11" t="s">
        <v>17</v>
      </c>
      <c r="E48" s="13"/>
      <c r="F48" s="13"/>
      <c r="G48" s="11" t="s">
        <v>47</v>
      </c>
      <c r="H48" s="11"/>
    </row>
    <row r="49" spans="1:8" ht="28.8" x14ac:dyDescent="0.3">
      <c r="A49" s="4" t="str">
        <v>Integrated Package of Services</v>
      </c>
      <c r="B49" s="36" t="str">
        <v>Syndromic STI screening/Tx should be made available at the facility</v>
      </c>
      <c r="C49" s="11"/>
      <c r="D49" s="11"/>
      <c r="E49" s="13"/>
      <c r="F49" s="13"/>
      <c r="G49" s="11" t="s">
        <v>49</v>
      </c>
      <c r="H49" s="11"/>
    </row>
    <row r="50" spans="1:8" ht="28.8" x14ac:dyDescent="0.3">
      <c r="A50" s="11" t="str">
        <v>Integrated Package of Services</v>
      </c>
      <c r="B50" s="36" t="str">
        <v>Male/female condoms &amp; lubricant should be made available at the facility</v>
      </c>
      <c r="C50" s="11"/>
      <c r="D50" s="11"/>
      <c r="E50" s="13"/>
      <c r="F50" s="13"/>
      <c r="G50" s="11" t="s">
        <v>48</v>
      </c>
      <c r="H50" s="11"/>
    </row>
    <row r="51" spans="1:8" ht="28.8" x14ac:dyDescent="0.3">
      <c r="A51" s="11" t="str">
        <v>Integrated Package of Services</v>
      </c>
      <c r="B51" s="36" t="str">
        <v>Contraception should be made available at the facility</v>
      </c>
      <c r="C51" s="11"/>
      <c r="D51" s="11"/>
      <c r="E51" s="13"/>
      <c r="F51" s="13"/>
      <c r="G51" s="11" t="s">
        <v>46</v>
      </c>
      <c r="H51" s="11"/>
    </row>
    <row r="52" spans="1:8" ht="28.8" x14ac:dyDescent="0.3">
      <c r="A52" s="11" t="str">
        <v>Integrated Package of Services</v>
      </c>
      <c r="B52" s="36" t="str">
        <v>Mental health counselling should be made available at the facility</v>
      </c>
      <c r="C52" s="11"/>
      <c r="D52" s="11"/>
      <c r="E52" s="13"/>
      <c r="F52" s="13"/>
      <c r="G52" s="11" t="s">
        <v>47</v>
      </c>
      <c r="H52" s="11"/>
    </row>
    <row r="53" spans="1:8" ht="28.8" x14ac:dyDescent="0.3">
      <c r="A53" s="11" t="str">
        <v>Integrated Package of Services</v>
      </c>
      <c r="B53" s="36" t="str">
        <v>TB screening should be made available at the facility</v>
      </c>
      <c r="C53" s="11"/>
      <c r="D53" s="11"/>
      <c r="E53" s="13"/>
      <c r="F53" s="13"/>
      <c r="G53" s="11"/>
      <c r="H53" s="11"/>
    </row>
    <row r="54" spans="1:8" x14ac:dyDescent="0.3">
      <c r="A54" s="11" t="str">
        <v>Integrated Package of Services</v>
      </c>
      <c r="B54" s="36" t="str">
        <v>Other should be made available at the facility</v>
      </c>
      <c r="C54" s="11"/>
      <c r="D54" s="11"/>
      <c r="E54" s="13"/>
      <c r="F54" s="13"/>
      <c r="G54" s="11"/>
      <c r="H54" s="11"/>
    </row>
    <row r="55" spans="1:8" x14ac:dyDescent="0.3">
      <c r="A55" s="11"/>
      <c r="B55" s="11"/>
      <c r="C55" s="11"/>
      <c r="D55" s="11"/>
      <c r="E55" s="13"/>
      <c r="F55" s="13"/>
      <c r="G55" s="11"/>
      <c r="H55" s="11"/>
    </row>
    <row r="56" spans="1:8" x14ac:dyDescent="0.3">
      <c r="A56" s="11"/>
      <c r="B56" s="11"/>
      <c r="C56" s="11"/>
      <c r="D56" s="11"/>
      <c r="E56" s="13"/>
      <c r="F56" s="13"/>
      <c r="G56" s="11"/>
      <c r="H56" s="11"/>
    </row>
    <row r="57" spans="1:8" x14ac:dyDescent="0.3">
      <c r="A57" s="11"/>
      <c r="B57" s="11"/>
      <c r="C57" s="11"/>
      <c r="D57" s="11"/>
      <c r="E57" s="13"/>
      <c r="F57" s="13"/>
      <c r="G57" s="11"/>
      <c r="H57" s="11"/>
    </row>
    <row r="58" spans="1:8" x14ac:dyDescent="0.3">
      <c r="A58" s="11"/>
      <c r="B58" s="11"/>
      <c r="C58" s="11"/>
      <c r="D58" s="11"/>
      <c r="E58" s="13"/>
      <c r="F58" s="13"/>
      <c r="G58" s="11"/>
      <c r="H58" s="11"/>
    </row>
    <row r="59" spans="1:8" x14ac:dyDescent="0.3">
      <c r="A59" s="11"/>
      <c r="B59" s="11"/>
      <c r="C59" s="11"/>
      <c r="D59" s="11"/>
      <c r="E59" s="13"/>
      <c r="F59" s="13"/>
      <c r="G59" s="11"/>
      <c r="H59" s="11"/>
    </row>
    <row r="60" spans="1:8" x14ac:dyDescent="0.3">
      <c r="A60" s="11"/>
      <c r="B60" s="11"/>
      <c r="C60" s="11"/>
      <c r="D60" s="11"/>
      <c r="E60" s="13"/>
      <c r="F60" s="13"/>
      <c r="G60" s="11"/>
      <c r="H60" s="11"/>
    </row>
    <row r="66" spans="1:8" ht="23.4" x14ac:dyDescent="0.45">
      <c r="A66" s="35" t="s">
        <v>626</v>
      </c>
    </row>
    <row r="67" spans="1:8" x14ac:dyDescent="0.3">
      <c r="A67" s="4" t="s">
        <v>620</v>
      </c>
    </row>
    <row r="68" spans="1:8" x14ac:dyDescent="0.3">
      <c r="A68" s="37" t="s">
        <v>560</v>
      </c>
      <c r="B68" s="37" t="s">
        <v>561</v>
      </c>
      <c r="C68" s="37" t="s">
        <v>514</v>
      </c>
      <c r="D68" s="37" t="s">
        <v>520</v>
      </c>
      <c r="E68" s="37" t="s">
        <v>562</v>
      </c>
      <c r="F68" s="37" t="s">
        <v>515</v>
      </c>
      <c r="G68" s="37" t="s">
        <v>5</v>
      </c>
      <c r="H68" s="37" t="s">
        <v>513</v>
      </c>
    </row>
    <row r="69" spans="1:8" ht="28.8" x14ac:dyDescent="0.3">
      <c r="A69" s="11" t="str" cm="1">
        <f t="array" ref="A69:A80">IFERROR(_xlfn._xlws.FILTER('Roles &amp; Responsibilities Action'!C2:C14,'Roles &amp; Responsibilities Action'!A2:A14="Action"),"")</f>
        <v>Roles and Responsibilities</v>
      </c>
      <c r="B69" s="36" t="str" cm="1">
        <f t="array" ref="B69:B80">IFERROR(_xlfn._xlws.FILTER('Roles &amp; Responsibilities Action'!B2:B14,'Roles &amp; Responsibilities Action'!A2:A14="Action"),"")</f>
        <v>Identify healthcare providers/staff that will provide health education &amp; PrEP-LA</v>
      </c>
      <c r="C69" s="11"/>
      <c r="D69" s="11" t="s">
        <v>17</v>
      </c>
      <c r="E69" s="13"/>
      <c r="F69" s="13"/>
      <c r="G69" s="11" t="s">
        <v>47</v>
      </c>
      <c r="H69" s="11"/>
    </row>
    <row r="70" spans="1:8" ht="28.8" x14ac:dyDescent="0.3">
      <c r="A70" s="4" t="str">
        <v>Roles and Responsibilities</v>
      </c>
      <c r="B70" s="36" t="str">
        <v>Identify healthcare providers/staff that will provide HTS services (testing &amp; counselling)</v>
      </c>
      <c r="C70" s="11"/>
      <c r="D70" s="11"/>
      <c r="E70" s="13"/>
      <c r="F70" s="13"/>
      <c r="G70" s="11" t="s">
        <v>49</v>
      </c>
      <c r="H70" s="11"/>
    </row>
    <row r="71" spans="1:8" x14ac:dyDescent="0.3">
      <c r="A71" s="11" t="str">
        <v>Roles and Responsibilities</v>
      </c>
      <c r="B71" s="11" t="str">
        <v>Identify healthcare providers/staff that will conduct risk assessment &amp; identify PrEP-LA candidates</v>
      </c>
      <c r="C71" s="11"/>
      <c r="D71" s="11"/>
      <c r="E71" s="13"/>
      <c r="F71" s="13"/>
      <c r="G71" s="11" t="s">
        <v>48</v>
      </c>
      <c r="H71" s="11"/>
    </row>
    <row r="72" spans="1:8" x14ac:dyDescent="0.3">
      <c r="A72" s="11" t="str">
        <v>Roles and Responsibilities</v>
      </c>
      <c r="B72" s="11" t="str">
        <v>Identify healthcare providers/staff that will initiate clients on PrEP-LA</v>
      </c>
      <c r="C72" s="11"/>
      <c r="D72" s="11"/>
      <c r="E72" s="13"/>
      <c r="F72" s="13"/>
      <c r="G72" s="11" t="s">
        <v>46</v>
      </c>
      <c r="H72" s="11"/>
    </row>
    <row r="73" spans="1:8" x14ac:dyDescent="0.3">
      <c r="A73" s="11" t="str">
        <v>Roles and Responsibilities</v>
      </c>
      <c r="B73" s="11" t="str">
        <v>Identify healthcare providers/staff that will complete clinical documentation</v>
      </c>
      <c r="C73" s="11"/>
      <c r="D73" s="11"/>
      <c r="E73" s="13"/>
      <c r="F73" s="13"/>
      <c r="G73" s="11" t="s">
        <v>47</v>
      </c>
      <c r="H73" s="11"/>
    </row>
    <row r="74" spans="1:8" x14ac:dyDescent="0.3">
      <c r="A74" s="11" t="str">
        <v>Roles and Responsibilities</v>
      </c>
      <c r="B74" s="11" t="str">
        <v>Identify healthcare providers/staff that will follow-up with PrEP clients and provide continuation services</v>
      </c>
      <c r="C74" s="11"/>
      <c r="D74" s="11"/>
      <c r="E74" s="13"/>
      <c r="F74" s="13"/>
      <c r="G74" s="11" t="s">
        <v>47</v>
      </c>
      <c r="H74" s="11"/>
    </row>
    <row r="75" spans="1:8" x14ac:dyDescent="0.3">
      <c r="A75" s="11" t="str">
        <v>Roles and Responsibilities</v>
      </c>
      <c r="B75" s="11" t="str">
        <v>Identify healthcare providers/staff that will order &amp; manage PrEP-LA stock</v>
      </c>
      <c r="C75" s="11"/>
      <c r="D75" s="11"/>
      <c r="E75" s="13"/>
      <c r="F75" s="13"/>
      <c r="G75" s="11" t="s">
        <v>47</v>
      </c>
      <c r="H75" s="11"/>
    </row>
    <row r="76" spans="1:8" x14ac:dyDescent="0.3">
      <c r="A76" s="11" t="str">
        <v>Roles and Responsibilities</v>
      </c>
      <c r="B76" s="11" t="str">
        <v>Identify healthcare providers/staff that will dispense/issue medication &amp; consumables</v>
      </c>
      <c r="C76" s="11"/>
      <c r="D76" s="11"/>
      <c r="E76" s="13"/>
      <c r="F76" s="13"/>
      <c r="G76" s="11" t="s">
        <v>47</v>
      </c>
      <c r="H76" s="11"/>
    </row>
    <row r="77" spans="1:8" x14ac:dyDescent="0.3">
      <c r="A77" s="11" t="str">
        <v>Roles and Responsibilities</v>
      </c>
      <c r="B77" s="11" t="str">
        <v>Identify healthcare providers/staff that will capture data to TIER.Net</v>
      </c>
      <c r="C77" s="11"/>
      <c r="D77" s="11"/>
      <c r="E77" s="13"/>
      <c r="F77" s="13"/>
      <c r="G77" s="11" t="s">
        <v>47</v>
      </c>
      <c r="H77" s="11"/>
    </row>
    <row r="78" spans="1:8" x14ac:dyDescent="0.3">
      <c r="A78" s="11" t="str">
        <v>Roles and Responsibilities</v>
      </c>
      <c r="B78" s="11" t="str">
        <v>Identify healthcare providers/staff that will generate/verify TIER.Net reports</v>
      </c>
      <c r="C78" s="11"/>
      <c r="D78" s="11"/>
      <c r="E78" s="13"/>
      <c r="F78" s="13"/>
      <c r="G78" s="11" t="s">
        <v>47</v>
      </c>
      <c r="H78" s="11"/>
    </row>
    <row r="79" spans="1:8" x14ac:dyDescent="0.3">
      <c r="A79" s="11" t="str">
        <v>Roles and Responsibilities</v>
      </c>
      <c r="B79" s="11" t="str">
        <v>Identify healthcare providers/staff that will capture/report to DHIS</v>
      </c>
      <c r="C79" s="11"/>
      <c r="D79" s="11"/>
      <c r="E79" s="13"/>
      <c r="F79" s="13"/>
      <c r="G79" s="11" t="s">
        <v>47</v>
      </c>
      <c r="H79" s="11"/>
    </row>
    <row r="80" spans="1:8" x14ac:dyDescent="0.3">
      <c r="A80" s="11" t="str">
        <v>Roles and Responsibilities</v>
      </c>
      <c r="B80" s="11" t="str">
        <v>Identify healthcare providers/staff that will submit monthly reports</v>
      </c>
      <c r="C80" s="11"/>
      <c r="D80" s="11"/>
      <c r="E80" s="13"/>
      <c r="F80" s="13"/>
      <c r="G80" s="11"/>
      <c r="H80" s="11"/>
    </row>
    <row r="81" spans="1:8" x14ac:dyDescent="0.3">
      <c r="A81" s="11"/>
      <c r="B81" s="11"/>
      <c r="C81" s="11"/>
      <c r="D81" s="11"/>
      <c r="E81" s="13"/>
      <c r="F81" s="13"/>
      <c r="G81" s="11" t="s">
        <v>47</v>
      </c>
      <c r="H81" s="11"/>
    </row>
    <row r="86" spans="1:8" ht="23.4" x14ac:dyDescent="0.45">
      <c r="A86" s="35" t="s">
        <v>661</v>
      </c>
    </row>
    <row r="87" spans="1:8" x14ac:dyDescent="0.3">
      <c r="A87" s="4" t="s">
        <v>620</v>
      </c>
    </row>
    <row r="88" spans="1:8" x14ac:dyDescent="0.3">
      <c r="A88" s="37" t="s">
        <v>560</v>
      </c>
      <c r="B88" s="37" t="s">
        <v>561</v>
      </c>
      <c r="C88" s="37" t="s">
        <v>514</v>
      </c>
      <c r="D88" s="37" t="s">
        <v>520</v>
      </c>
      <c r="E88" s="37" t="s">
        <v>562</v>
      </c>
      <c r="F88" s="37" t="s">
        <v>515</v>
      </c>
      <c r="G88" s="37" t="s">
        <v>5</v>
      </c>
      <c r="H88" s="37" t="s">
        <v>513</v>
      </c>
    </row>
    <row r="89" spans="1:8" ht="28.8" x14ac:dyDescent="0.3">
      <c r="A89" s="11" t="str" cm="1">
        <f t="array" ref="A89:A95">IFERROR(_xlfn._xlws.FILTER('Demand Generation Actions'!C2:C9,'Demand Generation Actions'!A2:A9="Action"),"")</f>
        <v>Demand generation</v>
      </c>
      <c r="B89" s="36" t="str" cm="1">
        <f t="array" ref="B89:B95">IFERROR(_xlfn._xlws.FILTER('Demand Generation Actions'!B2:B9,'Demand Generation Actions'!A2:A9="Action"),"")</f>
        <v>Identify a demand generation plan for Adolescents &amp; youth</v>
      </c>
      <c r="C89" s="11"/>
      <c r="D89" s="11" t="s">
        <v>17</v>
      </c>
      <c r="E89" s="13"/>
      <c r="F89" s="13"/>
      <c r="G89" s="11" t="s">
        <v>47</v>
      </c>
      <c r="H89" s="11"/>
    </row>
    <row r="90" spans="1:8" ht="28.8" x14ac:dyDescent="0.3">
      <c r="A90" s="4" t="str">
        <v>Demand generation</v>
      </c>
      <c r="B90" s="36" t="str">
        <v>Identify a demand generation plan for Pregnant &amp; breastfeeding women</v>
      </c>
      <c r="C90" s="11"/>
      <c r="D90" s="11"/>
      <c r="E90" s="13"/>
      <c r="F90" s="13"/>
      <c r="G90" s="11" t="s">
        <v>49</v>
      </c>
      <c r="H90" s="11"/>
    </row>
    <row r="91" spans="1:8" ht="28.8" x14ac:dyDescent="0.3">
      <c r="A91" s="11" t="str">
        <v>Demand generation</v>
      </c>
      <c r="B91" s="36" t="str">
        <v>Identify a demand generation plan for Men who have sex with men</v>
      </c>
      <c r="C91" s="11"/>
      <c r="D91" s="11"/>
      <c r="E91" s="13"/>
      <c r="F91" s="13"/>
      <c r="G91" s="11" t="s">
        <v>48</v>
      </c>
      <c r="H91" s="11"/>
    </row>
    <row r="92" spans="1:8" ht="28.8" x14ac:dyDescent="0.3">
      <c r="A92" s="11" t="str">
        <v>Demand generation</v>
      </c>
      <c r="B92" s="36" t="str">
        <v>Identify a demand generation plan for Transgender</v>
      </c>
      <c r="C92" s="11"/>
      <c r="D92" s="11"/>
      <c r="E92" s="13"/>
      <c r="F92" s="13"/>
      <c r="G92" s="11" t="s">
        <v>46</v>
      </c>
      <c r="H92" s="11"/>
    </row>
    <row r="93" spans="1:8" ht="28.8" x14ac:dyDescent="0.3">
      <c r="A93" s="11" t="str">
        <v>Demand generation</v>
      </c>
      <c r="B93" s="36" t="str">
        <v>Identify a demand generation plan for Sex Workers</v>
      </c>
      <c r="C93" s="11"/>
      <c r="D93" s="11"/>
      <c r="E93" s="13"/>
      <c r="F93" s="13"/>
      <c r="G93" s="11" t="s">
        <v>47</v>
      </c>
      <c r="H93" s="11"/>
    </row>
    <row r="94" spans="1:8" ht="28.8" x14ac:dyDescent="0.3">
      <c r="A94" s="11" t="str">
        <v>Demand generation</v>
      </c>
      <c r="B94" s="36" t="str">
        <v>Identify a demand generation plan for Sero-discordant couples</v>
      </c>
      <c r="C94" s="11"/>
      <c r="D94" s="11"/>
      <c r="E94" s="13"/>
      <c r="F94" s="13"/>
      <c r="G94" s="11"/>
      <c r="H94" s="11"/>
    </row>
    <row r="95" spans="1:8" ht="28.8" x14ac:dyDescent="0.3">
      <c r="A95" s="11" t="str">
        <v>Demand generation</v>
      </c>
      <c r="B95" s="36" t="str">
        <v>Identify a demand generation plan for Other priority groups</v>
      </c>
      <c r="C95" s="11"/>
      <c r="D95" s="11"/>
      <c r="E95" s="13"/>
      <c r="F95" s="13"/>
      <c r="G95" s="11"/>
      <c r="H95" s="11"/>
    </row>
    <row r="96" spans="1:8" x14ac:dyDescent="0.3">
      <c r="A96" s="11"/>
      <c r="B96" s="11"/>
      <c r="C96" s="11"/>
      <c r="D96" s="11"/>
      <c r="E96" s="13"/>
      <c r="F96" s="13"/>
      <c r="G96" s="11"/>
      <c r="H96" s="11"/>
    </row>
    <row r="103" spans="1:8" ht="23.4" x14ac:dyDescent="0.45">
      <c r="A103" s="35" t="s">
        <v>671</v>
      </c>
    </row>
    <row r="104" spans="1:8" x14ac:dyDescent="0.3">
      <c r="A104" s="4" t="s">
        <v>620</v>
      </c>
    </row>
    <row r="105" spans="1:8" x14ac:dyDescent="0.3">
      <c r="A105" s="37" t="s">
        <v>560</v>
      </c>
      <c r="B105" s="37" t="s">
        <v>561</v>
      </c>
      <c r="C105" s="37" t="s">
        <v>514</v>
      </c>
      <c r="D105" s="37" t="s">
        <v>520</v>
      </c>
      <c r="E105" s="37" t="s">
        <v>562</v>
      </c>
      <c r="F105" s="37" t="s">
        <v>515</v>
      </c>
      <c r="G105" s="37" t="s">
        <v>5</v>
      </c>
      <c r="H105" s="37" t="s">
        <v>513</v>
      </c>
    </row>
    <row r="106" spans="1:8" ht="43.2" x14ac:dyDescent="0.3">
      <c r="A106" s="11" t="str" cm="1">
        <f t="array" ref="A106:A109">IFERROR(_xlfn._xlws.FILTER('M&amp;E Workflow Actions'!C2:C9,'M&amp;E Workflow Actions'!A2:A9="Action"),"")</f>
        <v>M&amp;E Workflow</v>
      </c>
      <c r="B106" s="36" t="str" cm="1">
        <f t="array" ref="B106:B109">IFERROR(_xlfn._xlws.FILTER('M&amp;E Workflow Actions'!B2:B9,'M&amp;E Workflow Actions'!A2:A9="Action"),"")</f>
        <v>A facility manager must be assigned to verify data on all TIER reports submitted by the data capturer and sign them off</v>
      </c>
      <c r="C106" s="11"/>
      <c r="D106" s="11" t="s">
        <v>17</v>
      </c>
      <c r="E106" s="13"/>
      <c r="F106" s="13"/>
      <c r="G106" s="11" t="s">
        <v>47</v>
      </c>
      <c r="H106" s="11"/>
    </row>
    <row r="107" spans="1:8" ht="28.8" x14ac:dyDescent="0.3">
      <c r="A107" s="4" t="str">
        <v>M&amp;E Workflow</v>
      </c>
      <c r="B107" s="36" t="str">
        <v>A data capturer must be assigned to capture the TIER data on DHIS</v>
      </c>
      <c r="C107" s="11"/>
      <c r="D107" s="11"/>
      <c r="E107" s="13"/>
      <c r="F107" s="13"/>
      <c r="G107" s="11" t="s">
        <v>49</v>
      </c>
      <c r="H107" s="11"/>
    </row>
    <row r="108" spans="1:8" ht="28.8" x14ac:dyDescent="0.3">
      <c r="A108" s="11" t="str">
        <v>M&amp;E Workflow</v>
      </c>
      <c r="B108" s="36" t="str">
        <v>A data capturer must be assigned to generate the DHIS report</v>
      </c>
      <c r="C108" s="11"/>
      <c r="D108" s="11"/>
      <c r="E108" s="13"/>
      <c r="F108" s="13"/>
      <c r="G108" s="11" t="s">
        <v>48</v>
      </c>
      <c r="H108" s="11"/>
    </row>
    <row r="109" spans="1:8" ht="28.8" x14ac:dyDescent="0.3">
      <c r="A109" s="11" t="str">
        <v>M&amp;E Workflow</v>
      </c>
      <c r="B109" s="36" t="str">
        <v>A data capturer must be assigned to submit the reports to the relevant managers</v>
      </c>
      <c r="C109" s="11"/>
      <c r="D109" s="11"/>
      <c r="E109" s="13"/>
      <c r="F109" s="13"/>
      <c r="G109" s="11" t="s">
        <v>46</v>
      </c>
      <c r="H109" s="11"/>
    </row>
    <row r="110" spans="1:8" x14ac:dyDescent="0.3">
      <c r="A110" s="11"/>
      <c r="B110" s="11"/>
      <c r="C110" s="11"/>
      <c r="D110" s="11"/>
      <c r="E110" s="13"/>
      <c r="F110" s="13"/>
      <c r="G110" s="11" t="s">
        <v>47</v>
      </c>
      <c r="H110" s="11"/>
    </row>
    <row r="111" spans="1:8" x14ac:dyDescent="0.3">
      <c r="A111" s="11"/>
      <c r="B111" s="11"/>
      <c r="C111" s="11"/>
      <c r="D111" s="11"/>
      <c r="E111" s="13"/>
      <c r="F111" s="13"/>
      <c r="G111" s="11"/>
      <c r="H111" s="11"/>
    </row>
    <row r="112" spans="1:8" x14ac:dyDescent="0.3">
      <c r="A112" s="11"/>
      <c r="B112" s="11"/>
      <c r="C112" s="11"/>
      <c r="D112" s="11"/>
      <c r="E112" s="13"/>
      <c r="F112" s="13"/>
      <c r="G112" s="11"/>
      <c r="H112" s="11"/>
    </row>
    <row r="113" spans="1:8" x14ac:dyDescent="0.3">
      <c r="A113" s="11"/>
      <c r="B113" s="11"/>
      <c r="C113" s="11"/>
      <c r="D113" s="11"/>
      <c r="E113" s="13"/>
      <c r="F113" s="13"/>
      <c r="G113" s="11"/>
      <c r="H113" s="11"/>
    </row>
  </sheetData>
  <pageMargins left="0.7" right="0.7" top="0.75" bottom="0.75" header="0.3" footer="0.3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F8A8834-074E-4A07-8128-0DBFA0F89A30}">
          <x14:formula1>
            <xm:f>Lists!$C$2:$C$18</xm:f>
          </x14:formula1>
          <xm:sqref>D27:D40 D48:D60 D106:D113 D89:D96 D69:D81</xm:sqref>
        </x14:dataValidation>
        <x14:dataValidation type="list" allowBlank="1" showInputMessage="1" showErrorMessage="1" xr:uid="{4C857F65-8A62-4CB2-9DA6-AFD91E53681D}">
          <x14:formula1>
            <xm:f>Lists!$F$2:$F$5</xm:f>
          </x14:formula1>
          <xm:sqref>G27:G40 G48:G60 G106:G113 G89:G96 G69:G81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61"/>
  <sheetViews>
    <sheetView workbookViewId="0">
      <selection sqref="A1:A1048576"/>
    </sheetView>
  </sheetViews>
  <sheetFormatPr defaultRowHeight="14.4" x14ac:dyDescent="0.3"/>
  <cols>
    <col min="1" max="4" width="34.77734375" customWidth="1"/>
  </cols>
  <sheetData>
    <row r="1" spans="1:4" x14ac:dyDescent="0.3">
      <c r="A1" s="1" t="s">
        <v>53</v>
      </c>
      <c r="B1" s="1" t="s">
        <v>54</v>
      </c>
      <c r="C1" s="1" t="s">
        <v>55</v>
      </c>
      <c r="D1" s="1" t="s">
        <v>147</v>
      </c>
    </row>
    <row r="2" spans="1:4" x14ac:dyDescent="0.3">
      <c r="A2" t="s">
        <v>56</v>
      </c>
      <c r="B2" t="s">
        <v>57</v>
      </c>
      <c r="C2" t="s">
        <v>58</v>
      </c>
      <c r="D2" t="s">
        <v>148</v>
      </c>
    </row>
    <row r="3" spans="1:4" x14ac:dyDescent="0.3">
      <c r="A3" t="s">
        <v>56</v>
      </c>
      <c r="B3" t="s">
        <v>57</v>
      </c>
      <c r="C3" t="s">
        <v>58</v>
      </c>
      <c r="D3" t="s">
        <v>149</v>
      </c>
    </row>
    <row r="4" spans="1:4" x14ac:dyDescent="0.3">
      <c r="A4" t="s">
        <v>56</v>
      </c>
      <c r="B4" t="s">
        <v>57</v>
      </c>
      <c r="C4" t="s">
        <v>59</v>
      </c>
      <c r="D4" t="s">
        <v>150</v>
      </c>
    </row>
    <row r="5" spans="1:4" x14ac:dyDescent="0.3">
      <c r="A5" t="s">
        <v>56</v>
      </c>
      <c r="B5" t="s">
        <v>57</v>
      </c>
      <c r="C5" t="s">
        <v>59</v>
      </c>
      <c r="D5" t="s">
        <v>151</v>
      </c>
    </row>
    <row r="6" spans="1:4" x14ac:dyDescent="0.3">
      <c r="A6" t="s">
        <v>56</v>
      </c>
      <c r="B6" t="s">
        <v>57</v>
      </c>
      <c r="C6" t="s">
        <v>59</v>
      </c>
      <c r="D6" t="s">
        <v>152</v>
      </c>
    </row>
    <row r="7" spans="1:4" x14ac:dyDescent="0.3">
      <c r="A7" t="s">
        <v>56</v>
      </c>
      <c r="B7" t="s">
        <v>57</v>
      </c>
      <c r="C7" t="s">
        <v>60</v>
      </c>
      <c r="D7" t="s">
        <v>153</v>
      </c>
    </row>
    <row r="8" spans="1:4" x14ac:dyDescent="0.3">
      <c r="A8" t="s">
        <v>56</v>
      </c>
      <c r="B8" t="s">
        <v>57</v>
      </c>
      <c r="C8" t="s">
        <v>61</v>
      </c>
      <c r="D8" t="s">
        <v>154</v>
      </c>
    </row>
    <row r="9" spans="1:4" x14ac:dyDescent="0.3">
      <c r="A9" t="s">
        <v>56</v>
      </c>
      <c r="B9" t="s">
        <v>57</v>
      </c>
      <c r="C9" t="s">
        <v>61</v>
      </c>
      <c r="D9" t="s">
        <v>155</v>
      </c>
    </row>
    <row r="10" spans="1:4" x14ac:dyDescent="0.3">
      <c r="A10" t="s">
        <v>56</v>
      </c>
      <c r="B10" t="s">
        <v>62</v>
      </c>
      <c r="C10" t="s">
        <v>63</v>
      </c>
      <c r="D10" t="s">
        <v>156</v>
      </c>
    </row>
    <row r="11" spans="1:4" x14ac:dyDescent="0.3">
      <c r="A11" t="s">
        <v>56</v>
      </c>
      <c r="B11" t="s">
        <v>62</v>
      </c>
      <c r="C11" t="s">
        <v>63</v>
      </c>
      <c r="D11" t="s">
        <v>157</v>
      </c>
    </row>
    <row r="12" spans="1:4" x14ac:dyDescent="0.3">
      <c r="A12" t="s">
        <v>56</v>
      </c>
      <c r="B12" t="s">
        <v>62</v>
      </c>
      <c r="C12" t="s">
        <v>63</v>
      </c>
      <c r="D12" t="s">
        <v>158</v>
      </c>
    </row>
    <row r="13" spans="1:4" x14ac:dyDescent="0.3">
      <c r="A13" t="s">
        <v>56</v>
      </c>
      <c r="B13" t="s">
        <v>62</v>
      </c>
      <c r="C13" t="s">
        <v>63</v>
      </c>
      <c r="D13" t="s">
        <v>159</v>
      </c>
    </row>
    <row r="14" spans="1:4" x14ac:dyDescent="0.3">
      <c r="A14" t="s">
        <v>56</v>
      </c>
      <c r="B14" t="s">
        <v>62</v>
      </c>
      <c r="C14" t="s">
        <v>63</v>
      </c>
      <c r="D14" t="s">
        <v>160</v>
      </c>
    </row>
    <row r="15" spans="1:4" x14ac:dyDescent="0.3">
      <c r="A15" t="s">
        <v>56</v>
      </c>
      <c r="B15" t="s">
        <v>62</v>
      </c>
      <c r="C15" t="s">
        <v>63</v>
      </c>
      <c r="D15" t="s">
        <v>161</v>
      </c>
    </row>
    <row r="16" spans="1:4" x14ac:dyDescent="0.3">
      <c r="A16" t="s">
        <v>56</v>
      </c>
      <c r="B16" t="s">
        <v>62</v>
      </c>
      <c r="C16" t="s">
        <v>63</v>
      </c>
      <c r="D16" t="s">
        <v>162</v>
      </c>
    </row>
    <row r="17" spans="1:4" x14ac:dyDescent="0.3">
      <c r="A17" t="s">
        <v>56</v>
      </c>
      <c r="B17" t="s">
        <v>62</v>
      </c>
      <c r="C17" t="s">
        <v>63</v>
      </c>
      <c r="D17" t="s">
        <v>163</v>
      </c>
    </row>
    <row r="18" spans="1:4" x14ac:dyDescent="0.3">
      <c r="A18" t="s">
        <v>56</v>
      </c>
      <c r="B18" t="s">
        <v>62</v>
      </c>
      <c r="C18" t="s">
        <v>63</v>
      </c>
      <c r="D18" t="s">
        <v>164</v>
      </c>
    </row>
    <row r="19" spans="1:4" x14ac:dyDescent="0.3">
      <c r="A19" t="s">
        <v>56</v>
      </c>
      <c r="B19" t="s">
        <v>62</v>
      </c>
      <c r="C19" t="s">
        <v>63</v>
      </c>
      <c r="D19" t="s">
        <v>165</v>
      </c>
    </row>
    <row r="20" spans="1:4" x14ac:dyDescent="0.3">
      <c r="A20" t="s">
        <v>56</v>
      </c>
      <c r="B20" t="s">
        <v>62</v>
      </c>
      <c r="C20" t="s">
        <v>63</v>
      </c>
      <c r="D20" t="s">
        <v>166</v>
      </c>
    </row>
    <row r="21" spans="1:4" x14ac:dyDescent="0.3">
      <c r="A21" t="s">
        <v>56</v>
      </c>
      <c r="B21" t="s">
        <v>62</v>
      </c>
      <c r="C21" t="s">
        <v>63</v>
      </c>
      <c r="D21" t="s">
        <v>167</v>
      </c>
    </row>
    <row r="22" spans="1:4" x14ac:dyDescent="0.3">
      <c r="A22" t="s">
        <v>56</v>
      </c>
      <c r="B22" t="s">
        <v>64</v>
      </c>
      <c r="C22" t="s">
        <v>65</v>
      </c>
      <c r="D22" t="s">
        <v>168</v>
      </c>
    </row>
    <row r="23" spans="1:4" x14ac:dyDescent="0.3">
      <c r="A23" t="s">
        <v>56</v>
      </c>
      <c r="B23" t="s">
        <v>64</v>
      </c>
      <c r="C23" t="s">
        <v>65</v>
      </c>
      <c r="D23" t="s">
        <v>169</v>
      </c>
    </row>
    <row r="24" spans="1:4" x14ac:dyDescent="0.3">
      <c r="A24" t="s">
        <v>56</v>
      </c>
      <c r="B24" t="s">
        <v>64</v>
      </c>
      <c r="C24" t="s">
        <v>65</v>
      </c>
      <c r="D24" t="s">
        <v>170</v>
      </c>
    </row>
    <row r="25" spans="1:4" x14ac:dyDescent="0.3">
      <c r="A25" t="s">
        <v>56</v>
      </c>
      <c r="B25" t="s">
        <v>64</v>
      </c>
      <c r="C25" t="s">
        <v>65</v>
      </c>
      <c r="D25" t="s">
        <v>171</v>
      </c>
    </row>
    <row r="26" spans="1:4" x14ac:dyDescent="0.3">
      <c r="A26" t="s">
        <v>56</v>
      </c>
      <c r="B26" t="s">
        <v>64</v>
      </c>
      <c r="C26" t="s">
        <v>65</v>
      </c>
      <c r="D26" t="s">
        <v>172</v>
      </c>
    </row>
    <row r="27" spans="1:4" x14ac:dyDescent="0.3">
      <c r="A27" t="s">
        <v>56</v>
      </c>
      <c r="B27" t="s">
        <v>64</v>
      </c>
      <c r="C27" t="s">
        <v>65</v>
      </c>
      <c r="D27" t="s">
        <v>173</v>
      </c>
    </row>
    <row r="28" spans="1:4" x14ac:dyDescent="0.3">
      <c r="A28" t="s">
        <v>56</v>
      </c>
      <c r="B28" t="s">
        <v>64</v>
      </c>
      <c r="C28" t="s">
        <v>65</v>
      </c>
      <c r="D28" t="s">
        <v>174</v>
      </c>
    </row>
    <row r="29" spans="1:4" x14ac:dyDescent="0.3">
      <c r="A29" t="s">
        <v>56</v>
      </c>
      <c r="B29" t="s">
        <v>64</v>
      </c>
      <c r="C29" t="s">
        <v>65</v>
      </c>
      <c r="D29" t="s">
        <v>175</v>
      </c>
    </row>
    <row r="30" spans="1:4" x14ac:dyDescent="0.3">
      <c r="A30" t="s">
        <v>56</v>
      </c>
      <c r="B30" t="s">
        <v>64</v>
      </c>
      <c r="C30" t="s">
        <v>66</v>
      </c>
      <c r="D30" t="s">
        <v>176</v>
      </c>
    </row>
    <row r="31" spans="1:4" x14ac:dyDescent="0.3">
      <c r="A31" t="s">
        <v>56</v>
      </c>
      <c r="B31" t="s">
        <v>64</v>
      </c>
      <c r="C31" t="s">
        <v>66</v>
      </c>
      <c r="D31" t="s">
        <v>177</v>
      </c>
    </row>
    <row r="32" spans="1:4" x14ac:dyDescent="0.3">
      <c r="A32" t="s">
        <v>56</v>
      </c>
      <c r="B32" t="s">
        <v>64</v>
      </c>
      <c r="C32" t="s">
        <v>66</v>
      </c>
      <c r="D32" t="s">
        <v>178</v>
      </c>
    </row>
    <row r="33" spans="1:4" x14ac:dyDescent="0.3">
      <c r="A33" t="s">
        <v>56</v>
      </c>
      <c r="B33" t="s">
        <v>64</v>
      </c>
      <c r="C33" t="s">
        <v>66</v>
      </c>
      <c r="D33" t="s">
        <v>179</v>
      </c>
    </row>
    <row r="34" spans="1:4" x14ac:dyDescent="0.3">
      <c r="A34" t="s">
        <v>56</v>
      </c>
      <c r="B34" t="s">
        <v>64</v>
      </c>
      <c r="C34" t="s">
        <v>67</v>
      </c>
      <c r="D34" t="s">
        <v>180</v>
      </c>
    </row>
    <row r="35" spans="1:4" x14ac:dyDescent="0.3">
      <c r="A35" t="s">
        <v>56</v>
      </c>
      <c r="B35" t="s">
        <v>64</v>
      </c>
      <c r="C35" t="s">
        <v>67</v>
      </c>
      <c r="D35" t="s">
        <v>181</v>
      </c>
    </row>
    <row r="36" spans="1:4" x14ac:dyDescent="0.3">
      <c r="A36" t="s">
        <v>56</v>
      </c>
      <c r="B36" t="s">
        <v>64</v>
      </c>
      <c r="C36" t="s">
        <v>67</v>
      </c>
      <c r="D36" t="s">
        <v>182</v>
      </c>
    </row>
    <row r="37" spans="1:4" x14ac:dyDescent="0.3">
      <c r="A37" t="s">
        <v>56</v>
      </c>
      <c r="B37" t="s">
        <v>64</v>
      </c>
      <c r="C37" t="s">
        <v>67</v>
      </c>
      <c r="D37" t="s">
        <v>183</v>
      </c>
    </row>
    <row r="38" spans="1:4" x14ac:dyDescent="0.3">
      <c r="A38" t="s">
        <v>56</v>
      </c>
      <c r="B38" t="s">
        <v>64</v>
      </c>
      <c r="C38" t="s">
        <v>67</v>
      </c>
      <c r="D38" t="s">
        <v>184</v>
      </c>
    </row>
    <row r="39" spans="1:4" x14ac:dyDescent="0.3">
      <c r="A39" t="s">
        <v>56</v>
      </c>
      <c r="B39" t="s">
        <v>64</v>
      </c>
      <c r="C39" t="s">
        <v>67</v>
      </c>
      <c r="D39" t="s">
        <v>185</v>
      </c>
    </row>
    <row r="40" spans="1:4" x14ac:dyDescent="0.3">
      <c r="A40" t="s">
        <v>56</v>
      </c>
      <c r="B40" t="s">
        <v>64</v>
      </c>
      <c r="C40" t="s">
        <v>67</v>
      </c>
      <c r="D40" t="s">
        <v>186</v>
      </c>
    </row>
    <row r="41" spans="1:4" x14ac:dyDescent="0.3">
      <c r="A41" t="s">
        <v>56</v>
      </c>
      <c r="B41" t="s">
        <v>64</v>
      </c>
      <c r="C41" t="s">
        <v>67</v>
      </c>
      <c r="D41" t="s">
        <v>187</v>
      </c>
    </row>
    <row r="42" spans="1:4" x14ac:dyDescent="0.3">
      <c r="A42" t="s">
        <v>56</v>
      </c>
      <c r="B42" t="s">
        <v>68</v>
      </c>
      <c r="C42" t="s">
        <v>69</v>
      </c>
      <c r="D42" t="s">
        <v>188</v>
      </c>
    </row>
    <row r="43" spans="1:4" x14ac:dyDescent="0.3">
      <c r="A43" t="s">
        <v>56</v>
      </c>
      <c r="B43" t="s">
        <v>68</v>
      </c>
      <c r="C43" t="s">
        <v>69</v>
      </c>
      <c r="D43" t="s">
        <v>189</v>
      </c>
    </row>
    <row r="44" spans="1:4" x14ac:dyDescent="0.3">
      <c r="A44" t="s">
        <v>56</v>
      </c>
      <c r="B44" t="s">
        <v>68</v>
      </c>
      <c r="C44" t="s">
        <v>69</v>
      </c>
      <c r="D44" t="s">
        <v>190</v>
      </c>
    </row>
    <row r="45" spans="1:4" x14ac:dyDescent="0.3">
      <c r="A45" t="s">
        <v>56</v>
      </c>
      <c r="B45" t="s">
        <v>68</v>
      </c>
      <c r="C45" t="s">
        <v>70</v>
      </c>
      <c r="D45" t="s">
        <v>191</v>
      </c>
    </row>
    <row r="46" spans="1:4" x14ac:dyDescent="0.3">
      <c r="A46" t="s">
        <v>56</v>
      </c>
      <c r="B46" t="s">
        <v>68</v>
      </c>
      <c r="C46" t="s">
        <v>70</v>
      </c>
      <c r="D46" t="s">
        <v>192</v>
      </c>
    </row>
    <row r="47" spans="1:4" x14ac:dyDescent="0.3">
      <c r="A47" t="s">
        <v>56</v>
      </c>
      <c r="B47" t="s">
        <v>68</v>
      </c>
      <c r="C47" t="s">
        <v>70</v>
      </c>
      <c r="D47" t="s">
        <v>193</v>
      </c>
    </row>
    <row r="48" spans="1:4" x14ac:dyDescent="0.3">
      <c r="A48" t="s">
        <v>56</v>
      </c>
      <c r="B48" t="s">
        <v>68</v>
      </c>
      <c r="C48" t="s">
        <v>70</v>
      </c>
      <c r="D48" t="s">
        <v>194</v>
      </c>
    </row>
    <row r="49" spans="1:4" x14ac:dyDescent="0.3">
      <c r="A49" t="s">
        <v>56</v>
      </c>
      <c r="B49" t="s">
        <v>68</v>
      </c>
      <c r="C49" t="s">
        <v>70</v>
      </c>
      <c r="D49" t="s">
        <v>195</v>
      </c>
    </row>
    <row r="50" spans="1:4" x14ac:dyDescent="0.3">
      <c r="A50" t="s">
        <v>56</v>
      </c>
      <c r="B50" t="s">
        <v>68</v>
      </c>
      <c r="C50" t="s">
        <v>71</v>
      </c>
      <c r="D50" t="s">
        <v>196</v>
      </c>
    </row>
    <row r="51" spans="1:4" x14ac:dyDescent="0.3">
      <c r="A51" t="s">
        <v>72</v>
      </c>
      <c r="B51" t="s">
        <v>73</v>
      </c>
      <c r="C51" t="s">
        <v>74</v>
      </c>
      <c r="D51" t="s">
        <v>197</v>
      </c>
    </row>
    <row r="52" spans="1:4" x14ac:dyDescent="0.3">
      <c r="A52" t="s">
        <v>72</v>
      </c>
      <c r="B52" t="s">
        <v>73</v>
      </c>
      <c r="C52" t="s">
        <v>74</v>
      </c>
      <c r="D52" t="s">
        <v>198</v>
      </c>
    </row>
    <row r="53" spans="1:4" x14ac:dyDescent="0.3">
      <c r="A53" t="s">
        <v>72</v>
      </c>
      <c r="B53" t="s">
        <v>73</v>
      </c>
      <c r="C53" t="s">
        <v>74</v>
      </c>
      <c r="D53" t="s">
        <v>199</v>
      </c>
    </row>
    <row r="54" spans="1:4" x14ac:dyDescent="0.3">
      <c r="A54" t="s">
        <v>72</v>
      </c>
      <c r="B54" t="s">
        <v>73</v>
      </c>
      <c r="C54" t="s">
        <v>74</v>
      </c>
      <c r="D54" t="s">
        <v>200</v>
      </c>
    </row>
    <row r="55" spans="1:4" x14ac:dyDescent="0.3">
      <c r="A55" t="s">
        <v>72</v>
      </c>
      <c r="B55" t="s">
        <v>73</v>
      </c>
      <c r="C55" t="s">
        <v>74</v>
      </c>
      <c r="D55" t="s">
        <v>201</v>
      </c>
    </row>
    <row r="56" spans="1:4" x14ac:dyDescent="0.3">
      <c r="A56" t="s">
        <v>72</v>
      </c>
      <c r="B56" t="s">
        <v>73</v>
      </c>
      <c r="C56" t="s">
        <v>74</v>
      </c>
      <c r="D56" t="s">
        <v>202</v>
      </c>
    </row>
    <row r="57" spans="1:4" x14ac:dyDescent="0.3">
      <c r="A57" t="s">
        <v>72</v>
      </c>
      <c r="B57" t="s">
        <v>73</v>
      </c>
      <c r="C57" t="s">
        <v>74</v>
      </c>
      <c r="D57" t="s">
        <v>203</v>
      </c>
    </row>
    <row r="58" spans="1:4" x14ac:dyDescent="0.3">
      <c r="A58" t="s">
        <v>72</v>
      </c>
      <c r="B58" t="s">
        <v>73</v>
      </c>
      <c r="C58" t="s">
        <v>74</v>
      </c>
      <c r="D58" t="s">
        <v>204</v>
      </c>
    </row>
    <row r="59" spans="1:4" x14ac:dyDescent="0.3">
      <c r="A59" t="s">
        <v>72</v>
      </c>
      <c r="B59" t="s">
        <v>73</v>
      </c>
      <c r="C59" t="s">
        <v>74</v>
      </c>
      <c r="D59" t="s">
        <v>205</v>
      </c>
    </row>
    <row r="60" spans="1:4" x14ac:dyDescent="0.3">
      <c r="A60" t="s">
        <v>72</v>
      </c>
      <c r="B60" t="s">
        <v>73</v>
      </c>
      <c r="C60" t="s">
        <v>74</v>
      </c>
      <c r="D60" t="s">
        <v>206</v>
      </c>
    </row>
    <row r="61" spans="1:4" x14ac:dyDescent="0.3">
      <c r="A61" t="s">
        <v>72</v>
      </c>
      <c r="B61" t="s">
        <v>73</v>
      </c>
      <c r="C61" t="s">
        <v>75</v>
      </c>
      <c r="D61" t="s">
        <v>207</v>
      </c>
    </row>
    <row r="62" spans="1:4" x14ac:dyDescent="0.3">
      <c r="A62" t="s">
        <v>72</v>
      </c>
      <c r="B62" t="s">
        <v>73</v>
      </c>
      <c r="C62" t="s">
        <v>76</v>
      </c>
      <c r="D62" t="s">
        <v>208</v>
      </c>
    </row>
    <row r="63" spans="1:4" x14ac:dyDescent="0.3">
      <c r="A63" t="s">
        <v>72</v>
      </c>
      <c r="B63" t="s">
        <v>73</v>
      </c>
      <c r="C63" t="s">
        <v>76</v>
      </c>
      <c r="D63" t="s">
        <v>209</v>
      </c>
    </row>
    <row r="64" spans="1:4" x14ac:dyDescent="0.3">
      <c r="A64" t="s">
        <v>72</v>
      </c>
      <c r="B64" t="s">
        <v>73</v>
      </c>
      <c r="C64" t="s">
        <v>76</v>
      </c>
      <c r="D64" t="s">
        <v>210</v>
      </c>
    </row>
    <row r="65" spans="1:4" x14ac:dyDescent="0.3">
      <c r="A65" t="s">
        <v>72</v>
      </c>
      <c r="B65" t="s">
        <v>73</v>
      </c>
      <c r="C65" t="s">
        <v>76</v>
      </c>
      <c r="D65" t="s">
        <v>211</v>
      </c>
    </row>
    <row r="66" spans="1:4" x14ac:dyDescent="0.3">
      <c r="A66" t="s">
        <v>72</v>
      </c>
      <c r="B66" t="s">
        <v>73</v>
      </c>
      <c r="C66" t="s">
        <v>76</v>
      </c>
      <c r="D66" t="s">
        <v>212</v>
      </c>
    </row>
    <row r="67" spans="1:4" x14ac:dyDescent="0.3">
      <c r="A67" t="s">
        <v>72</v>
      </c>
      <c r="B67" t="s">
        <v>73</v>
      </c>
      <c r="C67" t="s">
        <v>76</v>
      </c>
      <c r="D67" t="s">
        <v>213</v>
      </c>
    </row>
    <row r="68" spans="1:4" x14ac:dyDescent="0.3">
      <c r="A68" t="s">
        <v>72</v>
      </c>
      <c r="B68" t="s">
        <v>73</v>
      </c>
      <c r="C68" t="s">
        <v>76</v>
      </c>
      <c r="D68" t="s">
        <v>214</v>
      </c>
    </row>
    <row r="69" spans="1:4" x14ac:dyDescent="0.3">
      <c r="A69" t="s">
        <v>72</v>
      </c>
      <c r="B69" t="s">
        <v>73</v>
      </c>
      <c r="C69" t="s">
        <v>77</v>
      </c>
      <c r="D69" t="s">
        <v>215</v>
      </c>
    </row>
    <row r="70" spans="1:4" x14ac:dyDescent="0.3">
      <c r="A70" t="s">
        <v>72</v>
      </c>
      <c r="B70" t="s">
        <v>73</v>
      </c>
      <c r="C70" t="s">
        <v>77</v>
      </c>
      <c r="D70" t="s">
        <v>216</v>
      </c>
    </row>
    <row r="71" spans="1:4" x14ac:dyDescent="0.3">
      <c r="A71" t="s">
        <v>72</v>
      </c>
      <c r="B71" t="s">
        <v>73</v>
      </c>
      <c r="C71" t="s">
        <v>77</v>
      </c>
      <c r="D71" t="s">
        <v>217</v>
      </c>
    </row>
    <row r="72" spans="1:4" x14ac:dyDescent="0.3">
      <c r="A72" t="s">
        <v>72</v>
      </c>
      <c r="B72" t="s">
        <v>73</v>
      </c>
      <c r="C72" t="s">
        <v>77</v>
      </c>
      <c r="D72" t="s">
        <v>218</v>
      </c>
    </row>
    <row r="73" spans="1:4" x14ac:dyDescent="0.3">
      <c r="A73" t="s">
        <v>72</v>
      </c>
      <c r="B73" t="s">
        <v>73</v>
      </c>
      <c r="C73" t="s">
        <v>77</v>
      </c>
      <c r="D73" t="s">
        <v>219</v>
      </c>
    </row>
    <row r="74" spans="1:4" x14ac:dyDescent="0.3">
      <c r="A74" t="s">
        <v>72</v>
      </c>
      <c r="B74" t="s">
        <v>73</v>
      </c>
      <c r="C74" t="s">
        <v>77</v>
      </c>
      <c r="D74" t="s">
        <v>220</v>
      </c>
    </row>
    <row r="75" spans="1:4" x14ac:dyDescent="0.3">
      <c r="A75" t="s">
        <v>72</v>
      </c>
      <c r="B75" t="s">
        <v>73</v>
      </c>
      <c r="C75" t="s">
        <v>77</v>
      </c>
      <c r="D75" t="s">
        <v>221</v>
      </c>
    </row>
    <row r="76" spans="1:4" x14ac:dyDescent="0.3">
      <c r="A76" t="s">
        <v>72</v>
      </c>
      <c r="B76" t="s">
        <v>73</v>
      </c>
      <c r="C76" t="s">
        <v>77</v>
      </c>
      <c r="D76" t="s">
        <v>222</v>
      </c>
    </row>
    <row r="77" spans="1:4" x14ac:dyDescent="0.3">
      <c r="A77" t="s">
        <v>72</v>
      </c>
      <c r="B77" t="s">
        <v>73</v>
      </c>
      <c r="C77" t="s">
        <v>77</v>
      </c>
      <c r="D77" t="s">
        <v>223</v>
      </c>
    </row>
    <row r="78" spans="1:4" x14ac:dyDescent="0.3">
      <c r="A78" t="s">
        <v>72</v>
      </c>
      <c r="B78" t="s">
        <v>73</v>
      </c>
      <c r="C78" t="s">
        <v>77</v>
      </c>
      <c r="D78" t="s">
        <v>224</v>
      </c>
    </row>
    <row r="79" spans="1:4" x14ac:dyDescent="0.3">
      <c r="A79" t="s">
        <v>72</v>
      </c>
      <c r="B79" t="s">
        <v>73</v>
      </c>
      <c r="C79" t="s">
        <v>77</v>
      </c>
      <c r="D79" t="s">
        <v>225</v>
      </c>
    </row>
    <row r="80" spans="1:4" x14ac:dyDescent="0.3">
      <c r="A80" t="s">
        <v>72</v>
      </c>
      <c r="B80" t="s">
        <v>73</v>
      </c>
      <c r="C80" t="s">
        <v>77</v>
      </c>
      <c r="D80" t="s">
        <v>226</v>
      </c>
    </row>
    <row r="81" spans="1:4" x14ac:dyDescent="0.3">
      <c r="A81" t="s">
        <v>72</v>
      </c>
      <c r="B81" t="s">
        <v>73</v>
      </c>
      <c r="C81" t="s">
        <v>77</v>
      </c>
      <c r="D81" t="s">
        <v>227</v>
      </c>
    </row>
    <row r="82" spans="1:4" x14ac:dyDescent="0.3">
      <c r="A82" t="s">
        <v>72</v>
      </c>
      <c r="B82" t="s">
        <v>73</v>
      </c>
      <c r="C82" t="s">
        <v>78</v>
      </c>
      <c r="D82" t="s">
        <v>228</v>
      </c>
    </row>
    <row r="83" spans="1:4" x14ac:dyDescent="0.3">
      <c r="A83" t="s">
        <v>72</v>
      </c>
      <c r="B83" t="s">
        <v>73</v>
      </c>
      <c r="C83" t="s">
        <v>78</v>
      </c>
      <c r="D83" t="s">
        <v>229</v>
      </c>
    </row>
    <row r="84" spans="1:4" x14ac:dyDescent="0.3">
      <c r="A84" t="s">
        <v>72</v>
      </c>
      <c r="B84" t="s">
        <v>73</v>
      </c>
      <c r="C84" t="s">
        <v>78</v>
      </c>
      <c r="D84" t="s">
        <v>230</v>
      </c>
    </row>
    <row r="85" spans="1:4" x14ac:dyDescent="0.3">
      <c r="A85" t="s">
        <v>72</v>
      </c>
      <c r="B85" t="s">
        <v>73</v>
      </c>
      <c r="C85" t="s">
        <v>78</v>
      </c>
      <c r="D85" t="s">
        <v>231</v>
      </c>
    </row>
    <row r="86" spans="1:4" x14ac:dyDescent="0.3">
      <c r="A86" t="s">
        <v>72</v>
      </c>
      <c r="B86" t="s">
        <v>73</v>
      </c>
      <c r="C86" t="s">
        <v>78</v>
      </c>
      <c r="D86" t="s">
        <v>232</v>
      </c>
    </row>
    <row r="87" spans="1:4" x14ac:dyDescent="0.3">
      <c r="A87" t="s">
        <v>72</v>
      </c>
      <c r="B87" t="s">
        <v>73</v>
      </c>
      <c r="C87" t="s">
        <v>79</v>
      </c>
      <c r="D87" t="s">
        <v>233</v>
      </c>
    </row>
    <row r="88" spans="1:4" x14ac:dyDescent="0.3">
      <c r="A88" t="s">
        <v>72</v>
      </c>
      <c r="B88" t="s">
        <v>73</v>
      </c>
      <c r="C88" t="s">
        <v>79</v>
      </c>
      <c r="D88" t="s">
        <v>234</v>
      </c>
    </row>
    <row r="89" spans="1:4" x14ac:dyDescent="0.3">
      <c r="A89" t="s">
        <v>72</v>
      </c>
      <c r="B89" t="s">
        <v>73</v>
      </c>
      <c r="C89" t="s">
        <v>79</v>
      </c>
      <c r="D89" t="s">
        <v>235</v>
      </c>
    </row>
    <row r="90" spans="1:4" x14ac:dyDescent="0.3">
      <c r="A90" t="s">
        <v>72</v>
      </c>
      <c r="B90" t="s">
        <v>73</v>
      </c>
      <c r="C90" t="s">
        <v>79</v>
      </c>
      <c r="D90" t="s">
        <v>236</v>
      </c>
    </row>
    <row r="91" spans="1:4" x14ac:dyDescent="0.3">
      <c r="A91" t="s">
        <v>72</v>
      </c>
      <c r="B91" t="s">
        <v>73</v>
      </c>
      <c r="C91" t="s">
        <v>79</v>
      </c>
      <c r="D91" t="s">
        <v>237</v>
      </c>
    </row>
    <row r="92" spans="1:4" x14ac:dyDescent="0.3">
      <c r="A92" t="s">
        <v>72</v>
      </c>
      <c r="B92" t="s">
        <v>73</v>
      </c>
      <c r="C92" t="s">
        <v>79</v>
      </c>
      <c r="D92" t="s">
        <v>238</v>
      </c>
    </row>
    <row r="93" spans="1:4" x14ac:dyDescent="0.3">
      <c r="A93" t="s">
        <v>72</v>
      </c>
      <c r="B93" t="s">
        <v>73</v>
      </c>
      <c r="C93" t="s">
        <v>79</v>
      </c>
      <c r="D93" t="s">
        <v>239</v>
      </c>
    </row>
    <row r="94" spans="1:4" x14ac:dyDescent="0.3">
      <c r="A94" t="s">
        <v>72</v>
      </c>
      <c r="B94" t="s">
        <v>73</v>
      </c>
      <c r="C94" t="s">
        <v>79</v>
      </c>
      <c r="D94" t="s">
        <v>240</v>
      </c>
    </row>
    <row r="95" spans="1:4" x14ac:dyDescent="0.3">
      <c r="A95" t="s">
        <v>72</v>
      </c>
      <c r="B95" t="s">
        <v>73</v>
      </c>
      <c r="C95" t="s">
        <v>80</v>
      </c>
      <c r="D95" t="s">
        <v>241</v>
      </c>
    </row>
    <row r="96" spans="1:4" x14ac:dyDescent="0.3">
      <c r="A96" t="s">
        <v>72</v>
      </c>
      <c r="B96" t="s">
        <v>73</v>
      </c>
      <c r="C96" t="s">
        <v>80</v>
      </c>
      <c r="D96" t="s">
        <v>242</v>
      </c>
    </row>
    <row r="97" spans="1:4" x14ac:dyDescent="0.3">
      <c r="A97" t="s">
        <v>72</v>
      </c>
      <c r="B97" t="s">
        <v>73</v>
      </c>
      <c r="C97" t="s">
        <v>80</v>
      </c>
      <c r="D97" t="s">
        <v>243</v>
      </c>
    </row>
    <row r="98" spans="1:4" x14ac:dyDescent="0.3">
      <c r="A98" t="s">
        <v>72</v>
      </c>
      <c r="B98" t="s">
        <v>73</v>
      </c>
      <c r="C98" t="s">
        <v>80</v>
      </c>
      <c r="D98" t="s">
        <v>244</v>
      </c>
    </row>
    <row r="99" spans="1:4" x14ac:dyDescent="0.3">
      <c r="A99" t="s">
        <v>72</v>
      </c>
      <c r="B99" t="s">
        <v>73</v>
      </c>
      <c r="C99" t="s">
        <v>80</v>
      </c>
      <c r="D99" t="s">
        <v>245</v>
      </c>
    </row>
    <row r="100" spans="1:4" x14ac:dyDescent="0.3">
      <c r="A100" t="s">
        <v>72</v>
      </c>
      <c r="B100" t="s">
        <v>81</v>
      </c>
      <c r="C100" t="s">
        <v>82</v>
      </c>
      <c r="D100" t="s">
        <v>246</v>
      </c>
    </row>
    <row r="101" spans="1:4" x14ac:dyDescent="0.3">
      <c r="A101" t="s">
        <v>72</v>
      </c>
      <c r="B101" t="s">
        <v>81</v>
      </c>
      <c r="C101" t="s">
        <v>82</v>
      </c>
      <c r="D101" t="s">
        <v>247</v>
      </c>
    </row>
    <row r="102" spans="1:4" x14ac:dyDescent="0.3">
      <c r="A102" t="s">
        <v>72</v>
      </c>
      <c r="B102" t="s">
        <v>81</v>
      </c>
      <c r="C102" t="s">
        <v>82</v>
      </c>
      <c r="D102" t="s">
        <v>248</v>
      </c>
    </row>
    <row r="103" spans="1:4" x14ac:dyDescent="0.3">
      <c r="A103" t="s">
        <v>72</v>
      </c>
      <c r="B103" t="s">
        <v>81</v>
      </c>
      <c r="C103" t="s">
        <v>82</v>
      </c>
      <c r="D103" t="s">
        <v>249</v>
      </c>
    </row>
    <row r="104" spans="1:4" x14ac:dyDescent="0.3">
      <c r="A104" t="s">
        <v>72</v>
      </c>
      <c r="B104" t="s">
        <v>81</v>
      </c>
      <c r="C104" t="s">
        <v>82</v>
      </c>
      <c r="D104" t="s">
        <v>250</v>
      </c>
    </row>
    <row r="105" spans="1:4" x14ac:dyDescent="0.3">
      <c r="A105" t="s">
        <v>72</v>
      </c>
      <c r="B105" t="s">
        <v>81</v>
      </c>
      <c r="C105" t="s">
        <v>82</v>
      </c>
      <c r="D105" t="s">
        <v>251</v>
      </c>
    </row>
    <row r="106" spans="1:4" x14ac:dyDescent="0.3">
      <c r="A106" t="s">
        <v>72</v>
      </c>
      <c r="B106" t="s">
        <v>81</v>
      </c>
      <c r="C106" t="s">
        <v>82</v>
      </c>
      <c r="D106" t="s">
        <v>252</v>
      </c>
    </row>
    <row r="107" spans="1:4" x14ac:dyDescent="0.3">
      <c r="A107" t="s">
        <v>72</v>
      </c>
      <c r="B107" t="s">
        <v>81</v>
      </c>
      <c r="C107" t="s">
        <v>82</v>
      </c>
      <c r="D107" t="s">
        <v>253</v>
      </c>
    </row>
    <row r="108" spans="1:4" x14ac:dyDescent="0.3">
      <c r="A108" t="s">
        <v>72</v>
      </c>
      <c r="B108" t="s">
        <v>81</v>
      </c>
      <c r="C108" t="s">
        <v>82</v>
      </c>
      <c r="D108" t="s">
        <v>254</v>
      </c>
    </row>
    <row r="109" spans="1:4" x14ac:dyDescent="0.3">
      <c r="A109" t="s">
        <v>72</v>
      </c>
      <c r="B109" t="s">
        <v>81</v>
      </c>
      <c r="C109" t="s">
        <v>83</v>
      </c>
      <c r="D109" t="s">
        <v>255</v>
      </c>
    </row>
    <row r="110" spans="1:4" x14ac:dyDescent="0.3">
      <c r="A110" t="s">
        <v>72</v>
      </c>
      <c r="B110" t="s">
        <v>81</v>
      </c>
      <c r="C110" t="s">
        <v>83</v>
      </c>
      <c r="D110" t="s">
        <v>256</v>
      </c>
    </row>
    <row r="111" spans="1:4" x14ac:dyDescent="0.3">
      <c r="A111" t="s">
        <v>72</v>
      </c>
      <c r="B111" t="s">
        <v>81</v>
      </c>
      <c r="C111" t="s">
        <v>83</v>
      </c>
      <c r="D111" t="s">
        <v>257</v>
      </c>
    </row>
    <row r="112" spans="1:4" x14ac:dyDescent="0.3">
      <c r="A112" t="s">
        <v>72</v>
      </c>
      <c r="B112" t="s">
        <v>81</v>
      </c>
      <c r="C112" t="s">
        <v>83</v>
      </c>
      <c r="D112" t="s">
        <v>258</v>
      </c>
    </row>
    <row r="113" spans="1:4" x14ac:dyDescent="0.3">
      <c r="A113" t="s">
        <v>72</v>
      </c>
      <c r="B113" t="s">
        <v>81</v>
      </c>
      <c r="C113" t="s">
        <v>83</v>
      </c>
      <c r="D113" t="s">
        <v>259</v>
      </c>
    </row>
    <row r="114" spans="1:4" x14ac:dyDescent="0.3">
      <c r="A114" t="s">
        <v>72</v>
      </c>
      <c r="B114" t="s">
        <v>81</v>
      </c>
      <c r="C114" t="s">
        <v>84</v>
      </c>
      <c r="D114" t="s">
        <v>260</v>
      </c>
    </row>
    <row r="115" spans="1:4" x14ac:dyDescent="0.3">
      <c r="A115" t="s">
        <v>72</v>
      </c>
      <c r="B115" t="s">
        <v>81</v>
      </c>
      <c r="C115" t="s">
        <v>84</v>
      </c>
      <c r="D115" t="s">
        <v>261</v>
      </c>
    </row>
    <row r="116" spans="1:4" x14ac:dyDescent="0.3">
      <c r="A116" t="s">
        <v>72</v>
      </c>
      <c r="B116" t="s">
        <v>81</v>
      </c>
      <c r="C116" t="s">
        <v>84</v>
      </c>
      <c r="D116" t="s">
        <v>262</v>
      </c>
    </row>
    <row r="117" spans="1:4" x14ac:dyDescent="0.3">
      <c r="A117" t="s">
        <v>72</v>
      </c>
      <c r="B117" t="s">
        <v>81</v>
      </c>
      <c r="C117" t="s">
        <v>84</v>
      </c>
      <c r="D117" t="s">
        <v>263</v>
      </c>
    </row>
    <row r="118" spans="1:4" x14ac:dyDescent="0.3">
      <c r="A118" t="s">
        <v>72</v>
      </c>
      <c r="B118" t="s">
        <v>81</v>
      </c>
      <c r="C118" t="s">
        <v>84</v>
      </c>
      <c r="D118" t="s">
        <v>264</v>
      </c>
    </row>
    <row r="119" spans="1:4" x14ac:dyDescent="0.3">
      <c r="A119" t="s">
        <v>72</v>
      </c>
      <c r="B119" t="s">
        <v>81</v>
      </c>
      <c r="C119" t="s">
        <v>84</v>
      </c>
      <c r="D119" t="s">
        <v>265</v>
      </c>
    </row>
    <row r="120" spans="1:4" x14ac:dyDescent="0.3">
      <c r="A120" t="s">
        <v>72</v>
      </c>
      <c r="B120" t="s">
        <v>81</v>
      </c>
      <c r="C120" t="s">
        <v>85</v>
      </c>
      <c r="D120" t="s">
        <v>266</v>
      </c>
    </row>
    <row r="121" spans="1:4" x14ac:dyDescent="0.3">
      <c r="A121" t="s">
        <v>72</v>
      </c>
      <c r="B121" t="s">
        <v>81</v>
      </c>
      <c r="C121" t="s">
        <v>85</v>
      </c>
      <c r="D121" t="s">
        <v>267</v>
      </c>
    </row>
    <row r="122" spans="1:4" x14ac:dyDescent="0.3">
      <c r="A122" t="s">
        <v>72</v>
      </c>
      <c r="B122" t="s">
        <v>81</v>
      </c>
      <c r="C122" t="s">
        <v>86</v>
      </c>
      <c r="D122" t="s">
        <v>268</v>
      </c>
    </row>
    <row r="123" spans="1:4" x14ac:dyDescent="0.3">
      <c r="A123" t="s">
        <v>72</v>
      </c>
      <c r="B123" t="s">
        <v>81</v>
      </c>
      <c r="C123" t="s">
        <v>86</v>
      </c>
      <c r="D123" t="s">
        <v>269</v>
      </c>
    </row>
    <row r="124" spans="1:4" x14ac:dyDescent="0.3">
      <c r="A124" t="s">
        <v>72</v>
      </c>
      <c r="B124" t="s">
        <v>81</v>
      </c>
      <c r="C124" t="s">
        <v>87</v>
      </c>
      <c r="D124" t="s">
        <v>270</v>
      </c>
    </row>
    <row r="125" spans="1:4" x14ac:dyDescent="0.3">
      <c r="A125" t="s">
        <v>72</v>
      </c>
      <c r="B125" t="s">
        <v>81</v>
      </c>
      <c r="C125" t="s">
        <v>87</v>
      </c>
      <c r="D125" t="s">
        <v>271</v>
      </c>
    </row>
    <row r="126" spans="1:4" x14ac:dyDescent="0.3">
      <c r="A126" t="s">
        <v>72</v>
      </c>
      <c r="B126" t="s">
        <v>81</v>
      </c>
      <c r="C126" t="s">
        <v>87</v>
      </c>
      <c r="D126" t="s">
        <v>272</v>
      </c>
    </row>
    <row r="127" spans="1:4" x14ac:dyDescent="0.3">
      <c r="A127" t="s">
        <v>72</v>
      </c>
      <c r="B127" t="s">
        <v>81</v>
      </c>
      <c r="C127" t="s">
        <v>87</v>
      </c>
      <c r="D127" t="s">
        <v>273</v>
      </c>
    </row>
    <row r="128" spans="1:4" x14ac:dyDescent="0.3">
      <c r="A128" t="s">
        <v>72</v>
      </c>
      <c r="B128" t="s">
        <v>81</v>
      </c>
      <c r="C128" t="s">
        <v>87</v>
      </c>
      <c r="D128" t="s">
        <v>274</v>
      </c>
    </row>
    <row r="129" spans="1:4" x14ac:dyDescent="0.3">
      <c r="A129" t="s">
        <v>72</v>
      </c>
      <c r="B129" t="s">
        <v>81</v>
      </c>
      <c r="C129" t="s">
        <v>88</v>
      </c>
      <c r="D129" t="s">
        <v>275</v>
      </c>
    </row>
    <row r="130" spans="1:4" x14ac:dyDescent="0.3">
      <c r="A130" t="s">
        <v>72</v>
      </c>
      <c r="B130" t="s">
        <v>89</v>
      </c>
      <c r="C130" t="s">
        <v>90</v>
      </c>
      <c r="D130" t="s">
        <v>276</v>
      </c>
    </row>
    <row r="131" spans="1:4" x14ac:dyDescent="0.3">
      <c r="A131" t="s">
        <v>72</v>
      </c>
      <c r="B131" t="s">
        <v>89</v>
      </c>
      <c r="C131" t="s">
        <v>90</v>
      </c>
      <c r="D131" t="s">
        <v>277</v>
      </c>
    </row>
    <row r="132" spans="1:4" x14ac:dyDescent="0.3">
      <c r="A132" t="s">
        <v>72</v>
      </c>
      <c r="B132" t="s">
        <v>89</v>
      </c>
      <c r="C132" t="s">
        <v>90</v>
      </c>
      <c r="D132" t="s">
        <v>278</v>
      </c>
    </row>
    <row r="133" spans="1:4" x14ac:dyDescent="0.3">
      <c r="A133" t="s">
        <v>72</v>
      </c>
      <c r="B133" t="s">
        <v>89</v>
      </c>
      <c r="C133" t="s">
        <v>90</v>
      </c>
      <c r="D133" t="s">
        <v>279</v>
      </c>
    </row>
    <row r="134" spans="1:4" x14ac:dyDescent="0.3">
      <c r="A134" t="s">
        <v>72</v>
      </c>
      <c r="B134" t="s">
        <v>89</v>
      </c>
      <c r="C134" t="s">
        <v>90</v>
      </c>
      <c r="D134" t="s">
        <v>280</v>
      </c>
    </row>
    <row r="135" spans="1:4" x14ac:dyDescent="0.3">
      <c r="A135" t="s">
        <v>72</v>
      </c>
      <c r="B135" t="s">
        <v>89</v>
      </c>
      <c r="C135" t="s">
        <v>90</v>
      </c>
      <c r="D135" t="s">
        <v>281</v>
      </c>
    </row>
    <row r="136" spans="1:4" x14ac:dyDescent="0.3">
      <c r="A136" t="s">
        <v>72</v>
      </c>
      <c r="B136" t="s">
        <v>89</v>
      </c>
      <c r="C136" t="s">
        <v>90</v>
      </c>
      <c r="D136" t="s">
        <v>282</v>
      </c>
    </row>
    <row r="137" spans="1:4" x14ac:dyDescent="0.3">
      <c r="A137" t="s">
        <v>72</v>
      </c>
      <c r="B137" t="s">
        <v>89</v>
      </c>
      <c r="C137" t="s">
        <v>91</v>
      </c>
      <c r="D137" t="s">
        <v>283</v>
      </c>
    </row>
    <row r="138" spans="1:4" x14ac:dyDescent="0.3">
      <c r="A138" t="s">
        <v>72</v>
      </c>
      <c r="B138" t="s">
        <v>89</v>
      </c>
      <c r="C138" t="s">
        <v>91</v>
      </c>
      <c r="D138" t="s">
        <v>284</v>
      </c>
    </row>
    <row r="139" spans="1:4" x14ac:dyDescent="0.3">
      <c r="A139" t="s">
        <v>72</v>
      </c>
      <c r="B139" t="s">
        <v>89</v>
      </c>
      <c r="C139" t="s">
        <v>91</v>
      </c>
      <c r="D139" t="s">
        <v>285</v>
      </c>
    </row>
    <row r="140" spans="1:4" x14ac:dyDescent="0.3">
      <c r="A140" t="s">
        <v>72</v>
      </c>
      <c r="B140" t="s">
        <v>89</v>
      </c>
      <c r="C140" t="s">
        <v>91</v>
      </c>
      <c r="D140" t="s">
        <v>286</v>
      </c>
    </row>
    <row r="141" spans="1:4" x14ac:dyDescent="0.3">
      <c r="A141" t="s">
        <v>72</v>
      </c>
      <c r="B141" t="s">
        <v>89</v>
      </c>
      <c r="C141" t="s">
        <v>91</v>
      </c>
      <c r="D141" t="s">
        <v>287</v>
      </c>
    </row>
    <row r="142" spans="1:4" x14ac:dyDescent="0.3">
      <c r="A142" t="s">
        <v>72</v>
      </c>
      <c r="B142" t="s">
        <v>89</v>
      </c>
      <c r="C142" t="s">
        <v>92</v>
      </c>
      <c r="D142" t="s">
        <v>288</v>
      </c>
    </row>
    <row r="143" spans="1:4" x14ac:dyDescent="0.3">
      <c r="A143" t="s">
        <v>72</v>
      </c>
      <c r="B143" t="s">
        <v>89</v>
      </c>
      <c r="C143" t="s">
        <v>92</v>
      </c>
      <c r="D143" t="s">
        <v>289</v>
      </c>
    </row>
    <row r="144" spans="1:4" x14ac:dyDescent="0.3">
      <c r="A144" t="s">
        <v>72</v>
      </c>
      <c r="B144" t="s">
        <v>89</v>
      </c>
      <c r="C144" t="s">
        <v>92</v>
      </c>
      <c r="D144" t="s">
        <v>290</v>
      </c>
    </row>
    <row r="145" spans="1:4" x14ac:dyDescent="0.3">
      <c r="A145" t="s">
        <v>72</v>
      </c>
      <c r="B145" t="s">
        <v>89</v>
      </c>
      <c r="C145" t="s">
        <v>92</v>
      </c>
      <c r="D145" t="s">
        <v>291</v>
      </c>
    </row>
    <row r="146" spans="1:4" x14ac:dyDescent="0.3">
      <c r="A146" t="s">
        <v>72</v>
      </c>
      <c r="B146" t="s">
        <v>89</v>
      </c>
      <c r="C146" t="s">
        <v>92</v>
      </c>
      <c r="D146" t="s">
        <v>292</v>
      </c>
    </row>
    <row r="147" spans="1:4" x14ac:dyDescent="0.3">
      <c r="A147" t="s">
        <v>72</v>
      </c>
      <c r="B147" t="s">
        <v>89</v>
      </c>
      <c r="C147" t="s">
        <v>92</v>
      </c>
      <c r="D147" t="s">
        <v>293</v>
      </c>
    </row>
    <row r="148" spans="1:4" x14ac:dyDescent="0.3">
      <c r="A148" t="s">
        <v>72</v>
      </c>
      <c r="B148" t="s">
        <v>89</v>
      </c>
      <c r="C148" t="s">
        <v>92</v>
      </c>
      <c r="D148" t="s">
        <v>294</v>
      </c>
    </row>
    <row r="149" spans="1:4" x14ac:dyDescent="0.3">
      <c r="A149" t="s">
        <v>72</v>
      </c>
      <c r="B149" t="s">
        <v>89</v>
      </c>
      <c r="C149" t="s">
        <v>93</v>
      </c>
      <c r="D149" t="s">
        <v>295</v>
      </c>
    </row>
    <row r="150" spans="1:4" x14ac:dyDescent="0.3">
      <c r="A150" t="s">
        <v>72</v>
      </c>
      <c r="B150" t="s">
        <v>89</v>
      </c>
      <c r="C150" t="s">
        <v>93</v>
      </c>
      <c r="D150" t="s">
        <v>296</v>
      </c>
    </row>
    <row r="151" spans="1:4" x14ac:dyDescent="0.3">
      <c r="A151" t="s">
        <v>72</v>
      </c>
      <c r="B151" t="s">
        <v>89</v>
      </c>
      <c r="C151" t="s">
        <v>93</v>
      </c>
      <c r="D151" t="s">
        <v>297</v>
      </c>
    </row>
    <row r="152" spans="1:4" x14ac:dyDescent="0.3">
      <c r="A152" t="s">
        <v>72</v>
      </c>
      <c r="B152" t="s">
        <v>89</v>
      </c>
      <c r="C152" t="s">
        <v>93</v>
      </c>
      <c r="D152" t="s">
        <v>298</v>
      </c>
    </row>
    <row r="153" spans="1:4" x14ac:dyDescent="0.3">
      <c r="A153" t="s">
        <v>72</v>
      </c>
      <c r="B153" t="s">
        <v>89</v>
      </c>
      <c r="C153" t="s">
        <v>93</v>
      </c>
      <c r="D153" t="s">
        <v>299</v>
      </c>
    </row>
    <row r="154" spans="1:4" x14ac:dyDescent="0.3">
      <c r="A154" t="s">
        <v>72</v>
      </c>
      <c r="B154" t="s">
        <v>89</v>
      </c>
      <c r="C154" t="s">
        <v>93</v>
      </c>
      <c r="D154" t="s">
        <v>300</v>
      </c>
    </row>
    <row r="155" spans="1:4" x14ac:dyDescent="0.3">
      <c r="A155" t="s">
        <v>72</v>
      </c>
      <c r="B155" t="s">
        <v>89</v>
      </c>
      <c r="C155" t="s">
        <v>93</v>
      </c>
      <c r="D155" t="s">
        <v>301</v>
      </c>
    </row>
    <row r="156" spans="1:4" x14ac:dyDescent="0.3">
      <c r="A156" t="s">
        <v>72</v>
      </c>
      <c r="B156" t="s">
        <v>89</v>
      </c>
      <c r="C156" t="s">
        <v>94</v>
      </c>
      <c r="D156" t="s">
        <v>302</v>
      </c>
    </row>
    <row r="157" spans="1:4" x14ac:dyDescent="0.3">
      <c r="A157" t="s">
        <v>72</v>
      </c>
      <c r="B157" t="s">
        <v>89</v>
      </c>
      <c r="C157" t="s">
        <v>94</v>
      </c>
      <c r="D157" t="s">
        <v>303</v>
      </c>
    </row>
    <row r="158" spans="1:4" x14ac:dyDescent="0.3">
      <c r="A158" t="s">
        <v>72</v>
      </c>
      <c r="B158" t="s">
        <v>89</v>
      </c>
      <c r="C158" t="s">
        <v>94</v>
      </c>
      <c r="D158" t="s">
        <v>304</v>
      </c>
    </row>
    <row r="159" spans="1:4" x14ac:dyDescent="0.3">
      <c r="A159" t="s">
        <v>72</v>
      </c>
      <c r="B159" t="s">
        <v>89</v>
      </c>
      <c r="C159" t="s">
        <v>94</v>
      </c>
      <c r="D159" t="s">
        <v>305</v>
      </c>
    </row>
    <row r="160" spans="1:4" x14ac:dyDescent="0.3">
      <c r="A160" t="s">
        <v>72</v>
      </c>
      <c r="B160" t="s">
        <v>89</v>
      </c>
      <c r="C160" t="s">
        <v>94</v>
      </c>
      <c r="D160" t="s">
        <v>306</v>
      </c>
    </row>
    <row r="161" spans="1:4" x14ac:dyDescent="0.3">
      <c r="A161" t="s">
        <v>72</v>
      </c>
      <c r="B161" t="s">
        <v>89</v>
      </c>
      <c r="C161" t="s">
        <v>94</v>
      </c>
      <c r="D161" t="s">
        <v>307</v>
      </c>
    </row>
    <row r="162" spans="1:4" x14ac:dyDescent="0.3">
      <c r="A162" t="s">
        <v>72</v>
      </c>
      <c r="B162" t="s">
        <v>89</v>
      </c>
      <c r="C162" t="s">
        <v>94</v>
      </c>
      <c r="D162" t="s">
        <v>308</v>
      </c>
    </row>
    <row r="163" spans="1:4" x14ac:dyDescent="0.3">
      <c r="A163" t="s">
        <v>72</v>
      </c>
      <c r="B163" t="s">
        <v>89</v>
      </c>
      <c r="C163" t="s">
        <v>94</v>
      </c>
      <c r="D163" t="s">
        <v>309</v>
      </c>
    </row>
    <row r="164" spans="1:4" x14ac:dyDescent="0.3">
      <c r="A164" t="s">
        <v>72</v>
      </c>
      <c r="B164" t="s">
        <v>89</v>
      </c>
      <c r="C164" t="s">
        <v>94</v>
      </c>
      <c r="D164" t="s">
        <v>310</v>
      </c>
    </row>
    <row r="165" spans="1:4" x14ac:dyDescent="0.3">
      <c r="A165" t="s">
        <v>72</v>
      </c>
      <c r="B165" t="s">
        <v>89</v>
      </c>
      <c r="C165" t="s">
        <v>95</v>
      </c>
      <c r="D165" t="s">
        <v>311</v>
      </c>
    </row>
    <row r="166" spans="1:4" x14ac:dyDescent="0.3">
      <c r="A166" t="s">
        <v>72</v>
      </c>
      <c r="B166" t="s">
        <v>89</v>
      </c>
      <c r="C166" t="s">
        <v>95</v>
      </c>
      <c r="D166" t="s">
        <v>312</v>
      </c>
    </row>
    <row r="167" spans="1:4" x14ac:dyDescent="0.3">
      <c r="A167" t="s">
        <v>72</v>
      </c>
      <c r="B167" t="s">
        <v>89</v>
      </c>
      <c r="C167" t="s">
        <v>95</v>
      </c>
      <c r="D167" t="s">
        <v>313</v>
      </c>
    </row>
    <row r="168" spans="1:4" x14ac:dyDescent="0.3">
      <c r="A168" t="s">
        <v>72</v>
      </c>
      <c r="B168" t="s">
        <v>89</v>
      </c>
      <c r="C168" t="s">
        <v>95</v>
      </c>
      <c r="D168" t="s">
        <v>314</v>
      </c>
    </row>
    <row r="169" spans="1:4" x14ac:dyDescent="0.3">
      <c r="A169" t="s">
        <v>72</v>
      </c>
      <c r="B169" t="s">
        <v>89</v>
      </c>
      <c r="C169" t="s">
        <v>95</v>
      </c>
      <c r="D169" t="s">
        <v>315</v>
      </c>
    </row>
    <row r="170" spans="1:4" x14ac:dyDescent="0.3">
      <c r="A170" t="s">
        <v>72</v>
      </c>
      <c r="B170" t="s">
        <v>89</v>
      </c>
      <c r="C170" t="s">
        <v>95</v>
      </c>
      <c r="D170" t="s">
        <v>316</v>
      </c>
    </row>
    <row r="171" spans="1:4" x14ac:dyDescent="0.3">
      <c r="A171" t="s">
        <v>72</v>
      </c>
      <c r="B171" t="s">
        <v>89</v>
      </c>
      <c r="C171" t="s">
        <v>95</v>
      </c>
      <c r="D171" t="s">
        <v>317</v>
      </c>
    </row>
    <row r="172" spans="1:4" x14ac:dyDescent="0.3">
      <c r="A172" t="s">
        <v>72</v>
      </c>
      <c r="B172" t="s">
        <v>89</v>
      </c>
      <c r="C172" t="s">
        <v>95</v>
      </c>
      <c r="D172" t="s">
        <v>318</v>
      </c>
    </row>
    <row r="173" spans="1:4" x14ac:dyDescent="0.3">
      <c r="A173" t="s">
        <v>72</v>
      </c>
      <c r="B173" t="s">
        <v>89</v>
      </c>
      <c r="C173" t="s">
        <v>95</v>
      </c>
      <c r="D173" t="s">
        <v>319</v>
      </c>
    </row>
    <row r="174" spans="1:4" x14ac:dyDescent="0.3">
      <c r="A174" t="s">
        <v>72</v>
      </c>
      <c r="B174" t="s">
        <v>96</v>
      </c>
      <c r="C174" t="s">
        <v>97</v>
      </c>
      <c r="D174" t="s">
        <v>320</v>
      </c>
    </row>
    <row r="175" spans="1:4" x14ac:dyDescent="0.3">
      <c r="A175" t="s">
        <v>72</v>
      </c>
      <c r="B175" t="s">
        <v>96</v>
      </c>
      <c r="C175" t="s">
        <v>97</v>
      </c>
      <c r="D175" t="s">
        <v>321</v>
      </c>
    </row>
    <row r="176" spans="1:4" x14ac:dyDescent="0.3">
      <c r="A176" t="s">
        <v>72</v>
      </c>
      <c r="B176" t="s">
        <v>96</v>
      </c>
      <c r="C176" t="s">
        <v>97</v>
      </c>
      <c r="D176" t="s">
        <v>322</v>
      </c>
    </row>
    <row r="177" spans="1:4" x14ac:dyDescent="0.3">
      <c r="A177" t="s">
        <v>72</v>
      </c>
      <c r="B177" t="s">
        <v>96</v>
      </c>
      <c r="C177" t="s">
        <v>97</v>
      </c>
      <c r="D177" t="s">
        <v>323</v>
      </c>
    </row>
    <row r="178" spans="1:4" x14ac:dyDescent="0.3">
      <c r="A178" t="s">
        <v>72</v>
      </c>
      <c r="B178" t="s">
        <v>96</v>
      </c>
      <c r="C178" t="s">
        <v>97</v>
      </c>
      <c r="D178" t="s">
        <v>324</v>
      </c>
    </row>
    <row r="179" spans="1:4" x14ac:dyDescent="0.3">
      <c r="A179" t="s">
        <v>72</v>
      </c>
      <c r="B179" t="s">
        <v>96</v>
      </c>
      <c r="C179" t="s">
        <v>97</v>
      </c>
      <c r="D179" t="s">
        <v>325</v>
      </c>
    </row>
    <row r="180" spans="1:4" x14ac:dyDescent="0.3">
      <c r="A180" t="s">
        <v>72</v>
      </c>
      <c r="B180" t="s">
        <v>96</v>
      </c>
      <c r="C180" t="s">
        <v>97</v>
      </c>
      <c r="D180" t="s">
        <v>326</v>
      </c>
    </row>
    <row r="181" spans="1:4" x14ac:dyDescent="0.3">
      <c r="A181" t="s">
        <v>72</v>
      </c>
      <c r="B181" t="s">
        <v>98</v>
      </c>
      <c r="C181" t="s">
        <v>99</v>
      </c>
      <c r="D181" t="s">
        <v>327</v>
      </c>
    </row>
    <row r="182" spans="1:4" x14ac:dyDescent="0.3">
      <c r="A182" t="s">
        <v>72</v>
      </c>
      <c r="B182" t="s">
        <v>98</v>
      </c>
      <c r="C182" t="s">
        <v>99</v>
      </c>
      <c r="D182" t="s">
        <v>328</v>
      </c>
    </row>
    <row r="183" spans="1:4" x14ac:dyDescent="0.3">
      <c r="A183" t="s">
        <v>72</v>
      </c>
      <c r="B183" t="s">
        <v>98</v>
      </c>
      <c r="C183" t="s">
        <v>99</v>
      </c>
      <c r="D183" t="s">
        <v>329</v>
      </c>
    </row>
    <row r="184" spans="1:4" x14ac:dyDescent="0.3">
      <c r="A184" t="s">
        <v>100</v>
      </c>
      <c r="B184" t="s">
        <v>101</v>
      </c>
      <c r="C184" t="s">
        <v>102</v>
      </c>
      <c r="D184" t="s">
        <v>330</v>
      </c>
    </row>
    <row r="185" spans="1:4" x14ac:dyDescent="0.3">
      <c r="A185" t="s">
        <v>100</v>
      </c>
      <c r="B185" t="s">
        <v>101</v>
      </c>
      <c r="C185" t="s">
        <v>102</v>
      </c>
      <c r="D185" t="s">
        <v>331</v>
      </c>
    </row>
    <row r="186" spans="1:4" x14ac:dyDescent="0.3">
      <c r="A186" t="s">
        <v>100</v>
      </c>
      <c r="B186" t="s">
        <v>101</v>
      </c>
      <c r="C186" t="s">
        <v>102</v>
      </c>
      <c r="D186" t="s">
        <v>332</v>
      </c>
    </row>
    <row r="187" spans="1:4" x14ac:dyDescent="0.3">
      <c r="A187" t="s">
        <v>100</v>
      </c>
      <c r="B187" t="s">
        <v>101</v>
      </c>
      <c r="C187" t="s">
        <v>102</v>
      </c>
      <c r="D187" t="s">
        <v>333</v>
      </c>
    </row>
    <row r="188" spans="1:4" x14ac:dyDescent="0.3">
      <c r="A188" t="s">
        <v>100</v>
      </c>
      <c r="B188" t="s">
        <v>101</v>
      </c>
      <c r="C188" t="s">
        <v>102</v>
      </c>
      <c r="D188" t="s">
        <v>334</v>
      </c>
    </row>
    <row r="189" spans="1:4" x14ac:dyDescent="0.3">
      <c r="A189" t="s">
        <v>100</v>
      </c>
      <c r="B189" t="s">
        <v>103</v>
      </c>
      <c r="C189" t="s">
        <v>104</v>
      </c>
      <c r="D189" t="s">
        <v>335</v>
      </c>
    </row>
    <row r="190" spans="1:4" x14ac:dyDescent="0.3">
      <c r="A190" t="s">
        <v>100</v>
      </c>
      <c r="B190" t="s">
        <v>103</v>
      </c>
      <c r="C190" t="s">
        <v>104</v>
      </c>
      <c r="D190" t="s">
        <v>336</v>
      </c>
    </row>
    <row r="191" spans="1:4" x14ac:dyDescent="0.3">
      <c r="A191" t="s">
        <v>100</v>
      </c>
      <c r="B191" t="s">
        <v>103</v>
      </c>
      <c r="C191" t="s">
        <v>104</v>
      </c>
      <c r="D191" t="s">
        <v>337</v>
      </c>
    </row>
    <row r="192" spans="1:4" x14ac:dyDescent="0.3">
      <c r="A192" t="s">
        <v>100</v>
      </c>
      <c r="B192" t="s">
        <v>103</v>
      </c>
      <c r="C192" t="s">
        <v>104</v>
      </c>
      <c r="D192" t="s">
        <v>338</v>
      </c>
    </row>
    <row r="193" spans="1:4" x14ac:dyDescent="0.3">
      <c r="A193" t="s">
        <v>100</v>
      </c>
      <c r="B193" t="s">
        <v>103</v>
      </c>
      <c r="C193" t="s">
        <v>104</v>
      </c>
      <c r="D193" t="s">
        <v>339</v>
      </c>
    </row>
    <row r="194" spans="1:4" x14ac:dyDescent="0.3">
      <c r="A194" t="s">
        <v>100</v>
      </c>
      <c r="B194" t="s">
        <v>103</v>
      </c>
      <c r="C194" t="s">
        <v>104</v>
      </c>
      <c r="D194" t="s">
        <v>340</v>
      </c>
    </row>
    <row r="195" spans="1:4" x14ac:dyDescent="0.3">
      <c r="A195" t="s">
        <v>100</v>
      </c>
      <c r="B195" t="s">
        <v>103</v>
      </c>
      <c r="C195" t="s">
        <v>104</v>
      </c>
      <c r="D195" t="s">
        <v>341</v>
      </c>
    </row>
    <row r="196" spans="1:4" x14ac:dyDescent="0.3">
      <c r="A196" t="s">
        <v>100</v>
      </c>
      <c r="B196" t="s">
        <v>103</v>
      </c>
      <c r="C196" t="s">
        <v>104</v>
      </c>
      <c r="D196" t="s">
        <v>342</v>
      </c>
    </row>
    <row r="197" spans="1:4" x14ac:dyDescent="0.3">
      <c r="A197" t="s">
        <v>100</v>
      </c>
      <c r="B197" t="s">
        <v>103</v>
      </c>
      <c r="C197" t="s">
        <v>104</v>
      </c>
      <c r="D197" t="s">
        <v>343</v>
      </c>
    </row>
    <row r="198" spans="1:4" x14ac:dyDescent="0.3">
      <c r="A198" t="s">
        <v>100</v>
      </c>
      <c r="B198" t="s">
        <v>103</v>
      </c>
      <c r="C198" t="s">
        <v>104</v>
      </c>
      <c r="D198" t="s">
        <v>344</v>
      </c>
    </row>
    <row r="199" spans="1:4" x14ac:dyDescent="0.3">
      <c r="A199" t="s">
        <v>100</v>
      </c>
      <c r="B199" t="s">
        <v>103</v>
      </c>
      <c r="C199" t="s">
        <v>104</v>
      </c>
      <c r="D199" t="s">
        <v>345</v>
      </c>
    </row>
    <row r="200" spans="1:4" x14ac:dyDescent="0.3">
      <c r="A200" t="s">
        <v>100</v>
      </c>
      <c r="B200" t="s">
        <v>103</v>
      </c>
      <c r="C200" t="s">
        <v>104</v>
      </c>
      <c r="D200" t="s">
        <v>346</v>
      </c>
    </row>
    <row r="201" spans="1:4" x14ac:dyDescent="0.3">
      <c r="A201" t="s">
        <v>100</v>
      </c>
      <c r="B201" t="s">
        <v>103</v>
      </c>
      <c r="C201" t="s">
        <v>104</v>
      </c>
      <c r="D201" t="s">
        <v>347</v>
      </c>
    </row>
    <row r="202" spans="1:4" x14ac:dyDescent="0.3">
      <c r="A202" t="s">
        <v>100</v>
      </c>
      <c r="B202" t="s">
        <v>103</v>
      </c>
      <c r="C202" t="s">
        <v>104</v>
      </c>
      <c r="D202" t="s">
        <v>348</v>
      </c>
    </row>
    <row r="203" spans="1:4" x14ac:dyDescent="0.3">
      <c r="A203" t="s">
        <v>100</v>
      </c>
      <c r="B203" t="s">
        <v>103</v>
      </c>
      <c r="C203" t="s">
        <v>104</v>
      </c>
      <c r="D203" t="s">
        <v>349</v>
      </c>
    </row>
    <row r="204" spans="1:4" x14ac:dyDescent="0.3">
      <c r="A204" t="s">
        <v>100</v>
      </c>
      <c r="B204" t="s">
        <v>103</v>
      </c>
      <c r="C204" t="s">
        <v>104</v>
      </c>
      <c r="D204" t="s">
        <v>350</v>
      </c>
    </row>
    <row r="205" spans="1:4" x14ac:dyDescent="0.3">
      <c r="A205" t="s">
        <v>100</v>
      </c>
      <c r="B205" t="s">
        <v>103</v>
      </c>
      <c r="C205" t="s">
        <v>104</v>
      </c>
      <c r="D205" t="s">
        <v>351</v>
      </c>
    </row>
    <row r="206" spans="1:4" x14ac:dyDescent="0.3">
      <c r="A206" t="s">
        <v>100</v>
      </c>
      <c r="B206" t="s">
        <v>103</v>
      </c>
      <c r="C206" t="s">
        <v>104</v>
      </c>
      <c r="D206" t="s">
        <v>352</v>
      </c>
    </row>
    <row r="207" spans="1:4" x14ac:dyDescent="0.3">
      <c r="A207" t="s">
        <v>100</v>
      </c>
      <c r="B207" t="s">
        <v>103</v>
      </c>
      <c r="C207" t="s">
        <v>104</v>
      </c>
      <c r="D207" t="s">
        <v>353</v>
      </c>
    </row>
    <row r="208" spans="1:4" x14ac:dyDescent="0.3">
      <c r="A208" t="s">
        <v>100</v>
      </c>
      <c r="B208" t="s">
        <v>103</v>
      </c>
      <c r="C208" t="s">
        <v>104</v>
      </c>
      <c r="D208" t="s">
        <v>354</v>
      </c>
    </row>
    <row r="209" spans="1:4" x14ac:dyDescent="0.3">
      <c r="A209" t="s">
        <v>100</v>
      </c>
      <c r="B209" t="s">
        <v>103</v>
      </c>
      <c r="C209" t="s">
        <v>104</v>
      </c>
      <c r="D209" t="s">
        <v>355</v>
      </c>
    </row>
    <row r="210" spans="1:4" x14ac:dyDescent="0.3">
      <c r="A210" t="s">
        <v>100</v>
      </c>
      <c r="B210" t="s">
        <v>103</v>
      </c>
      <c r="C210" t="s">
        <v>104</v>
      </c>
      <c r="D210" t="s">
        <v>356</v>
      </c>
    </row>
    <row r="211" spans="1:4" x14ac:dyDescent="0.3">
      <c r="A211" t="s">
        <v>100</v>
      </c>
      <c r="B211" t="s">
        <v>103</v>
      </c>
      <c r="C211" t="s">
        <v>104</v>
      </c>
      <c r="D211" t="s">
        <v>357</v>
      </c>
    </row>
    <row r="212" spans="1:4" x14ac:dyDescent="0.3">
      <c r="A212" t="s">
        <v>100</v>
      </c>
      <c r="B212" t="s">
        <v>103</v>
      </c>
      <c r="C212" t="s">
        <v>104</v>
      </c>
      <c r="D212" t="s">
        <v>358</v>
      </c>
    </row>
    <row r="213" spans="1:4" x14ac:dyDescent="0.3">
      <c r="A213" t="s">
        <v>100</v>
      </c>
      <c r="B213" t="s">
        <v>103</v>
      </c>
      <c r="C213" t="s">
        <v>104</v>
      </c>
      <c r="D213" t="s">
        <v>359</v>
      </c>
    </row>
    <row r="214" spans="1:4" x14ac:dyDescent="0.3">
      <c r="A214" t="s">
        <v>100</v>
      </c>
      <c r="B214" t="s">
        <v>103</v>
      </c>
      <c r="C214" t="s">
        <v>104</v>
      </c>
      <c r="D214" t="s">
        <v>360</v>
      </c>
    </row>
    <row r="215" spans="1:4" x14ac:dyDescent="0.3">
      <c r="A215" t="s">
        <v>100</v>
      </c>
      <c r="B215" t="s">
        <v>103</v>
      </c>
      <c r="C215" t="s">
        <v>104</v>
      </c>
      <c r="D215" t="s">
        <v>361</v>
      </c>
    </row>
    <row r="216" spans="1:4" x14ac:dyDescent="0.3">
      <c r="A216" t="s">
        <v>100</v>
      </c>
      <c r="B216" t="s">
        <v>103</v>
      </c>
      <c r="C216" t="s">
        <v>104</v>
      </c>
      <c r="D216" t="s">
        <v>362</v>
      </c>
    </row>
    <row r="217" spans="1:4" x14ac:dyDescent="0.3">
      <c r="A217" t="s">
        <v>100</v>
      </c>
      <c r="B217" t="s">
        <v>103</v>
      </c>
      <c r="C217" t="s">
        <v>104</v>
      </c>
      <c r="D217" t="s">
        <v>363</v>
      </c>
    </row>
    <row r="218" spans="1:4" x14ac:dyDescent="0.3">
      <c r="A218" t="s">
        <v>100</v>
      </c>
      <c r="B218" t="s">
        <v>103</v>
      </c>
      <c r="C218" t="s">
        <v>104</v>
      </c>
      <c r="D218" t="s">
        <v>364</v>
      </c>
    </row>
    <row r="219" spans="1:4" x14ac:dyDescent="0.3">
      <c r="A219" t="s">
        <v>100</v>
      </c>
      <c r="B219" t="s">
        <v>103</v>
      </c>
      <c r="C219" t="s">
        <v>104</v>
      </c>
      <c r="D219" t="s">
        <v>365</v>
      </c>
    </row>
    <row r="220" spans="1:4" x14ac:dyDescent="0.3">
      <c r="A220" t="s">
        <v>100</v>
      </c>
      <c r="B220" t="s">
        <v>103</v>
      </c>
      <c r="C220" t="s">
        <v>104</v>
      </c>
      <c r="D220" t="s">
        <v>366</v>
      </c>
    </row>
    <row r="221" spans="1:4" x14ac:dyDescent="0.3">
      <c r="A221" t="s">
        <v>100</v>
      </c>
      <c r="B221" t="s">
        <v>103</v>
      </c>
      <c r="C221" t="s">
        <v>104</v>
      </c>
      <c r="D221" t="s">
        <v>367</v>
      </c>
    </row>
    <row r="222" spans="1:4" x14ac:dyDescent="0.3">
      <c r="A222" t="s">
        <v>100</v>
      </c>
      <c r="B222" t="s">
        <v>103</v>
      </c>
      <c r="C222" t="s">
        <v>104</v>
      </c>
      <c r="D222" t="s">
        <v>368</v>
      </c>
    </row>
    <row r="223" spans="1:4" x14ac:dyDescent="0.3">
      <c r="A223" t="s">
        <v>100</v>
      </c>
      <c r="B223" t="s">
        <v>103</v>
      </c>
      <c r="C223" t="s">
        <v>104</v>
      </c>
      <c r="D223" t="s">
        <v>369</v>
      </c>
    </row>
    <row r="224" spans="1:4" x14ac:dyDescent="0.3">
      <c r="A224" t="s">
        <v>100</v>
      </c>
      <c r="B224" t="s">
        <v>103</v>
      </c>
      <c r="C224" t="s">
        <v>104</v>
      </c>
      <c r="D224" t="s">
        <v>370</v>
      </c>
    </row>
    <row r="225" spans="1:4" x14ac:dyDescent="0.3">
      <c r="A225" t="s">
        <v>100</v>
      </c>
      <c r="B225" t="s">
        <v>103</v>
      </c>
      <c r="C225" t="s">
        <v>104</v>
      </c>
      <c r="D225" t="s">
        <v>371</v>
      </c>
    </row>
    <row r="226" spans="1:4" x14ac:dyDescent="0.3">
      <c r="A226" t="s">
        <v>100</v>
      </c>
      <c r="B226" t="s">
        <v>103</v>
      </c>
      <c r="C226" t="s">
        <v>104</v>
      </c>
      <c r="D226" t="s">
        <v>372</v>
      </c>
    </row>
    <row r="227" spans="1:4" x14ac:dyDescent="0.3">
      <c r="A227" t="s">
        <v>100</v>
      </c>
      <c r="B227" t="s">
        <v>103</v>
      </c>
      <c r="C227" t="s">
        <v>104</v>
      </c>
      <c r="D227" t="s">
        <v>373</v>
      </c>
    </row>
    <row r="228" spans="1:4" x14ac:dyDescent="0.3">
      <c r="A228" t="s">
        <v>100</v>
      </c>
      <c r="B228" t="s">
        <v>103</v>
      </c>
      <c r="C228" t="s">
        <v>104</v>
      </c>
      <c r="D228" t="s">
        <v>374</v>
      </c>
    </row>
    <row r="229" spans="1:4" x14ac:dyDescent="0.3">
      <c r="A229" t="s">
        <v>100</v>
      </c>
      <c r="B229" t="s">
        <v>103</v>
      </c>
      <c r="C229" t="s">
        <v>104</v>
      </c>
      <c r="D229" t="s">
        <v>375</v>
      </c>
    </row>
    <row r="230" spans="1:4" x14ac:dyDescent="0.3">
      <c r="A230" t="s">
        <v>100</v>
      </c>
      <c r="B230" t="s">
        <v>103</v>
      </c>
      <c r="C230" t="s">
        <v>104</v>
      </c>
      <c r="D230" t="s">
        <v>376</v>
      </c>
    </row>
    <row r="231" spans="1:4" x14ac:dyDescent="0.3">
      <c r="A231" t="s">
        <v>100</v>
      </c>
      <c r="B231" t="s">
        <v>103</v>
      </c>
      <c r="C231" t="s">
        <v>104</v>
      </c>
      <c r="D231" t="s">
        <v>377</v>
      </c>
    </row>
    <row r="232" spans="1:4" x14ac:dyDescent="0.3">
      <c r="A232" t="s">
        <v>100</v>
      </c>
      <c r="B232" t="s">
        <v>103</v>
      </c>
      <c r="C232" t="s">
        <v>104</v>
      </c>
      <c r="D232" t="s">
        <v>378</v>
      </c>
    </row>
    <row r="233" spans="1:4" x14ac:dyDescent="0.3">
      <c r="A233" t="s">
        <v>100</v>
      </c>
      <c r="B233" t="s">
        <v>103</v>
      </c>
      <c r="C233" t="s">
        <v>104</v>
      </c>
      <c r="D233" t="s">
        <v>379</v>
      </c>
    </row>
    <row r="234" spans="1:4" x14ac:dyDescent="0.3">
      <c r="A234" t="s">
        <v>100</v>
      </c>
      <c r="B234" t="s">
        <v>103</v>
      </c>
      <c r="C234" t="s">
        <v>104</v>
      </c>
      <c r="D234" t="s">
        <v>380</v>
      </c>
    </row>
    <row r="235" spans="1:4" x14ac:dyDescent="0.3">
      <c r="A235" t="s">
        <v>100</v>
      </c>
      <c r="B235" t="s">
        <v>103</v>
      </c>
      <c r="C235" t="s">
        <v>104</v>
      </c>
      <c r="D235" t="s">
        <v>381</v>
      </c>
    </row>
    <row r="236" spans="1:4" x14ac:dyDescent="0.3">
      <c r="A236" t="s">
        <v>100</v>
      </c>
      <c r="B236" t="s">
        <v>103</v>
      </c>
      <c r="C236" t="s">
        <v>104</v>
      </c>
      <c r="D236" t="s">
        <v>382</v>
      </c>
    </row>
    <row r="237" spans="1:4" x14ac:dyDescent="0.3">
      <c r="A237" t="s">
        <v>100</v>
      </c>
      <c r="B237" t="s">
        <v>103</v>
      </c>
      <c r="C237" t="s">
        <v>104</v>
      </c>
      <c r="D237" t="s">
        <v>383</v>
      </c>
    </row>
    <row r="238" spans="1:4" x14ac:dyDescent="0.3">
      <c r="A238" t="s">
        <v>100</v>
      </c>
      <c r="B238" t="s">
        <v>105</v>
      </c>
      <c r="C238" t="s">
        <v>106</v>
      </c>
      <c r="D238" t="s">
        <v>384</v>
      </c>
    </row>
    <row r="239" spans="1:4" x14ac:dyDescent="0.3">
      <c r="A239" t="s">
        <v>100</v>
      </c>
      <c r="B239" t="s">
        <v>105</v>
      </c>
      <c r="C239" t="s">
        <v>106</v>
      </c>
      <c r="D239" t="s">
        <v>385</v>
      </c>
    </row>
    <row r="240" spans="1:4" x14ac:dyDescent="0.3">
      <c r="A240" t="s">
        <v>100</v>
      </c>
      <c r="B240" t="s">
        <v>105</v>
      </c>
      <c r="C240" t="s">
        <v>106</v>
      </c>
      <c r="D240" t="s">
        <v>386</v>
      </c>
    </row>
    <row r="241" spans="1:4" x14ac:dyDescent="0.3">
      <c r="A241" t="s">
        <v>100</v>
      </c>
      <c r="B241" t="s">
        <v>105</v>
      </c>
      <c r="C241" t="s">
        <v>106</v>
      </c>
      <c r="D241" t="s">
        <v>387</v>
      </c>
    </row>
    <row r="242" spans="1:4" x14ac:dyDescent="0.3">
      <c r="A242" t="s">
        <v>100</v>
      </c>
      <c r="B242" t="s">
        <v>105</v>
      </c>
      <c r="C242" t="s">
        <v>106</v>
      </c>
      <c r="D242" t="s">
        <v>388</v>
      </c>
    </row>
    <row r="243" spans="1:4" x14ac:dyDescent="0.3">
      <c r="A243" t="s">
        <v>100</v>
      </c>
      <c r="B243" t="s">
        <v>105</v>
      </c>
      <c r="C243" t="s">
        <v>106</v>
      </c>
      <c r="D243" t="s">
        <v>389</v>
      </c>
    </row>
    <row r="244" spans="1:4" x14ac:dyDescent="0.3">
      <c r="A244" t="s">
        <v>100</v>
      </c>
      <c r="B244" t="s">
        <v>105</v>
      </c>
      <c r="C244" t="s">
        <v>107</v>
      </c>
      <c r="D244" t="s">
        <v>390</v>
      </c>
    </row>
    <row r="245" spans="1:4" x14ac:dyDescent="0.3">
      <c r="A245" t="s">
        <v>100</v>
      </c>
      <c r="B245" t="s">
        <v>105</v>
      </c>
      <c r="C245" t="s">
        <v>108</v>
      </c>
      <c r="D245" t="s">
        <v>391</v>
      </c>
    </row>
    <row r="246" spans="1:4" x14ac:dyDescent="0.3">
      <c r="A246" t="s">
        <v>100</v>
      </c>
      <c r="B246" t="s">
        <v>105</v>
      </c>
      <c r="C246" t="s">
        <v>108</v>
      </c>
      <c r="D246" t="s">
        <v>392</v>
      </c>
    </row>
    <row r="247" spans="1:4" x14ac:dyDescent="0.3">
      <c r="A247" t="s">
        <v>100</v>
      </c>
      <c r="B247" t="s">
        <v>109</v>
      </c>
      <c r="C247" t="s">
        <v>110</v>
      </c>
      <c r="D247" t="s">
        <v>393</v>
      </c>
    </row>
    <row r="248" spans="1:4" x14ac:dyDescent="0.3">
      <c r="A248" t="s">
        <v>100</v>
      </c>
      <c r="B248" t="s">
        <v>109</v>
      </c>
      <c r="C248" t="s">
        <v>110</v>
      </c>
      <c r="D248" t="s">
        <v>394</v>
      </c>
    </row>
    <row r="249" spans="1:4" x14ac:dyDescent="0.3">
      <c r="A249" t="s">
        <v>100</v>
      </c>
      <c r="B249" t="s">
        <v>109</v>
      </c>
      <c r="C249" t="s">
        <v>110</v>
      </c>
      <c r="D249" t="s">
        <v>395</v>
      </c>
    </row>
    <row r="250" spans="1:4" x14ac:dyDescent="0.3">
      <c r="A250" t="s">
        <v>100</v>
      </c>
      <c r="B250" t="s">
        <v>109</v>
      </c>
      <c r="C250" t="s">
        <v>110</v>
      </c>
      <c r="D250" t="s">
        <v>396</v>
      </c>
    </row>
    <row r="251" spans="1:4" x14ac:dyDescent="0.3">
      <c r="A251" t="s">
        <v>100</v>
      </c>
      <c r="B251" t="s">
        <v>109</v>
      </c>
      <c r="C251" t="s">
        <v>110</v>
      </c>
      <c r="D251" t="s">
        <v>397</v>
      </c>
    </row>
    <row r="252" spans="1:4" x14ac:dyDescent="0.3">
      <c r="A252" t="s">
        <v>100</v>
      </c>
      <c r="B252" t="s">
        <v>109</v>
      </c>
      <c r="C252" t="s">
        <v>110</v>
      </c>
      <c r="D252" t="s">
        <v>398</v>
      </c>
    </row>
    <row r="253" spans="1:4" x14ac:dyDescent="0.3">
      <c r="A253" t="s">
        <v>100</v>
      </c>
      <c r="B253" t="s">
        <v>111</v>
      </c>
      <c r="C253" t="s">
        <v>112</v>
      </c>
      <c r="D253" t="s">
        <v>399</v>
      </c>
    </row>
    <row r="254" spans="1:4" x14ac:dyDescent="0.3">
      <c r="A254" t="s">
        <v>100</v>
      </c>
      <c r="B254" t="s">
        <v>111</v>
      </c>
      <c r="C254" t="s">
        <v>113</v>
      </c>
      <c r="D254" t="s">
        <v>400</v>
      </c>
    </row>
    <row r="255" spans="1:4" x14ac:dyDescent="0.3">
      <c r="A255" t="s">
        <v>100</v>
      </c>
      <c r="B255" t="s">
        <v>111</v>
      </c>
      <c r="C255" t="s">
        <v>113</v>
      </c>
      <c r="D255" t="s">
        <v>401</v>
      </c>
    </row>
    <row r="256" spans="1:4" x14ac:dyDescent="0.3">
      <c r="A256" t="s">
        <v>100</v>
      </c>
      <c r="B256" t="s">
        <v>111</v>
      </c>
      <c r="C256" t="s">
        <v>113</v>
      </c>
      <c r="D256" t="s">
        <v>402</v>
      </c>
    </row>
    <row r="257" spans="1:4" x14ac:dyDescent="0.3">
      <c r="A257" t="s">
        <v>100</v>
      </c>
      <c r="B257" t="s">
        <v>111</v>
      </c>
      <c r="C257" t="s">
        <v>113</v>
      </c>
      <c r="D257" t="s">
        <v>403</v>
      </c>
    </row>
    <row r="258" spans="1:4" x14ac:dyDescent="0.3">
      <c r="A258" t="s">
        <v>100</v>
      </c>
      <c r="B258" t="s">
        <v>111</v>
      </c>
      <c r="C258" t="s">
        <v>113</v>
      </c>
      <c r="D258" t="s">
        <v>404</v>
      </c>
    </row>
    <row r="259" spans="1:4" x14ac:dyDescent="0.3">
      <c r="A259" t="s">
        <v>100</v>
      </c>
      <c r="B259" t="s">
        <v>111</v>
      </c>
      <c r="C259" t="s">
        <v>113</v>
      </c>
      <c r="D259" t="s">
        <v>405</v>
      </c>
    </row>
    <row r="260" spans="1:4" x14ac:dyDescent="0.3">
      <c r="A260" t="s">
        <v>100</v>
      </c>
      <c r="B260" t="s">
        <v>111</v>
      </c>
      <c r="C260" t="s">
        <v>113</v>
      </c>
      <c r="D260" t="s">
        <v>406</v>
      </c>
    </row>
    <row r="261" spans="1:4" x14ac:dyDescent="0.3">
      <c r="A261" t="s">
        <v>100</v>
      </c>
      <c r="B261" t="s">
        <v>111</v>
      </c>
      <c r="C261" t="s">
        <v>113</v>
      </c>
      <c r="D261" t="s">
        <v>407</v>
      </c>
    </row>
    <row r="262" spans="1:4" x14ac:dyDescent="0.3">
      <c r="A262" t="s">
        <v>100</v>
      </c>
      <c r="B262" t="s">
        <v>111</v>
      </c>
      <c r="C262" t="s">
        <v>113</v>
      </c>
      <c r="D262" t="s">
        <v>408</v>
      </c>
    </row>
    <row r="263" spans="1:4" x14ac:dyDescent="0.3">
      <c r="A263" t="s">
        <v>100</v>
      </c>
      <c r="B263" t="s">
        <v>111</v>
      </c>
      <c r="C263" t="s">
        <v>114</v>
      </c>
      <c r="D263" t="s">
        <v>409</v>
      </c>
    </row>
    <row r="264" spans="1:4" x14ac:dyDescent="0.3">
      <c r="A264" t="s">
        <v>100</v>
      </c>
      <c r="B264" t="s">
        <v>111</v>
      </c>
      <c r="C264" t="s">
        <v>115</v>
      </c>
      <c r="D264" t="s">
        <v>410</v>
      </c>
    </row>
    <row r="265" spans="1:4" x14ac:dyDescent="0.3">
      <c r="A265" t="s">
        <v>100</v>
      </c>
      <c r="B265" t="s">
        <v>111</v>
      </c>
      <c r="C265" t="s">
        <v>115</v>
      </c>
      <c r="D265" t="s">
        <v>411</v>
      </c>
    </row>
    <row r="266" spans="1:4" x14ac:dyDescent="0.3">
      <c r="A266" t="s">
        <v>100</v>
      </c>
      <c r="B266" t="s">
        <v>116</v>
      </c>
      <c r="C266" t="s">
        <v>117</v>
      </c>
      <c r="D266" t="s">
        <v>412</v>
      </c>
    </row>
    <row r="267" spans="1:4" x14ac:dyDescent="0.3">
      <c r="A267" t="s">
        <v>100</v>
      </c>
      <c r="B267" t="s">
        <v>116</v>
      </c>
      <c r="C267" t="s">
        <v>117</v>
      </c>
      <c r="D267" t="s">
        <v>413</v>
      </c>
    </row>
    <row r="268" spans="1:4" x14ac:dyDescent="0.3">
      <c r="A268" t="s">
        <v>100</v>
      </c>
      <c r="B268" t="s">
        <v>116</v>
      </c>
      <c r="C268" t="s">
        <v>117</v>
      </c>
      <c r="D268" t="s">
        <v>414</v>
      </c>
    </row>
    <row r="269" spans="1:4" x14ac:dyDescent="0.3">
      <c r="A269" t="s">
        <v>100</v>
      </c>
      <c r="B269" t="s">
        <v>116</v>
      </c>
      <c r="C269" t="s">
        <v>118</v>
      </c>
      <c r="D269" t="s">
        <v>415</v>
      </c>
    </row>
    <row r="270" spans="1:4" x14ac:dyDescent="0.3">
      <c r="A270" t="s">
        <v>100</v>
      </c>
      <c r="B270" t="s">
        <v>116</v>
      </c>
      <c r="C270" t="s">
        <v>118</v>
      </c>
      <c r="D270" t="s">
        <v>416</v>
      </c>
    </row>
    <row r="271" spans="1:4" x14ac:dyDescent="0.3">
      <c r="A271" t="s">
        <v>100</v>
      </c>
      <c r="B271" t="s">
        <v>116</v>
      </c>
      <c r="C271" t="s">
        <v>118</v>
      </c>
      <c r="D271" t="s">
        <v>417</v>
      </c>
    </row>
    <row r="272" spans="1:4" x14ac:dyDescent="0.3">
      <c r="A272" t="s">
        <v>100</v>
      </c>
      <c r="B272" t="s">
        <v>119</v>
      </c>
      <c r="C272" t="s">
        <v>120</v>
      </c>
      <c r="D272" t="s">
        <v>418</v>
      </c>
    </row>
    <row r="273" spans="1:4" x14ac:dyDescent="0.3">
      <c r="A273" t="s">
        <v>100</v>
      </c>
      <c r="B273" t="s">
        <v>119</v>
      </c>
      <c r="C273" t="s">
        <v>121</v>
      </c>
      <c r="D273" t="s">
        <v>419</v>
      </c>
    </row>
    <row r="274" spans="1:4" x14ac:dyDescent="0.3">
      <c r="A274" t="s">
        <v>100</v>
      </c>
      <c r="B274" t="s">
        <v>119</v>
      </c>
      <c r="C274" t="s">
        <v>122</v>
      </c>
      <c r="D274" t="s">
        <v>420</v>
      </c>
    </row>
    <row r="275" spans="1:4" x14ac:dyDescent="0.3">
      <c r="A275" t="s">
        <v>100</v>
      </c>
      <c r="B275" t="s">
        <v>119</v>
      </c>
      <c r="C275" t="s">
        <v>122</v>
      </c>
      <c r="D275" t="s">
        <v>421</v>
      </c>
    </row>
    <row r="276" spans="1:4" x14ac:dyDescent="0.3">
      <c r="A276" t="s">
        <v>100</v>
      </c>
      <c r="B276" t="s">
        <v>119</v>
      </c>
      <c r="C276" t="s">
        <v>122</v>
      </c>
      <c r="D276" t="s">
        <v>422</v>
      </c>
    </row>
    <row r="277" spans="1:4" x14ac:dyDescent="0.3">
      <c r="A277" t="s">
        <v>100</v>
      </c>
      <c r="B277" t="s">
        <v>119</v>
      </c>
      <c r="C277" t="s">
        <v>122</v>
      </c>
      <c r="D277" t="s">
        <v>423</v>
      </c>
    </row>
    <row r="278" spans="1:4" x14ac:dyDescent="0.3">
      <c r="A278" t="s">
        <v>123</v>
      </c>
      <c r="B278" t="s">
        <v>124</v>
      </c>
      <c r="C278" t="s">
        <v>125</v>
      </c>
      <c r="D278" t="s">
        <v>424</v>
      </c>
    </row>
    <row r="279" spans="1:4" x14ac:dyDescent="0.3">
      <c r="A279" t="s">
        <v>123</v>
      </c>
      <c r="B279" t="s">
        <v>124</v>
      </c>
      <c r="C279" t="s">
        <v>125</v>
      </c>
      <c r="D279" t="s">
        <v>425</v>
      </c>
    </row>
    <row r="280" spans="1:4" x14ac:dyDescent="0.3">
      <c r="A280" t="s">
        <v>123</v>
      </c>
      <c r="B280" t="s">
        <v>124</v>
      </c>
      <c r="C280" t="s">
        <v>125</v>
      </c>
      <c r="D280" t="s">
        <v>426</v>
      </c>
    </row>
    <row r="281" spans="1:4" x14ac:dyDescent="0.3">
      <c r="A281" t="s">
        <v>123</v>
      </c>
      <c r="B281" t="s">
        <v>124</v>
      </c>
      <c r="C281" t="s">
        <v>125</v>
      </c>
      <c r="D281" t="s">
        <v>427</v>
      </c>
    </row>
    <row r="282" spans="1:4" x14ac:dyDescent="0.3">
      <c r="A282" t="s">
        <v>123</v>
      </c>
      <c r="B282" t="s">
        <v>124</v>
      </c>
      <c r="C282" t="s">
        <v>125</v>
      </c>
      <c r="D282" t="s">
        <v>428</v>
      </c>
    </row>
    <row r="283" spans="1:4" x14ac:dyDescent="0.3">
      <c r="A283" t="s">
        <v>123</v>
      </c>
      <c r="B283" t="s">
        <v>124</v>
      </c>
      <c r="C283" t="s">
        <v>125</v>
      </c>
      <c r="D283" t="s">
        <v>429</v>
      </c>
    </row>
    <row r="284" spans="1:4" x14ac:dyDescent="0.3">
      <c r="A284" t="s">
        <v>123</v>
      </c>
      <c r="B284" t="s">
        <v>124</v>
      </c>
      <c r="C284" t="s">
        <v>125</v>
      </c>
      <c r="D284" t="s">
        <v>430</v>
      </c>
    </row>
    <row r="285" spans="1:4" x14ac:dyDescent="0.3">
      <c r="A285" t="s">
        <v>123</v>
      </c>
      <c r="B285" t="s">
        <v>124</v>
      </c>
      <c r="C285" t="s">
        <v>125</v>
      </c>
      <c r="D285" t="s">
        <v>431</v>
      </c>
    </row>
    <row r="286" spans="1:4" x14ac:dyDescent="0.3">
      <c r="A286" t="s">
        <v>123</v>
      </c>
      <c r="B286" t="s">
        <v>124</v>
      </c>
      <c r="C286" t="s">
        <v>125</v>
      </c>
      <c r="D286" t="s">
        <v>432</v>
      </c>
    </row>
    <row r="287" spans="1:4" x14ac:dyDescent="0.3">
      <c r="A287" t="s">
        <v>123</v>
      </c>
      <c r="B287" t="s">
        <v>124</v>
      </c>
      <c r="C287" t="s">
        <v>125</v>
      </c>
      <c r="D287" t="s">
        <v>433</v>
      </c>
    </row>
    <row r="288" spans="1:4" x14ac:dyDescent="0.3">
      <c r="A288" t="s">
        <v>123</v>
      </c>
      <c r="B288" t="s">
        <v>124</v>
      </c>
      <c r="C288" t="s">
        <v>126</v>
      </c>
      <c r="D288" t="s">
        <v>434</v>
      </c>
    </row>
    <row r="289" spans="1:4" x14ac:dyDescent="0.3">
      <c r="A289" t="s">
        <v>123</v>
      </c>
      <c r="B289" t="s">
        <v>124</v>
      </c>
      <c r="C289" t="s">
        <v>126</v>
      </c>
      <c r="D289" t="s">
        <v>435</v>
      </c>
    </row>
    <row r="290" spans="1:4" x14ac:dyDescent="0.3">
      <c r="A290" t="s">
        <v>123</v>
      </c>
      <c r="B290" t="s">
        <v>124</v>
      </c>
      <c r="C290" t="s">
        <v>126</v>
      </c>
      <c r="D290" t="s">
        <v>436</v>
      </c>
    </row>
    <row r="291" spans="1:4" x14ac:dyDescent="0.3">
      <c r="A291" t="s">
        <v>123</v>
      </c>
      <c r="B291" t="s">
        <v>127</v>
      </c>
      <c r="C291" t="s">
        <v>128</v>
      </c>
      <c r="D291" t="s">
        <v>437</v>
      </c>
    </row>
    <row r="292" spans="1:4" x14ac:dyDescent="0.3">
      <c r="A292" t="s">
        <v>123</v>
      </c>
      <c r="B292" t="s">
        <v>127</v>
      </c>
      <c r="C292" t="s">
        <v>128</v>
      </c>
      <c r="D292" t="s">
        <v>438</v>
      </c>
    </row>
    <row r="293" spans="1:4" x14ac:dyDescent="0.3">
      <c r="A293" t="s">
        <v>123</v>
      </c>
      <c r="B293" t="s">
        <v>127</v>
      </c>
      <c r="C293" t="s">
        <v>128</v>
      </c>
      <c r="D293" t="s">
        <v>439</v>
      </c>
    </row>
    <row r="294" spans="1:4" x14ac:dyDescent="0.3">
      <c r="A294" t="s">
        <v>123</v>
      </c>
      <c r="B294" t="s">
        <v>127</v>
      </c>
      <c r="C294" t="s">
        <v>128</v>
      </c>
      <c r="D294" t="s">
        <v>440</v>
      </c>
    </row>
    <row r="295" spans="1:4" x14ac:dyDescent="0.3">
      <c r="A295" t="s">
        <v>123</v>
      </c>
      <c r="B295" t="s">
        <v>127</v>
      </c>
      <c r="C295" t="s">
        <v>128</v>
      </c>
      <c r="D295" t="s">
        <v>441</v>
      </c>
    </row>
    <row r="296" spans="1:4" x14ac:dyDescent="0.3">
      <c r="A296" t="s">
        <v>123</v>
      </c>
      <c r="B296" t="s">
        <v>127</v>
      </c>
      <c r="C296" t="s">
        <v>128</v>
      </c>
      <c r="D296" t="s">
        <v>442</v>
      </c>
    </row>
    <row r="297" spans="1:4" x14ac:dyDescent="0.3">
      <c r="A297" t="s">
        <v>123</v>
      </c>
      <c r="B297" t="s">
        <v>127</v>
      </c>
      <c r="C297" t="s">
        <v>128</v>
      </c>
      <c r="D297" t="s">
        <v>443</v>
      </c>
    </row>
    <row r="298" spans="1:4" x14ac:dyDescent="0.3">
      <c r="A298" t="s">
        <v>123</v>
      </c>
      <c r="B298" t="s">
        <v>127</v>
      </c>
      <c r="C298" t="s">
        <v>128</v>
      </c>
      <c r="D298" t="s">
        <v>444</v>
      </c>
    </row>
    <row r="299" spans="1:4" x14ac:dyDescent="0.3">
      <c r="A299" t="s">
        <v>123</v>
      </c>
      <c r="B299" t="s">
        <v>127</v>
      </c>
      <c r="C299" t="s">
        <v>129</v>
      </c>
      <c r="D299" t="s">
        <v>445</v>
      </c>
    </row>
    <row r="300" spans="1:4" x14ac:dyDescent="0.3">
      <c r="A300" t="s">
        <v>123</v>
      </c>
      <c r="B300" t="s">
        <v>127</v>
      </c>
      <c r="C300" t="s">
        <v>129</v>
      </c>
      <c r="D300" t="s">
        <v>446</v>
      </c>
    </row>
    <row r="301" spans="1:4" x14ac:dyDescent="0.3">
      <c r="A301" t="s">
        <v>123</v>
      </c>
      <c r="B301" t="s">
        <v>127</v>
      </c>
      <c r="C301" t="s">
        <v>130</v>
      </c>
      <c r="D301" t="s">
        <v>447</v>
      </c>
    </row>
    <row r="302" spans="1:4" x14ac:dyDescent="0.3">
      <c r="A302" t="s">
        <v>123</v>
      </c>
      <c r="B302" t="s">
        <v>127</v>
      </c>
      <c r="C302" t="s">
        <v>130</v>
      </c>
      <c r="D302" t="s">
        <v>448</v>
      </c>
    </row>
    <row r="303" spans="1:4" x14ac:dyDescent="0.3">
      <c r="A303" t="s">
        <v>123</v>
      </c>
      <c r="B303" t="s">
        <v>127</v>
      </c>
      <c r="C303" t="s">
        <v>131</v>
      </c>
      <c r="D303" t="s">
        <v>449</v>
      </c>
    </row>
    <row r="304" spans="1:4" x14ac:dyDescent="0.3">
      <c r="A304" t="s">
        <v>123</v>
      </c>
      <c r="B304" t="s">
        <v>127</v>
      </c>
      <c r="C304" t="s">
        <v>131</v>
      </c>
      <c r="D304" t="s">
        <v>450</v>
      </c>
    </row>
    <row r="305" spans="1:4" x14ac:dyDescent="0.3">
      <c r="A305" t="s">
        <v>123</v>
      </c>
      <c r="B305" t="s">
        <v>132</v>
      </c>
      <c r="C305" t="s">
        <v>133</v>
      </c>
      <c r="D305" t="s">
        <v>451</v>
      </c>
    </row>
    <row r="306" spans="1:4" x14ac:dyDescent="0.3">
      <c r="A306" t="s">
        <v>123</v>
      </c>
      <c r="B306" t="s">
        <v>132</v>
      </c>
      <c r="C306" t="s">
        <v>133</v>
      </c>
      <c r="D306" t="s">
        <v>452</v>
      </c>
    </row>
    <row r="307" spans="1:4" x14ac:dyDescent="0.3">
      <c r="A307" t="s">
        <v>123</v>
      </c>
      <c r="B307" t="s">
        <v>132</v>
      </c>
      <c r="C307" t="s">
        <v>133</v>
      </c>
      <c r="D307" t="s">
        <v>453</v>
      </c>
    </row>
    <row r="308" spans="1:4" x14ac:dyDescent="0.3">
      <c r="A308" t="s">
        <v>123</v>
      </c>
      <c r="B308" t="s">
        <v>132</v>
      </c>
      <c r="C308" t="s">
        <v>133</v>
      </c>
      <c r="D308" t="s">
        <v>454</v>
      </c>
    </row>
    <row r="309" spans="1:4" x14ac:dyDescent="0.3">
      <c r="A309" t="s">
        <v>134</v>
      </c>
      <c r="B309" t="s">
        <v>135</v>
      </c>
      <c r="C309" t="s">
        <v>136</v>
      </c>
      <c r="D309" t="s">
        <v>455</v>
      </c>
    </row>
    <row r="310" spans="1:4" x14ac:dyDescent="0.3">
      <c r="A310" t="s">
        <v>134</v>
      </c>
      <c r="B310" t="s">
        <v>135</v>
      </c>
      <c r="C310" t="s">
        <v>136</v>
      </c>
      <c r="D310" t="s">
        <v>456</v>
      </c>
    </row>
    <row r="311" spans="1:4" x14ac:dyDescent="0.3">
      <c r="A311" t="s">
        <v>134</v>
      </c>
      <c r="B311" t="s">
        <v>135</v>
      </c>
      <c r="C311" t="s">
        <v>136</v>
      </c>
      <c r="D311" t="s">
        <v>457</v>
      </c>
    </row>
    <row r="312" spans="1:4" x14ac:dyDescent="0.3">
      <c r="A312" t="s">
        <v>134</v>
      </c>
      <c r="B312" t="s">
        <v>135</v>
      </c>
      <c r="C312" t="s">
        <v>136</v>
      </c>
      <c r="D312" t="s">
        <v>458</v>
      </c>
    </row>
    <row r="313" spans="1:4" x14ac:dyDescent="0.3">
      <c r="A313" t="s">
        <v>134</v>
      </c>
      <c r="B313" t="s">
        <v>135</v>
      </c>
      <c r="C313" t="s">
        <v>136</v>
      </c>
      <c r="D313" t="s">
        <v>459</v>
      </c>
    </row>
    <row r="314" spans="1:4" x14ac:dyDescent="0.3">
      <c r="A314" t="s">
        <v>134</v>
      </c>
      <c r="B314" t="s">
        <v>135</v>
      </c>
      <c r="C314" t="s">
        <v>136</v>
      </c>
      <c r="D314" t="s">
        <v>460</v>
      </c>
    </row>
    <row r="315" spans="1:4" x14ac:dyDescent="0.3">
      <c r="A315" t="s">
        <v>134</v>
      </c>
      <c r="B315" t="s">
        <v>135</v>
      </c>
      <c r="C315" t="s">
        <v>136</v>
      </c>
      <c r="D315" t="s">
        <v>461</v>
      </c>
    </row>
    <row r="316" spans="1:4" x14ac:dyDescent="0.3">
      <c r="A316" t="s">
        <v>134</v>
      </c>
      <c r="B316" t="s">
        <v>135</v>
      </c>
      <c r="C316" t="s">
        <v>136</v>
      </c>
      <c r="D316" t="s">
        <v>462</v>
      </c>
    </row>
    <row r="317" spans="1:4" x14ac:dyDescent="0.3">
      <c r="A317" t="s">
        <v>134</v>
      </c>
      <c r="B317" t="s">
        <v>135</v>
      </c>
      <c r="C317" t="s">
        <v>136</v>
      </c>
      <c r="D317" t="s">
        <v>463</v>
      </c>
    </row>
    <row r="318" spans="1:4" x14ac:dyDescent="0.3">
      <c r="A318" t="s">
        <v>134</v>
      </c>
      <c r="B318" t="s">
        <v>135</v>
      </c>
      <c r="C318" t="s">
        <v>136</v>
      </c>
      <c r="D318" t="s">
        <v>464</v>
      </c>
    </row>
    <row r="319" spans="1:4" x14ac:dyDescent="0.3">
      <c r="A319" t="s">
        <v>134</v>
      </c>
      <c r="B319" t="s">
        <v>135</v>
      </c>
      <c r="C319" t="s">
        <v>137</v>
      </c>
      <c r="D319" t="s">
        <v>465</v>
      </c>
    </row>
    <row r="320" spans="1:4" x14ac:dyDescent="0.3">
      <c r="A320" t="s">
        <v>134</v>
      </c>
      <c r="B320" t="s">
        <v>135</v>
      </c>
      <c r="C320" t="s">
        <v>137</v>
      </c>
      <c r="D320" t="s">
        <v>466</v>
      </c>
    </row>
    <row r="321" spans="1:4" x14ac:dyDescent="0.3">
      <c r="A321" t="s">
        <v>134</v>
      </c>
      <c r="B321" t="s">
        <v>135</v>
      </c>
      <c r="C321" t="s">
        <v>137</v>
      </c>
      <c r="D321" t="s">
        <v>467</v>
      </c>
    </row>
    <row r="322" spans="1:4" x14ac:dyDescent="0.3">
      <c r="A322" t="s">
        <v>134</v>
      </c>
      <c r="B322" t="s">
        <v>135</v>
      </c>
      <c r="C322" t="s">
        <v>137</v>
      </c>
      <c r="D322" t="s">
        <v>468</v>
      </c>
    </row>
    <row r="323" spans="1:4" x14ac:dyDescent="0.3">
      <c r="A323" t="s">
        <v>134</v>
      </c>
      <c r="B323" t="s">
        <v>135</v>
      </c>
      <c r="C323" t="s">
        <v>137</v>
      </c>
      <c r="D323" t="s">
        <v>469</v>
      </c>
    </row>
    <row r="324" spans="1:4" x14ac:dyDescent="0.3">
      <c r="A324" t="s">
        <v>134</v>
      </c>
      <c r="B324" t="s">
        <v>135</v>
      </c>
      <c r="C324" t="s">
        <v>137</v>
      </c>
      <c r="D324" t="s">
        <v>470</v>
      </c>
    </row>
    <row r="325" spans="1:4" x14ac:dyDescent="0.3">
      <c r="A325" t="s">
        <v>134</v>
      </c>
      <c r="B325" t="s">
        <v>135</v>
      </c>
      <c r="C325" t="s">
        <v>137</v>
      </c>
      <c r="D325" t="s">
        <v>471</v>
      </c>
    </row>
    <row r="326" spans="1:4" x14ac:dyDescent="0.3">
      <c r="A326" t="s">
        <v>134</v>
      </c>
      <c r="B326" t="s">
        <v>135</v>
      </c>
      <c r="C326" t="s">
        <v>137</v>
      </c>
      <c r="D326" t="s">
        <v>472</v>
      </c>
    </row>
    <row r="327" spans="1:4" x14ac:dyDescent="0.3">
      <c r="A327" t="s">
        <v>134</v>
      </c>
      <c r="B327" t="s">
        <v>135</v>
      </c>
      <c r="C327" t="s">
        <v>137</v>
      </c>
      <c r="D327" t="s">
        <v>473</v>
      </c>
    </row>
    <row r="328" spans="1:4" x14ac:dyDescent="0.3">
      <c r="A328" t="s">
        <v>134</v>
      </c>
      <c r="B328" t="s">
        <v>135</v>
      </c>
      <c r="C328" t="s">
        <v>137</v>
      </c>
      <c r="D328" t="s">
        <v>474</v>
      </c>
    </row>
    <row r="329" spans="1:4" x14ac:dyDescent="0.3">
      <c r="A329" t="s">
        <v>134</v>
      </c>
      <c r="B329" t="s">
        <v>135</v>
      </c>
      <c r="C329" t="s">
        <v>137</v>
      </c>
      <c r="D329" t="s">
        <v>475</v>
      </c>
    </row>
    <row r="330" spans="1:4" x14ac:dyDescent="0.3">
      <c r="A330" t="s">
        <v>134</v>
      </c>
      <c r="B330" t="s">
        <v>135</v>
      </c>
      <c r="C330" t="s">
        <v>137</v>
      </c>
      <c r="D330" t="s">
        <v>476</v>
      </c>
    </row>
    <row r="331" spans="1:4" x14ac:dyDescent="0.3">
      <c r="A331" t="s">
        <v>134</v>
      </c>
      <c r="B331" t="s">
        <v>135</v>
      </c>
      <c r="C331" t="s">
        <v>137</v>
      </c>
      <c r="D331" t="s">
        <v>477</v>
      </c>
    </row>
    <row r="332" spans="1:4" x14ac:dyDescent="0.3">
      <c r="A332" t="s">
        <v>134</v>
      </c>
      <c r="B332" t="s">
        <v>135</v>
      </c>
      <c r="C332" t="s">
        <v>137</v>
      </c>
      <c r="D332" t="s">
        <v>478</v>
      </c>
    </row>
    <row r="333" spans="1:4" x14ac:dyDescent="0.3">
      <c r="A333" t="s">
        <v>134</v>
      </c>
      <c r="B333" t="s">
        <v>135</v>
      </c>
      <c r="C333" t="s">
        <v>137</v>
      </c>
      <c r="D333" t="s">
        <v>479</v>
      </c>
    </row>
    <row r="334" spans="1:4" x14ac:dyDescent="0.3">
      <c r="A334" t="s">
        <v>134</v>
      </c>
      <c r="B334" t="s">
        <v>135</v>
      </c>
      <c r="C334" t="s">
        <v>137</v>
      </c>
      <c r="D334" t="s">
        <v>480</v>
      </c>
    </row>
    <row r="335" spans="1:4" x14ac:dyDescent="0.3">
      <c r="A335" t="s">
        <v>134</v>
      </c>
      <c r="B335" t="s">
        <v>138</v>
      </c>
      <c r="C335" t="s">
        <v>139</v>
      </c>
      <c r="D335" t="s">
        <v>481</v>
      </c>
    </row>
    <row r="336" spans="1:4" x14ac:dyDescent="0.3">
      <c r="A336" t="s">
        <v>134</v>
      </c>
      <c r="B336" t="s">
        <v>138</v>
      </c>
      <c r="C336" t="s">
        <v>139</v>
      </c>
      <c r="D336" t="s">
        <v>482</v>
      </c>
    </row>
    <row r="337" spans="1:4" x14ac:dyDescent="0.3">
      <c r="A337" t="s">
        <v>134</v>
      </c>
      <c r="B337" t="s">
        <v>138</v>
      </c>
      <c r="C337" t="s">
        <v>139</v>
      </c>
      <c r="D337" t="s">
        <v>483</v>
      </c>
    </row>
    <row r="338" spans="1:4" x14ac:dyDescent="0.3">
      <c r="A338" t="s">
        <v>134</v>
      </c>
      <c r="B338" t="s">
        <v>138</v>
      </c>
      <c r="C338" t="s">
        <v>139</v>
      </c>
      <c r="D338" t="s">
        <v>484</v>
      </c>
    </row>
    <row r="339" spans="1:4" x14ac:dyDescent="0.3">
      <c r="A339" t="s">
        <v>134</v>
      </c>
      <c r="B339" t="s">
        <v>138</v>
      </c>
      <c r="C339" t="s">
        <v>139</v>
      </c>
      <c r="D339" t="s">
        <v>485</v>
      </c>
    </row>
    <row r="340" spans="1:4" x14ac:dyDescent="0.3">
      <c r="A340" t="s">
        <v>140</v>
      </c>
      <c r="B340" t="s">
        <v>141</v>
      </c>
      <c r="C340" t="s">
        <v>142</v>
      </c>
      <c r="D340" t="s">
        <v>486</v>
      </c>
    </row>
    <row r="341" spans="1:4" x14ac:dyDescent="0.3">
      <c r="A341" t="s">
        <v>140</v>
      </c>
      <c r="B341" t="s">
        <v>141</v>
      </c>
      <c r="C341" t="s">
        <v>142</v>
      </c>
      <c r="D341" t="s">
        <v>487</v>
      </c>
    </row>
    <row r="342" spans="1:4" x14ac:dyDescent="0.3">
      <c r="A342" t="s">
        <v>140</v>
      </c>
      <c r="B342" t="s">
        <v>141</v>
      </c>
      <c r="C342" t="s">
        <v>142</v>
      </c>
      <c r="D342" t="s">
        <v>488</v>
      </c>
    </row>
    <row r="343" spans="1:4" x14ac:dyDescent="0.3">
      <c r="A343" t="s">
        <v>140</v>
      </c>
      <c r="B343" t="s">
        <v>141</v>
      </c>
      <c r="C343" t="s">
        <v>142</v>
      </c>
      <c r="D343" t="s">
        <v>489</v>
      </c>
    </row>
    <row r="344" spans="1:4" x14ac:dyDescent="0.3">
      <c r="A344" t="s">
        <v>140</v>
      </c>
      <c r="B344" t="s">
        <v>141</v>
      </c>
      <c r="C344" t="s">
        <v>143</v>
      </c>
      <c r="D344" t="s">
        <v>490</v>
      </c>
    </row>
    <row r="345" spans="1:4" x14ac:dyDescent="0.3">
      <c r="A345" t="s">
        <v>140</v>
      </c>
      <c r="B345" t="s">
        <v>141</v>
      </c>
      <c r="C345" t="s">
        <v>143</v>
      </c>
      <c r="D345" t="s">
        <v>491</v>
      </c>
    </row>
    <row r="346" spans="1:4" x14ac:dyDescent="0.3">
      <c r="A346" t="s">
        <v>140</v>
      </c>
      <c r="B346" t="s">
        <v>141</v>
      </c>
      <c r="C346" t="s">
        <v>143</v>
      </c>
      <c r="D346" t="s">
        <v>492</v>
      </c>
    </row>
    <row r="347" spans="1:4" x14ac:dyDescent="0.3">
      <c r="A347" t="s">
        <v>140</v>
      </c>
      <c r="B347" t="s">
        <v>141</v>
      </c>
      <c r="C347" t="s">
        <v>143</v>
      </c>
      <c r="D347" t="s">
        <v>493</v>
      </c>
    </row>
    <row r="348" spans="1:4" x14ac:dyDescent="0.3">
      <c r="A348" t="s">
        <v>140</v>
      </c>
      <c r="B348" t="s">
        <v>141</v>
      </c>
      <c r="C348" t="s">
        <v>143</v>
      </c>
      <c r="D348" t="s">
        <v>494</v>
      </c>
    </row>
    <row r="349" spans="1:4" x14ac:dyDescent="0.3">
      <c r="A349" t="s">
        <v>140</v>
      </c>
      <c r="B349" t="s">
        <v>141</v>
      </c>
      <c r="C349" t="s">
        <v>143</v>
      </c>
      <c r="D349" t="s">
        <v>495</v>
      </c>
    </row>
    <row r="350" spans="1:4" x14ac:dyDescent="0.3">
      <c r="A350" t="s">
        <v>140</v>
      </c>
      <c r="B350" t="s">
        <v>141</v>
      </c>
      <c r="C350" t="s">
        <v>143</v>
      </c>
      <c r="D350" t="s">
        <v>496</v>
      </c>
    </row>
    <row r="351" spans="1:4" x14ac:dyDescent="0.3">
      <c r="A351" t="s">
        <v>140</v>
      </c>
      <c r="B351" t="s">
        <v>141</v>
      </c>
      <c r="C351" t="s">
        <v>144</v>
      </c>
      <c r="D351" t="s">
        <v>497</v>
      </c>
    </row>
    <row r="352" spans="1:4" x14ac:dyDescent="0.3">
      <c r="A352" t="s">
        <v>140</v>
      </c>
      <c r="B352" t="s">
        <v>141</v>
      </c>
      <c r="C352" t="s">
        <v>144</v>
      </c>
      <c r="D352" t="s">
        <v>498</v>
      </c>
    </row>
    <row r="353" spans="1:4" x14ac:dyDescent="0.3">
      <c r="A353" t="s">
        <v>140</v>
      </c>
      <c r="B353" t="s">
        <v>141</v>
      </c>
      <c r="C353" t="s">
        <v>144</v>
      </c>
      <c r="D353" t="s">
        <v>499</v>
      </c>
    </row>
    <row r="354" spans="1:4" x14ac:dyDescent="0.3">
      <c r="A354" t="s">
        <v>140</v>
      </c>
      <c r="B354" t="s">
        <v>141</v>
      </c>
      <c r="C354" t="s">
        <v>144</v>
      </c>
      <c r="D354" t="s">
        <v>500</v>
      </c>
    </row>
    <row r="355" spans="1:4" x14ac:dyDescent="0.3">
      <c r="A355" t="s">
        <v>140</v>
      </c>
      <c r="B355" t="s">
        <v>141</v>
      </c>
      <c r="C355" t="s">
        <v>144</v>
      </c>
      <c r="D355" t="s">
        <v>501</v>
      </c>
    </row>
    <row r="356" spans="1:4" x14ac:dyDescent="0.3">
      <c r="A356" t="s">
        <v>140</v>
      </c>
      <c r="B356" t="s">
        <v>141</v>
      </c>
      <c r="C356" t="s">
        <v>145</v>
      </c>
      <c r="D356" t="s">
        <v>502</v>
      </c>
    </row>
    <row r="357" spans="1:4" x14ac:dyDescent="0.3">
      <c r="A357" t="s">
        <v>140</v>
      </c>
      <c r="B357" t="s">
        <v>141</v>
      </c>
      <c r="C357" t="s">
        <v>145</v>
      </c>
      <c r="D357" t="s">
        <v>503</v>
      </c>
    </row>
    <row r="358" spans="1:4" x14ac:dyDescent="0.3">
      <c r="A358" t="s">
        <v>140</v>
      </c>
      <c r="B358" t="s">
        <v>141</v>
      </c>
      <c r="C358" t="s">
        <v>145</v>
      </c>
      <c r="D358" t="s">
        <v>504</v>
      </c>
    </row>
    <row r="359" spans="1:4" x14ac:dyDescent="0.3">
      <c r="A359" t="s">
        <v>140</v>
      </c>
      <c r="B359" t="s">
        <v>141</v>
      </c>
      <c r="C359" t="s">
        <v>146</v>
      </c>
      <c r="D359" t="s">
        <v>505</v>
      </c>
    </row>
    <row r="360" spans="1:4" x14ac:dyDescent="0.3">
      <c r="A360" t="s">
        <v>140</v>
      </c>
      <c r="B360" t="s">
        <v>141</v>
      </c>
      <c r="C360" t="s">
        <v>146</v>
      </c>
      <c r="D360" t="s">
        <v>506</v>
      </c>
    </row>
    <row r="361" spans="1:4" x14ac:dyDescent="0.3">
      <c r="A361" t="s">
        <v>140</v>
      </c>
      <c r="B361" t="s">
        <v>141</v>
      </c>
      <c r="C361" t="s">
        <v>146</v>
      </c>
      <c r="D361" t="s">
        <v>507</v>
      </c>
    </row>
  </sheetData>
  <sheetProtection password="CC74" sheet="1" objects="1" scenarios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D220F-CEC5-4928-9EF9-804082A3B681}">
  <sheetPr>
    <tabColor rgb="FF00B050"/>
  </sheetPr>
  <dimension ref="A1:O383"/>
  <sheetViews>
    <sheetView workbookViewId="0">
      <selection activeCell="D10" sqref="D10"/>
    </sheetView>
  </sheetViews>
  <sheetFormatPr defaultRowHeight="14.4" x14ac:dyDescent="0.3"/>
  <cols>
    <col min="1" max="4" width="11.88671875" customWidth="1"/>
    <col min="5" max="15" width="14.109375" style="28" customWidth="1"/>
  </cols>
  <sheetData>
    <row r="1" spans="1:15" ht="86.4" x14ac:dyDescent="0.3">
      <c r="A1" t="s">
        <v>53</v>
      </c>
      <c r="B1" t="s">
        <v>54</v>
      </c>
      <c r="C1" t="s">
        <v>564</v>
      </c>
      <c r="D1" t="s">
        <v>688</v>
      </c>
      <c r="E1" s="27" t="s">
        <v>711</v>
      </c>
      <c r="F1" s="27" t="s">
        <v>712</v>
      </c>
      <c r="G1" s="27" t="s">
        <v>713</v>
      </c>
      <c r="H1" s="27" t="s">
        <v>714</v>
      </c>
      <c r="I1" s="27" t="s">
        <v>715</v>
      </c>
      <c r="J1" s="27" t="s">
        <v>716</v>
      </c>
      <c r="K1" s="27" t="s">
        <v>717</v>
      </c>
      <c r="L1" s="27" t="s">
        <v>718</v>
      </c>
      <c r="M1" s="27" t="s">
        <v>719</v>
      </c>
      <c r="N1" s="27" t="s">
        <v>720</v>
      </c>
      <c r="O1" s="27" t="s">
        <v>721</v>
      </c>
    </row>
    <row r="2" spans="1:15" x14ac:dyDescent="0.3">
      <c r="A2" t="s">
        <v>56</v>
      </c>
      <c r="B2" t="s">
        <v>57</v>
      </c>
      <c r="C2" t="s">
        <v>58</v>
      </c>
      <c r="D2" t="s">
        <v>148</v>
      </c>
      <c r="E2" s="28">
        <v>1</v>
      </c>
      <c r="F2" s="28">
        <v>940</v>
      </c>
      <c r="G2" s="28">
        <v>28000</v>
      </c>
      <c r="H2" s="28">
        <v>20</v>
      </c>
      <c r="I2" s="28">
        <v>20</v>
      </c>
      <c r="J2" s="28">
        <v>20</v>
      </c>
      <c r="K2" s="28">
        <v>20</v>
      </c>
      <c r="L2" s="28">
        <v>20</v>
      </c>
      <c r="M2" s="28">
        <v>2000</v>
      </c>
      <c r="N2" s="28">
        <v>1000</v>
      </c>
      <c r="O2" s="28">
        <v>20</v>
      </c>
    </row>
    <row r="3" spans="1:15" x14ac:dyDescent="0.3">
      <c r="A3" t="s">
        <v>56</v>
      </c>
      <c r="B3" t="s">
        <v>57</v>
      </c>
      <c r="C3" t="s">
        <v>58</v>
      </c>
      <c r="D3" t="s">
        <v>149</v>
      </c>
      <c r="E3" s="28">
        <v>1</v>
      </c>
      <c r="F3" s="28">
        <v>660</v>
      </c>
      <c r="G3" s="28">
        <v>27400</v>
      </c>
      <c r="H3" s="28">
        <v>10</v>
      </c>
      <c r="I3" s="28">
        <v>10</v>
      </c>
      <c r="J3" s="28">
        <v>10</v>
      </c>
      <c r="K3" s="28">
        <v>10</v>
      </c>
      <c r="L3" s="28">
        <v>10</v>
      </c>
      <c r="M3" s="28">
        <v>2000</v>
      </c>
      <c r="N3" s="28">
        <v>1000</v>
      </c>
      <c r="O3" s="28">
        <v>20</v>
      </c>
    </row>
    <row r="4" spans="1:15" x14ac:dyDescent="0.3">
      <c r="A4" t="s">
        <v>56</v>
      </c>
      <c r="B4" t="s">
        <v>57</v>
      </c>
      <c r="C4" t="s">
        <v>59</v>
      </c>
      <c r="D4" t="s">
        <v>150</v>
      </c>
      <c r="E4" s="28">
        <v>1</v>
      </c>
      <c r="F4" s="28">
        <v>400</v>
      </c>
      <c r="G4" s="28">
        <v>13600</v>
      </c>
      <c r="H4" s="28">
        <v>10</v>
      </c>
      <c r="I4" s="28">
        <v>10</v>
      </c>
      <c r="J4" s="28">
        <v>10</v>
      </c>
      <c r="K4" s="28">
        <v>10</v>
      </c>
      <c r="L4" s="28">
        <v>10</v>
      </c>
      <c r="M4" s="28">
        <v>2000</v>
      </c>
      <c r="N4" s="28">
        <v>500</v>
      </c>
      <c r="O4" s="28">
        <v>20</v>
      </c>
    </row>
    <row r="5" spans="1:15" x14ac:dyDescent="0.3">
      <c r="A5" t="s">
        <v>56</v>
      </c>
      <c r="B5" t="s">
        <v>57</v>
      </c>
      <c r="C5" t="s">
        <v>59</v>
      </c>
      <c r="D5" t="s">
        <v>151</v>
      </c>
      <c r="E5" s="28">
        <v>1</v>
      </c>
      <c r="F5" s="28">
        <v>400</v>
      </c>
      <c r="G5" s="28">
        <v>18400</v>
      </c>
      <c r="H5" s="28">
        <v>20</v>
      </c>
      <c r="I5" s="28">
        <v>20</v>
      </c>
      <c r="J5" s="28">
        <v>20</v>
      </c>
      <c r="K5" s="28">
        <v>20</v>
      </c>
      <c r="L5" s="28">
        <v>20</v>
      </c>
      <c r="M5" s="28">
        <v>2000</v>
      </c>
      <c r="N5" s="28">
        <v>500</v>
      </c>
      <c r="O5" s="28">
        <v>20</v>
      </c>
    </row>
    <row r="6" spans="1:15" x14ac:dyDescent="0.3">
      <c r="A6" t="s">
        <v>56</v>
      </c>
      <c r="B6" t="s">
        <v>57</v>
      </c>
      <c r="C6" t="s">
        <v>59</v>
      </c>
      <c r="D6" t="s">
        <v>152</v>
      </c>
      <c r="E6" s="28">
        <v>1</v>
      </c>
      <c r="F6" s="28">
        <v>660</v>
      </c>
      <c r="G6" s="28">
        <v>20400</v>
      </c>
      <c r="H6" s="28">
        <v>20</v>
      </c>
      <c r="I6" s="28">
        <v>20</v>
      </c>
      <c r="J6" s="28">
        <v>20</v>
      </c>
      <c r="K6" s="28">
        <v>20</v>
      </c>
      <c r="L6" s="28">
        <v>20</v>
      </c>
      <c r="M6" s="28">
        <v>2000</v>
      </c>
      <c r="N6" s="28">
        <v>1000</v>
      </c>
      <c r="O6" s="28">
        <v>20</v>
      </c>
    </row>
    <row r="7" spans="1:15" x14ac:dyDescent="0.3">
      <c r="A7" t="s">
        <v>56</v>
      </c>
      <c r="B7" t="s">
        <v>57</v>
      </c>
      <c r="C7" t="s">
        <v>60</v>
      </c>
      <c r="D7" t="s">
        <v>153</v>
      </c>
      <c r="E7" s="28">
        <v>1</v>
      </c>
      <c r="F7" s="28">
        <v>640</v>
      </c>
      <c r="G7" s="28">
        <v>27800</v>
      </c>
      <c r="H7" s="28">
        <v>20</v>
      </c>
      <c r="I7" s="28">
        <v>20</v>
      </c>
      <c r="J7" s="28">
        <v>20</v>
      </c>
      <c r="K7" s="28">
        <v>20</v>
      </c>
      <c r="L7" s="28">
        <v>20</v>
      </c>
      <c r="M7" s="28">
        <v>2000</v>
      </c>
      <c r="N7" s="28">
        <v>500</v>
      </c>
      <c r="O7" s="28">
        <v>20</v>
      </c>
    </row>
    <row r="8" spans="1:15" x14ac:dyDescent="0.3">
      <c r="A8" t="s">
        <v>56</v>
      </c>
      <c r="B8" t="s">
        <v>57</v>
      </c>
      <c r="C8" t="s">
        <v>61</v>
      </c>
      <c r="D8" t="s">
        <v>154</v>
      </c>
      <c r="E8" s="28">
        <v>1</v>
      </c>
      <c r="F8" s="28">
        <v>640</v>
      </c>
      <c r="G8" s="28">
        <v>24800</v>
      </c>
      <c r="H8" s="28">
        <v>20</v>
      </c>
      <c r="I8" s="28">
        <v>20</v>
      </c>
      <c r="J8" s="28">
        <v>20</v>
      </c>
      <c r="K8" s="28">
        <v>20</v>
      </c>
      <c r="L8" s="28">
        <v>20</v>
      </c>
      <c r="M8" s="28">
        <v>2000</v>
      </c>
      <c r="N8" s="28">
        <v>500</v>
      </c>
      <c r="O8" s="28">
        <v>20</v>
      </c>
    </row>
    <row r="9" spans="1:15" x14ac:dyDescent="0.3">
      <c r="A9" t="s">
        <v>56</v>
      </c>
      <c r="B9" t="s">
        <v>57</v>
      </c>
      <c r="C9" t="s">
        <v>61</v>
      </c>
      <c r="D9" t="s">
        <v>155</v>
      </c>
      <c r="E9" s="28">
        <v>1</v>
      </c>
      <c r="F9" s="28">
        <v>700</v>
      </c>
      <c r="G9" s="28">
        <v>18200</v>
      </c>
      <c r="H9" s="28">
        <v>20</v>
      </c>
      <c r="I9" s="28">
        <v>20</v>
      </c>
      <c r="J9" s="28">
        <v>20</v>
      </c>
      <c r="K9" s="28">
        <v>20</v>
      </c>
      <c r="L9" s="28">
        <v>20</v>
      </c>
      <c r="M9" s="28">
        <v>2000</v>
      </c>
      <c r="N9" s="28">
        <v>1000</v>
      </c>
      <c r="O9" s="28">
        <v>20</v>
      </c>
    </row>
    <row r="10" spans="1:15" x14ac:dyDescent="0.3">
      <c r="A10" t="s">
        <v>56</v>
      </c>
      <c r="B10" t="s">
        <v>57</v>
      </c>
      <c r="C10" t="s">
        <v>722</v>
      </c>
      <c r="D10" t="s">
        <v>722</v>
      </c>
      <c r="E10" s="28">
        <v>0</v>
      </c>
      <c r="F10" s="28">
        <v>2260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x14ac:dyDescent="0.3">
      <c r="A11" t="s">
        <v>56</v>
      </c>
      <c r="B11" t="s">
        <v>62</v>
      </c>
      <c r="C11" t="s">
        <v>63</v>
      </c>
      <c r="D11" t="s">
        <v>156</v>
      </c>
      <c r="E11" s="28">
        <v>1</v>
      </c>
      <c r="F11" s="28">
        <v>440</v>
      </c>
      <c r="G11" s="28">
        <v>26000</v>
      </c>
      <c r="H11" s="28">
        <v>20</v>
      </c>
      <c r="I11" s="28">
        <v>20</v>
      </c>
      <c r="J11" s="28">
        <v>20</v>
      </c>
      <c r="K11" s="28">
        <v>20</v>
      </c>
      <c r="L11" s="28">
        <v>20</v>
      </c>
      <c r="M11" s="28">
        <v>2000</v>
      </c>
      <c r="N11" s="28">
        <v>500</v>
      </c>
      <c r="O11" s="28">
        <v>20</v>
      </c>
    </row>
    <row r="12" spans="1:15" x14ac:dyDescent="0.3">
      <c r="A12" t="s">
        <v>56</v>
      </c>
      <c r="B12" t="s">
        <v>62</v>
      </c>
      <c r="C12" t="s">
        <v>63</v>
      </c>
      <c r="D12" t="s">
        <v>157</v>
      </c>
      <c r="E12" s="28">
        <v>1</v>
      </c>
      <c r="F12" s="28">
        <v>560</v>
      </c>
      <c r="G12" s="28">
        <v>30600</v>
      </c>
      <c r="H12" s="28">
        <v>20</v>
      </c>
      <c r="I12" s="28">
        <v>20</v>
      </c>
      <c r="J12" s="28">
        <v>20</v>
      </c>
      <c r="K12" s="28">
        <v>20</v>
      </c>
      <c r="L12" s="28">
        <v>20</v>
      </c>
      <c r="M12" s="28">
        <v>2000</v>
      </c>
      <c r="N12" s="28">
        <v>500</v>
      </c>
      <c r="O12" s="28">
        <v>20</v>
      </c>
    </row>
    <row r="13" spans="1:15" x14ac:dyDescent="0.3">
      <c r="A13" t="s">
        <v>56</v>
      </c>
      <c r="B13" t="s">
        <v>62</v>
      </c>
      <c r="C13" t="s">
        <v>63</v>
      </c>
      <c r="D13" t="s">
        <v>158</v>
      </c>
      <c r="E13" s="28">
        <v>1</v>
      </c>
      <c r="F13" s="28">
        <v>700</v>
      </c>
      <c r="G13" s="28">
        <v>39800</v>
      </c>
      <c r="H13" s="28">
        <v>20</v>
      </c>
      <c r="I13" s="28">
        <v>20</v>
      </c>
      <c r="J13" s="28">
        <v>20</v>
      </c>
      <c r="K13" s="28">
        <v>20</v>
      </c>
      <c r="L13" s="28">
        <v>20</v>
      </c>
      <c r="M13" s="28">
        <v>2000</v>
      </c>
      <c r="N13" s="28">
        <v>500</v>
      </c>
      <c r="O13" s="28">
        <v>20</v>
      </c>
    </row>
    <row r="14" spans="1:15" x14ac:dyDescent="0.3">
      <c r="A14" t="s">
        <v>56</v>
      </c>
      <c r="B14" t="s">
        <v>62</v>
      </c>
      <c r="C14" t="s">
        <v>63</v>
      </c>
      <c r="D14" t="s">
        <v>159</v>
      </c>
      <c r="E14" s="28">
        <v>1</v>
      </c>
      <c r="F14" s="28">
        <v>340</v>
      </c>
      <c r="G14" s="28">
        <v>16000</v>
      </c>
      <c r="H14" s="28">
        <v>10</v>
      </c>
      <c r="I14" s="28">
        <v>10</v>
      </c>
      <c r="J14" s="28">
        <v>10</v>
      </c>
      <c r="K14" s="28">
        <v>10</v>
      </c>
      <c r="L14" s="28">
        <v>10</v>
      </c>
      <c r="M14" s="28">
        <v>2000</v>
      </c>
      <c r="N14" s="28">
        <v>500</v>
      </c>
      <c r="O14" s="28">
        <v>20</v>
      </c>
    </row>
    <row r="15" spans="1:15" x14ac:dyDescent="0.3">
      <c r="A15" t="s">
        <v>56</v>
      </c>
      <c r="B15" t="s">
        <v>62</v>
      </c>
      <c r="C15" t="s">
        <v>63</v>
      </c>
      <c r="D15" t="s">
        <v>160</v>
      </c>
      <c r="E15" s="28">
        <v>1</v>
      </c>
      <c r="F15" s="28">
        <v>360</v>
      </c>
      <c r="G15" s="28">
        <v>16800</v>
      </c>
      <c r="H15" s="28">
        <v>10</v>
      </c>
      <c r="I15" s="28">
        <v>10</v>
      </c>
      <c r="J15" s="28">
        <v>10</v>
      </c>
      <c r="K15" s="28">
        <v>10</v>
      </c>
      <c r="L15" s="28">
        <v>10</v>
      </c>
      <c r="M15" s="28">
        <v>2000</v>
      </c>
      <c r="N15" s="28">
        <v>500</v>
      </c>
      <c r="O15" s="28">
        <v>20</v>
      </c>
    </row>
    <row r="16" spans="1:15" x14ac:dyDescent="0.3">
      <c r="A16" t="s">
        <v>56</v>
      </c>
      <c r="B16" t="s">
        <v>62</v>
      </c>
      <c r="C16" t="s">
        <v>63</v>
      </c>
      <c r="D16" t="s">
        <v>161</v>
      </c>
      <c r="E16" s="28">
        <v>1</v>
      </c>
      <c r="F16" s="28">
        <v>340</v>
      </c>
      <c r="G16" s="28">
        <v>14600</v>
      </c>
      <c r="H16" s="28">
        <v>20</v>
      </c>
      <c r="I16" s="28">
        <v>20</v>
      </c>
      <c r="J16" s="28">
        <v>20</v>
      </c>
      <c r="K16" s="28">
        <v>20</v>
      </c>
      <c r="L16" s="28">
        <v>20</v>
      </c>
      <c r="M16" s="28">
        <v>2000</v>
      </c>
      <c r="N16" s="28">
        <v>500</v>
      </c>
      <c r="O16" s="28">
        <v>20</v>
      </c>
    </row>
    <row r="17" spans="1:15" x14ac:dyDescent="0.3">
      <c r="A17" t="s">
        <v>56</v>
      </c>
      <c r="B17" t="s">
        <v>62</v>
      </c>
      <c r="C17" t="s">
        <v>63</v>
      </c>
      <c r="D17" t="s">
        <v>162</v>
      </c>
      <c r="E17" s="28">
        <v>1</v>
      </c>
      <c r="F17" s="28">
        <v>360</v>
      </c>
      <c r="G17" s="28">
        <v>16800</v>
      </c>
      <c r="H17" s="28">
        <v>10</v>
      </c>
      <c r="I17" s="28">
        <v>10</v>
      </c>
      <c r="J17" s="28">
        <v>10</v>
      </c>
      <c r="K17" s="28">
        <v>10</v>
      </c>
      <c r="L17" s="28">
        <v>10</v>
      </c>
      <c r="M17" s="28">
        <v>2000</v>
      </c>
      <c r="N17" s="28">
        <v>500</v>
      </c>
      <c r="O17" s="28">
        <v>20</v>
      </c>
    </row>
    <row r="18" spans="1:15" x14ac:dyDescent="0.3">
      <c r="A18" t="s">
        <v>56</v>
      </c>
      <c r="B18" t="s">
        <v>62</v>
      </c>
      <c r="C18" t="s">
        <v>63</v>
      </c>
      <c r="D18" t="s">
        <v>163</v>
      </c>
      <c r="E18" s="28">
        <v>1</v>
      </c>
      <c r="F18" s="28">
        <v>240</v>
      </c>
      <c r="G18" s="28">
        <v>13600</v>
      </c>
      <c r="H18" s="28">
        <v>10</v>
      </c>
      <c r="I18" s="28">
        <v>10</v>
      </c>
      <c r="J18" s="28">
        <v>10</v>
      </c>
      <c r="K18" s="28">
        <v>10</v>
      </c>
      <c r="L18" s="28">
        <v>10</v>
      </c>
      <c r="M18" s="28">
        <v>2000</v>
      </c>
      <c r="N18" s="28">
        <v>500</v>
      </c>
      <c r="O18" s="28">
        <v>20</v>
      </c>
    </row>
    <row r="19" spans="1:15" x14ac:dyDescent="0.3">
      <c r="A19" t="s">
        <v>56</v>
      </c>
      <c r="B19" t="s">
        <v>62</v>
      </c>
      <c r="C19" t="s">
        <v>63</v>
      </c>
      <c r="D19" t="s">
        <v>164</v>
      </c>
      <c r="E19" s="28">
        <v>1</v>
      </c>
      <c r="F19" s="28">
        <v>240</v>
      </c>
      <c r="G19" s="28">
        <v>13200</v>
      </c>
      <c r="H19" s="28">
        <v>10</v>
      </c>
      <c r="I19" s="28">
        <v>10</v>
      </c>
      <c r="J19" s="28">
        <v>10</v>
      </c>
      <c r="K19" s="28">
        <v>10</v>
      </c>
      <c r="L19" s="28">
        <v>10</v>
      </c>
      <c r="M19" s="28">
        <v>2000</v>
      </c>
      <c r="N19" s="28">
        <v>500</v>
      </c>
      <c r="O19" s="28">
        <v>20</v>
      </c>
    </row>
    <row r="20" spans="1:15" x14ac:dyDescent="0.3">
      <c r="A20" t="s">
        <v>56</v>
      </c>
      <c r="B20" t="s">
        <v>62</v>
      </c>
      <c r="C20" t="s">
        <v>63</v>
      </c>
      <c r="D20" t="s">
        <v>165</v>
      </c>
      <c r="E20" s="28">
        <v>1</v>
      </c>
      <c r="F20" s="28">
        <v>640</v>
      </c>
      <c r="G20" s="28">
        <v>24400</v>
      </c>
      <c r="H20" s="28">
        <v>20</v>
      </c>
      <c r="I20" s="28">
        <v>20</v>
      </c>
      <c r="J20" s="28">
        <v>20</v>
      </c>
      <c r="K20" s="28">
        <v>20</v>
      </c>
      <c r="L20" s="28">
        <v>20</v>
      </c>
      <c r="M20" s="28">
        <v>2000</v>
      </c>
      <c r="N20" s="28">
        <v>1000</v>
      </c>
      <c r="O20" s="28">
        <v>20</v>
      </c>
    </row>
    <row r="21" spans="1:15" x14ac:dyDescent="0.3">
      <c r="A21" t="s">
        <v>56</v>
      </c>
      <c r="B21" t="s">
        <v>62</v>
      </c>
      <c r="C21" t="s">
        <v>63</v>
      </c>
      <c r="D21" t="s">
        <v>166</v>
      </c>
      <c r="E21" s="28">
        <v>1</v>
      </c>
      <c r="F21" s="28">
        <v>240</v>
      </c>
      <c r="G21" s="28">
        <v>12400</v>
      </c>
      <c r="H21" s="28">
        <v>10</v>
      </c>
      <c r="I21" s="28">
        <v>10</v>
      </c>
      <c r="J21" s="28">
        <v>10</v>
      </c>
      <c r="K21" s="28">
        <v>10</v>
      </c>
      <c r="L21" s="28">
        <v>10</v>
      </c>
      <c r="M21" s="28">
        <v>2000</v>
      </c>
      <c r="N21" s="28">
        <v>500</v>
      </c>
      <c r="O21" s="28">
        <v>20</v>
      </c>
    </row>
    <row r="22" spans="1:15" x14ac:dyDescent="0.3">
      <c r="A22" t="s">
        <v>56</v>
      </c>
      <c r="B22" t="s">
        <v>62</v>
      </c>
      <c r="C22" t="s">
        <v>63</v>
      </c>
      <c r="D22" t="s">
        <v>167</v>
      </c>
      <c r="E22" s="28">
        <v>1</v>
      </c>
      <c r="F22" s="28">
        <v>280</v>
      </c>
      <c r="G22" s="28">
        <v>16000</v>
      </c>
      <c r="H22" s="28">
        <v>10</v>
      </c>
      <c r="I22" s="28">
        <v>10</v>
      </c>
      <c r="J22" s="28">
        <v>10</v>
      </c>
      <c r="K22" s="28">
        <v>10</v>
      </c>
      <c r="L22" s="28">
        <v>10</v>
      </c>
      <c r="M22" s="28">
        <v>2000</v>
      </c>
      <c r="N22" s="28">
        <v>500</v>
      </c>
      <c r="O22" s="28">
        <v>20</v>
      </c>
    </row>
    <row r="23" spans="1:15" x14ac:dyDescent="0.3">
      <c r="A23" t="s">
        <v>56</v>
      </c>
      <c r="B23" t="s">
        <v>62</v>
      </c>
      <c r="C23" t="s">
        <v>722</v>
      </c>
      <c r="D23" t="s">
        <v>722</v>
      </c>
      <c r="E23" s="28">
        <v>0</v>
      </c>
      <c r="F23" s="28">
        <v>2900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</row>
    <row r="24" spans="1:15" x14ac:dyDescent="0.3">
      <c r="A24" t="s">
        <v>56</v>
      </c>
      <c r="B24" t="s">
        <v>64</v>
      </c>
      <c r="C24" t="s">
        <v>65</v>
      </c>
      <c r="D24" t="s">
        <v>168</v>
      </c>
      <c r="E24" s="28">
        <v>1</v>
      </c>
      <c r="F24" s="28">
        <v>400</v>
      </c>
      <c r="G24" s="28">
        <v>23800</v>
      </c>
      <c r="H24" s="28">
        <v>10</v>
      </c>
      <c r="I24" s="28">
        <v>10</v>
      </c>
      <c r="J24" s="28">
        <v>10</v>
      </c>
      <c r="K24" s="28">
        <v>10</v>
      </c>
      <c r="L24" s="28">
        <v>10</v>
      </c>
      <c r="M24" s="28">
        <v>2000</v>
      </c>
      <c r="N24" s="28">
        <v>500</v>
      </c>
      <c r="O24" s="28">
        <v>20</v>
      </c>
    </row>
    <row r="25" spans="1:15" x14ac:dyDescent="0.3">
      <c r="A25" t="s">
        <v>56</v>
      </c>
      <c r="B25" t="s">
        <v>64</v>
      </c>
      <c r="C25" t="s">
        <v>65</v>
      </c>
      <c r="D25" t="s">
        <v>169</v>
      </c>
      <c r="E25" s="28">
        <v>1</v>
      </c>
      <c r="F25" s="28">
        <v>640</v>
      </c>
      <c r="G25" s="28">
        <v>49200</v>
      </c>
      <c r="H25" s="28">
        <v>20</v>
      </c>
      <c r="I25" s="28">
        <v>20</v>
      </c>
      <c r="J25" s="28">
        <v>20</v>
      </c>
      <c r="K25" s="28">
        <v>20</v>
      </c>
      <c r="L25" s="28">
        <v>20</v>
      </c>
      <c r="M25" s="28">
        <v>2000</v>
      </c>
      <c r="N25" s="28">
        <v>500</v>
      </c>
      <c r="O25" s="28">
        <v>20</v>
      </c>
    </row>
    <row r="26" spans="1:15" x14ac:dyDescent="0.3">
      <c r="A26" t="s">
        <v>56</v>
      </c>
      <c r="B26" t="s">
        <v>64</v>
      </c>
      <c r="C26" t="s">
        <v>65</v>
      </c>
      <c r="D26" t="s">
        <v>171</v>
      </c>
      <c r="E26" s="28">
        <v>1</v>
      </c>
      <c r="F26" s="28">
        <v>780</v>
      </c>
      <c r="G26" s="28">
        <v>51000</v>
      </c>
      <c r="H26" s="28">
        <v>20</v>
      </c>
      <c r="I26" s="28">
        <v>20</v>
      </c>
      <c r="J26" s="28">
        <v>20</v>
      </c>
      <c r="K26" s="28">
        <v>20</v>
      </c>
      <c r="L26" s="28">
        <v>20</v>
      </c>
      <c r="M26" s="28">
        <v>2000</v>
      </c>
      <c r="N26" s="28">
        <v>500</v>
      </c>
      <c r="O26" s="28">
        <v>20</v>
      </c>
    </row>
    <row r="27" spans="1:15" x14ac:dyDescent="0.3">
      <c r="A27" t="s">
        <v>56</v>
      </c>
      <c r="B27" t="s">
        <v>64</v>
      </c>
      <c r="C27" t="s">
        <v>65</v>
      </c>
      <c r="D27" t="s">
        <v>174</v>
      </c>
      <c r="E27" s="28">
        <v>1</v>
      </c>
      <c r="F27" s="28">
        <v>680</v>
      </c>
      <c r="G27" s="28">
        <v>33200</v>
      </c>
      <c r="H27" s="28">
        <v>10</v>
      </c>
      <c r="I27" s="28">
        <v>10</v>
      </c>
      <c r="J27" s="28">
        <v>10</v>
      </c>
      <c r="K27" s="28">
        <v>10</v>
      </c>
      <c r="L27" s="28">
        <v>10</v>
      </c>
      <c r="M27" s="28">
        <v>2000</v>
      </c>
      <c r="N27" s="28">
        <v>500</v>
      </c>
      <c r="O27" s="28">
        <v>20</v>
      </c>
    </row>
    <row r="28" spans="1:15" x14ac:dyDescent="0.3">
      <c r="A28" t="s">
        <v>56</v>
      </c>
      <c r="B28" t="s">
        <v>64</v>
      </c>
      <c r="C28" t="s">
        <v>65</v>
      </c>
      <c r="D28" t="s">
        <v>170</v>
      </c>
      <c r="E28" s="28">
        <v>1</v>
      </c>
      <c r="F28" s="28">
        <v>360</v>
      </c>
      <c r="G28" s="28">
        <v>21800</v>
      </c>
      <c r="H28" s="28">
        <v>10</v>
      </c>
      <c r="I28" s="28">
        <v>10</v>
      </c>
      <c r="J28" s="28">
        <v>10</v>
      </c>
      <c r="K28" s="28">
        <v>10</v>
      </c>
      <c r="L28" s="28">
        <v>10</v>
      </c>
      <c r="M28" s="28">
        <v>2000</v>
      </c>
      <c r="N28" s="28">
        <v>500</v>
      </c>
      <c r="O28" s="28">
        <v>20</v>
      </c>
    </row>
    <row r="29" spans="1:15" x14ac:dyDescent="0.3">
      <c r="A29" t="s">
        <v>56</v>
      </c>
      <c r="B29" t="s">
        <v>64</v>
      </c>
      <c r="C29" t="s">
        <v>65</v>
      </c>
      <c r="D29" t="s">
        <v>172</v>
      </c>
      <c r="E29" s="28">
        <v>1</v>
      </c>
      <c r="F29" s="28">
        <v>540</v>
      </c>
      <c r="G29" s="28">
        <v>32600</v>
      </c>
      <c r="H29" s="28">
        <v>10</v>
      </c>
      <c r="I29" s="28">
        <v>10</v>
      </c>
      <c r="J29" s="28">
        <v>10</v>
      </c>
      <c r="K29" s="28">
        <v>10</v>
      </c>
      <c r="L29" s="28">
        <v>10</v>
      </c>
      <c r="M29" s="28">
        <v>2000</v>
      </c>
      <c r="N29" s="28">
        <v>500</v>
      </c>
      <c r="O29" s="28">
        <v>20</v>
      </c>
    </row>
    <row r="30" spans="1:15" x14ac:dyDescent="0.3">
      <c r="A30" t="s">
        <v>56</v>
      </c>
      <c r="B30" t="s">
        <v>64</v>
      </c>
      <c r="C30" t="s">
        <v>65</v>
      </c>
      <c r="D30" t="s">
        <v>173</v>
      </c>
      <c r="E30" s="28">
        <v>1</v>
      </c>
      <c r="F30" s="28">
        <v>500</v>
      </c>
      <c r="G30" s="28">
        <v>32000</v>
      </c>
      <c r="H30" s="28">
        <v>10</v>
      </c>
      <c r="I30" s="28">
        <v>10</v>
      </c>
      <c r="J30" s="28">
        <v>10</v>
      </c>
      <c r="K30" s="28">
        <v>10</v>
      </c>
      <c r="L30" s="28">
        <v>10</v>
      </c>
      <c r="M30" s="28">
        <v>2000</v>
      </c>
      <c r="N30" s="28">
        <v>500</v>
      </c>
      <c r="O30" s="28">
        <v>20</v>
      </c>
    </row>
    <row r="31" spans="1:15" x14ac:dyDescent="0.3">
      <c r="A31" t="s">
        <v>56</v>
      </c>
      <c r="B31" t="s">
        <v>64</v>
      </c>
      <c r="C31" t="s">
        <v>65</v>
      </c>
      <c r="D31" t="s">
        <v>175</v>
      </c>
      <c r="E31" s="28">
        <v>1</v>
      </c>
      <c r="F31" s="28">
        <v>740</v>
      </c>
      <c r="G31" s="28">
        <v>56800</v>
      </c>
      <c r="H31" s="28">
        <v>10</v>
      </c>
      <c r="I31" s="28">
        <v>10</v>
      </c>
      <c r="J31" s="28">
        <v>10</v>
      </c>
      <c r="K31" s="28">
        <v>10</v>
      </c>
      <c r="L31" s="28">
        <v>10</v>
      </c>
      <c r="M31" s="28">
        <v>2000</v>
      </c>
      <c r="N31" s="28">
        <v>500</v>
      </c>
      <c r="O31" s="28">
        <v>20</v>
      </c>
    </row>
    <row r="32" spans="1:15" x14ac:dyDescent="0.3">
      <c r="A32" t="s">
        <v>56</v>
      </c>
      <c r="B32" t="s">
        <v>64</v>
      </c>
      <c r="C32" t="s">
        <v>67</v>
      </c>
      <c r="D32" t="s">
        <v>180</v>
      </c>
      <c r="E32" s="28">
        <v>1</v>
      </c>
      <c r="F32" s="28">
        <v>600</v>
      </c>
      <c r="G32" s="28">
        <v>36400</v>
      </c>
      <c r="H32" s="28">
        <v>10</v>
      </c>
      <c r="I32" s="28">
        <v>10</v>
      </c>
      <c r="J32" s="28">
        <v>10</v>
      </c>
      <c r="K32" s="28">
        <v>10</v>
      </c>
      <c r="L32" s="28">
        <v>10</v>
      </c>
      <c r="M32" s="28">
        <v>2000</v>
      </c>
      <c r="N32" s="28">
        <v>500</v>
      </c>
      <c r="O32" s="28">
        <v>20</v>
      </c>
    </row>
    <row r="33" spans="1:15" x14ac:dyDescent="0.3">
      <c r="A33" t="s">
        <v>56</v>
      </c>
      <c r="B33" t="s">
        <v>64</v>
      </c>
      <c r="C33" t="s">
        <v>67</v>
      </c>
      <c r="D33" t="s">
        <v>181</v>
      </c>
      <c r="E33" s="28">
        <v>1</v>
      </c>
      <c r="F33" s="28">
        <v>880</v>
      </c>
      <c r="G33" s="28">
        <v>50000</v>
      </c>
      <c r="H33" s="28">
        <v>20</v>
      </c>
      <c r="I33" s="28">
        <v>20</v>
      </c>
      <c r="J33" s="28">
        <v>20</v>
      </c>
      <c r="K33" s="28">
        <v>20</v>
      </c>
      <c r="L33" s="28">
        <v>20</v>
      </c>
      <c r="M33" s="28">
        <v>2000</v>
      </c>
      <c r="N33" s="28">
        <v>500</v>
      </c>
      <c r="O33" s="28">
        <v>20</v>
      </c>
    </row>
    <row r="34" spans="1:15" x14ac:dyDescent="0.3">
      <c r="A34" t="s">
        <v>56</v>
      </c>
      <c r="B34" t="s">
        <v>64</v>
      </c>
      <c r="C34" t="s">
        <v>67</v>
      </c>
      <c r="D34" t="s">
        <v>183</v>
      </c>
      <c r="E34" s="28">
        <v>1</v>
      </c>
      <c r="F34" s="28">
        <v>640</v>
      </c>
      <c r="G34" s="28">
        <v>36800</v>
      </c>
      <c r="H34" s="28">
        <v>20</v>
      </c>
      <c r="I34" s="28">
        <v>20</v>
      </c>
      <c r="J34" s="28">
        <v>20</v>
      </c>
      <c r="K34" s="28">
        <v>20</v>
      </c>
      <c r="L34" s="28">
        <v>20</v>
      </c>
      <c r="M34" s="28">
        <v>2000</v>
      </c>
      <c r="N34" s="28">
        <v>1000</v>
      </c>
      <c r="O34" s="28">
        <v>20</v>
      </c>
    </row>
    <row r="35" spans="1:15" x14ac:dyDescent="0.3">
      <c r="A35" t="s">
        <v>56</v>
      </c>
      <c r="B35" t="s">
        <v>64</v>
      </c>
      <c r="C35" t="s">
        <v>67</v>
      </c>
      <c r="D35" t="s">
        <v>185</v>
      </c>
      <c r="E35" s="28">
        <v>1</v>
      </c>
      <c r="F35" s="28">
        <v>500</v>
      </c>
      <c r="G35" s="28">
        <v>30200</v>
      </c>
      <c r="H35" s="28">
        <v>10</v>
      </c>
      <c r="I35" s="28">
        <v>10</v>
      </c>
      <c r="J35" s="28">
        <v>10</v>
      </c>
      <c r="K35" s="28">
        <v>10</v>
      </c>
      <c r="L35" s="28">
        <v>10</v>
      </c>
      <c r="M35" s="28">
        <v>2000</v>
      </c>
      <c r="N35" s="28">
        <v>500</v>
      </c>
      <c r="O35" s="28">
        <v>20</v>
      </c>
    </row>
    <row r="36" spans="1:15" x14ac:dyDescent="0.3">
      <c r="A36" t="s">
        <v>56</v>
      </c>
      <c r="B36" t="s">
        <v>64</v>
      </c>
      <c r="C36" t="s">
        <v>67</v>
      </c>
      <c r="D36" t="s">
        <v>182</v>
      </c>
      <c r="E36" s="28">
        <v>1</v>
      </c>
      <c r="F36" s="28">
        <v>960</v>
      </c>
      <c r="G36" s="28">
        <v>55000</v>
      </c>
      <c r="H36" s="28">
        <v>10</v>
      </c>
      <c r="I36" s="28">
        <v>10</v>
      </c>
      <c r="J36" s="28">
        <v>10</v>
      </c>
      <c r="K36" s="28">
        <v>10</v>
      </c>
      <c r="L36" s="28">
        <v>10</v>
      </c>
      <c r="M36" s="28">
        <v>2000</v>
      </c>
      <c r="N36" s="28">
        <v>1000</v>
      </c>
      <c r="O36" s="28">
        <v>20</v>
      </c>
    </row>
    <row r="37" spans="1:15" x14ac:dyDescent="0.3">
      <c r="A37" t="s">
        <v>56</v>
      </c>
      <c r="B37" t="s">
        <v>64</v>
      </c>
      <c r="C37" t="s">
        <v>67</v>
      </c>
      <c r="D37" t="s">
        <v>184</v>
      </c>
      <c r="E37" s="28">
        <v>1</v>
      </c>
      <c r="F37" s="28">
        <v>620</v>
      </c>
      <c r="G37" s="28">
        <v>29800</v>
      </c>
      <c r="H37" s="28">
        <v>20</v>
      </c>
      <c r="I37" s="28">
        <v>20</v>
      </c>
      <c r="J37" s="28">
        <v>20</v>
      </c>
      <c r="K37" s="28">
        <v>20</v>
      </c>
      <c r="L37" s="28">
        <v>20</v>
      </c>
      <c r="M37" s="28">
        <v>2000</v>
      </c>
      <c r="N37" s="28">
        <v>500</v>
      </c>
      <c r="O37" s="28">
        <v>20</v>
      </c>
    </row>
    <row r="38" spans="1:15" x14ac:dyDescent="0.3">
      <c r="A38" t="s">
        <v>56</v>
      </c>
      <c r="B38" t="s">
        <v>64</v>
      </c>
      <c r="C38" t="s">
        <v>67</v>
      </c>
      <c r="D38" t="s">
        <v>186</v>
      </c>
      <c r="E38" s="28">
        <v>1</v>
      </c>
      <c r="F38" s="28">
        <v>560</v>
      </c>
      <c r="G38" s="28">
        <v>37000</v>
      </c>
      <c r="H38" s="28">
        <v>10</v>
      </c>
      <c r="I38" s="28">
        <v>10</v>
      </c>
      <c r="J38" s="28">
        <v>10</v>
      </c>
      <c r="K38" s="28">
        <v>10</v>
      </c>
      <c r="L38" s="28">
        <v>10</v>
      </c>
      <c r="M38" s="28">
        <v>2000</v>
      </c>
      <c r="N38" s="28">
        <v>500</v>
      </c>
      <c r="O38" s="28">
        <v>20</v>
      </c>
    </row>
    <row r="39" spans="1:15" x14ac:dyDescent="0.3">
      <c r="A39" t="s">
        <v>56</v>
      </c>
      <c r="B39" t="s">
        <v>64</v>
      </c>
      <c r="C39" t="s">
        <v>67</v>
      </c>
      <c r="D39" t="s">
        <v>187</v>
      </c>
      <c r="E39" s="28">
        <v>1</v>
      </c>
      <c r="F39" s="28">
        <v>1180</v>
      </c>
      <c r="G39" s="28">
        <v>75800</v>
      </c>
      <c r="H39" s="28">
        <v>20</v>
      </c>
      <c r="I39" s="28">
        <v>20</v>
      </c>
      <c r="J39" s="28">
        <v>20</v>
      </c>
      <c r="K39" s="28">
        <v>20</v>
      </c>
      <c r="L39" s="28">
        <v>20</v>
      </c>
      <c r="M39" s="28">
        <v>2000</v>
      </c>
      <c r="N39" s="28">
        <v>1000</v>
      </c>
      <c r="O39" s="28">
        <v>20</v>
      </c>
    </row>
    <row r="40" spans="1:15" x14ac:dyDescent="0.3">
      <c r="A40" t="s">
        <v>56</v>
      </c>
      <c r="B40" t="s">
        <v>64</v>
      </c>
      <c r="C40" t="s">
        <v>722</v>
      </c>
      <c r="D40" t="s">
        <v>722</v>
      </c>
      <c r="E40" s="28">
        <v>0</v>
      </c>
      <c r="F40" s="28">
        <v>4600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</row>
    <row r="41" spans="1:15" x14ac:dyDescent="0.3">
      <c r="A41" t="s">
        <v>56</v>
      </c>
      <c r="B41" t="s">
        <v>64</v>
      </c>
      <c r="C41" t="s">
        <v>66</v>
      </c>
      <c r="D41" t="s">
        <v>176</v>
      </c>
      <c r="E41" s="28">
        <v>1</v>
      </c>
      <c r="F41" s="28">
        <v>580</v>
      </c>
      <c r="G41" s="28">
        <v>41600</v>
      </c>
      <c r="H41" s="28">
        <v>20</v>
      </c>
      <c r="I41" s="28">
        <v>20</v>
      </c>
      <c r="J41" s="28">
        <v>20</v>
      </c>
      <c r="K41" s="28">
        <v>20</v>
      </c>
      <c r="L41" s="28">
        <v>20</v>
      </c>
      <c r="M41" s="28">
        <v>2000</v>
      </c>
      <c r="N41" s="28">
        <v>500</v>
      </c>
      <c r="O41" s="28">
        <v>20</v>
      </c>
    </row>
    <row r="42" spans="1:15" x14ac:dyDescent="0.3">
      <c r="A42" t="s">
        <v>56</v>
      </c>
      <c r="B42" t="s">
        <v>64</v>
      </c>
      <c r="C42" t="s">
        <v>66</v>
      </c>
      <c r="D42" t="s">
        <v>177</v>
      </c>
      <c r="E42" s="28">
        <v>1</v>
      </c>
      <c r="F42" s="28">
        <v>460</v>
      </c>
      <c r="G42" s="28">
        <v>26400</v>
      </c>
      <c r="H42" s="28">
        <v>10</v>
      </c>
      <c r="I42" s="28">
        <v>10</v>
      </c>
      <c r="J42" s="28">
        <v>10</v>
      </c>
      <c r="K42" s="28">
        <v>10</v>
      </c>
      <c r="L42" s="28">
        <v>10</v>
      </c>
      <c r="M42" s="28">
        <v>2000</v>
      </c>
      <c r="N42" s="28">
        <v>500</v>
      </c>
      <c r="O42" s="28">
        <v>20</v>
      </c>
    </row>
    <row r="43" spans="1:15" x14ac:dyDescent="0.3">
      <c r="A43" t="s">
        <v>56</v>
      </c>
      <c r="B43" t="s">
        <v>64</v>
      </c>
      <c r="C43" t="s">
        <v>66</v>
      </c>
      <c r="D43" t="s">
        <v>178</v>
      </c>
      <c r="E43" s="28">
        <v>1</v>
      </c>
      <c r="F43" s="28">
        <v>580</v>
      </c>
      <c r="G43" s="28">
        <v>31800</v>
      </c>
      <c r="H43" s="28">
        <v>10</v>
      </c>
      <c r="I43" s="28">
        <v>10</v>
      </c>
      <c r="J43" s="28">
        <v>10</v>
      </c>
      <c r="K43" s="28">
        <v>10</v>
      </c>
      <c r="L43" s="28">
        <v>10</v>
      </c>
      <c r="M43" s="28">
        <v>2000</v>
      </c>
      <c r="N43" s="28">
        <v>500</v>
      </c>
      <c r="O43" s="28">
        <v>20</v>
      </c>
    </row>
    <row r="44" spans="1:15" x14ac:dyDescent="0.3">
      <c r="A44" t="s">
        <v>56</v>
      </c>
      <c r="B44" t="s">
        <v>64</v>
      </c>
      <c r="C44" t="s">
        <v>66</v>
      </c>
      <c r="D44" t="s">
        <v>179</v>
      </c>
      <c r="E44" s="28">
        <v>1</v>
      </c>
      <c r="F44" s="28">
        <v>940</v>
      </c>
      <c r="G44" s="28">
        <v>57800</v>
      </c>
      <c r="H44" s="28">
        <v>20</v>
      </c>
      <c r="I44" s="28">
        <v>20</v>
      </c>
      <c r="J44" s="28">
        <v>20</v>
      </c>
      <c r="K44" s="28">
        <v>20</v>
      </c>
      <c r="L44" s="28">
        <v>20</v>
      </c>
      <c r="M44" s="28">
        <v>2000</v>
      </c>
      <c r="N44" s="28">
        <v>1000</v>
      </c>
      <c r="O44" s="28">
        <v>20</v>
      </c>
    </row>
    <row r="45" spans="1:15" x14ac:dyDescent="0.3">
      <c r="A45" t="s">
        <v>56</v>
      </c>
      <c r="B45" t="s">
        <v>68</v>
      </c>
      <c r="C45" t="s">
        <v>69</v>
      </c>
      <c r="D45" t="s">
        <v>188</v>
      </c>
      <c r="E45" s="28">
        <v>1</v>
      </c>
      <c r="F45" s="28">
        <v>1220</v>
      </c>
      <c r="G45" s="28">
        <v>51400</v>
      </c>
      <c r="H45" s="28">
        <v>20</v>
      </c>
      <c r="I45" s="28">
        <v>20</v>
      </c>
      <c r="J45" s="28">
        <v>20</v>
      </c>
      <c r="K45" s="28">
        <v>20</v>
      </c>
      <c r="L45" s="28">
        <v>20</v>
      </c>
      <c r="M45" s="28">
        <v>4000</v>
      </c>
      <c r="N45" s="28">
        <v>1000</v>
      </c>
      <c r="O45" s="28">
        <v>20</v>
      </c>
    </row>
    <row r="46" spans="1:15" x14ac:dyDescent="0.3">
      <c r="A46" t="s">
        <v>56</v>
      </c>
      <c r="B46" t="s">
        <v>68</v>
      </c>
      <c r="C46" t="s">
        <v>69</v>
      </c>
      <c r="D46" t="s">
        <v>189</v>
      </c>
      <c r="E46" s="28">
        <v>1</v>
      </c>
      <c r="F46" s="28">
        <v>740</v>
      </c>
      <c r="G46" s="28">
        <v>26800</v>
      </c>
      <c r="H46" s="28">
        <v>20</v>
      </c>
      <c r="I46" s="28">
        <v>20</v>
      </c>
      <c r="J46" s="28">
        <v>20</v>
      </c>
      <c r="K46" s="28">
        <v>20</v>
      </c>
      <c r="L46" s="28">
        <v>20</v>
      </c>
      <c r="M46" s="28">
        <v>2000</v>
      </c>
      <c r="N46" s="28">
        <v>500</v>
      </c>
      <c r="O46" s="28">
        <v>20</v>
      </c>
    </row>
    <row r="47" spans="1:15" x14ac:dyDescent="0.3">
      <c r="A47" t="s">
        <v>56</v>
      </c>
      <c r="B47" t="s">
        <v>68</v>
      </c>
      <c r="C47" t="s">
        <v>69</v>
      </c>
      <c r="D47" t="s">
        <v>190</v>
      </c>
      <c r="E47" s="28">
        <v>1</v>
      </c>
      <c r="F47" s="28">
        <v>820</v>
      </c>
      <c r="G47" s="28">
        <v>25600</v>
      </c>
      <c r="H47" s="28">
        <v>10</v>
      </c>
      <c r="I47" s="28">
        <v>10</v>
      </c>
      <c r="J47" s="28">
        <v>10</v>
      </c>
      <c r="K47" s="28">
        <v>10</v>
      </c>
      <c r="L47" s="28">
        <v>10</v>
      </c>
      <c r="M47" s="28">
        <v>2000</v>
      </c>
      <c r="N47" s="28">
        <v>1000</v>
      </c>
      <c r="O47" s="28">
        <v>20</v>
      </c>
    </row>
    <row r="48" spans="1:15" x14ac:dyDescent="0.3">
      <c r="A48" t="s">
        <v>56</v>
      </c>
      <c r="B48" t="s">
        <v>68</v>
      </c>
      <c r="C48" t="s">
        <v>70</v>
      </c>
      <c r="D48" t="s">
        <v>191</v>
      </c>
      <c r="E48" s="28">
        <v>1</v>
      </c>
      <c r="F48" s="28">
        <v>420</v>
      </c>
      <c r="G48" s="28">
        <v>20200</v>
      </c>
      <c r="H48" s="28">
        <v>20</v>
      </c>
      <c r="I48" s="28">
        <v>20</v>
      </c>
      <c r="J48" s="28">
        <v>20</v>
      </c>
      <c r="K48" s="28">
        <v>20</v>
      </c>
      <c r="L48" s="28">
        <v>20</v>
      </c>
      <c r="M48" s="28">
        <v>2000</v>
      </c>
      <c r="N48" s="28">
        <v>500</v>
      </c>
      <c r="O48" s="28">
        <v>20</v>
      </c>
    </row>
    <row r="49" spans="1:15" x14ac:dyDescent="0.3">
      <c r="A49" t="s">
        <v>56</v>
      </c>
      <c r="B49" t="s">
        <v>68</v>
      </c>
      <c r="C49" t="s">
        <v>70</v>
      </c>
      <c r="D49" t="s">
        <v>192</v>
      </c>
      <c r="E49" s="28">
        <v>1</v>
      </c>
      <c r="F49" s="28">
        <v>460</v>
      </c>
      <c r="G49" s="28">
        <v>20200</v>
      </c>
      <c r="H49" s="28">
        <v>20</v>
      </c>
      <c r="I49" s="28">
        <v>20</v>
      </c>
      <c r="J49" s="28">
        <v>20</v>
      </c>
      <c r="K49" s="28">
        <v>20</v>
      </c>
      <c r="L49" s="28">
        <v>20</v>
      </c>
      <c r="M49" s="28">
        <v>2000</v>
      </c>
      <c r="N49" s="28">
        <v>500</v>
      </c>
      <c r="O49" s="28">
        <v>20</v>
      </c>
    </row>
    <row r="50" spans="1:15" x14ac:dyDescent="0.3">
      <c r="A50" t="s">
        <v>56</v>
      </c>
      <c r="B50" t="s">
        <v>68</v>
      </c>
      <c r="C50" t="s">
        <v>70</v>
      </c>
      <c r="D50" t="s">
        <v>193</v>
      </c>
      <c r="E50" s="28">
        <v>1</v>
      </c>
      <c r="F50" s="28">
        <v>680</v>
      </c>
      <c r="G50" s="28">
        <v>33400</v>
      </c>
      <c r="H50" s="28">
        <v>20</v>
      </c>
      <c r="I50" s="28">
        <v>20</v>
      </c>
      <c r="J50" s="28">
        <v>20</v>
      </c>
      <c r="K50" s="28">
        <v>20</v>
      </c>
      <c r="L50" s="28">
        <v>20</v>
      </c>
      <c r="M50" s="28">
        <v>2000</v>
      </c>
      <c r="N50" s="28">
        <v>500</v>
      </c>
      <c r="O50" s="28">
        <v>20</v>
      </c>
    </row>
    <row r="51" spans="1:15" x14ac:dyDescent="0.3">
      <c r="A51" t="s">
        <v>56</v>
      </c>
      <c r="B51" t="s">
        <v>68</v>
      </c>
      <c r="C51" t="s">
        <v>70</v>
      </c>
      <c r="D51" t="s">
        <v>194</v>
      </c>
      <c r="E51" s="28">
        <v>1</v>
      </c>
      <c r="F51" s="28">
        <v>740</v>
      </c>
      <c r="G51" s="28">
        <v>34400</v>
      </c>
      <c r="H51" s="28">
        <v>20</v>
      </c>
      <c r="I51" s="28">
        <v>20</v>
      </c>
      <c r="J51" s="28">
        <v>20</v>
      </c>
      <c r="K51" s="28">
        <v>20</v>
      </c>
      <c r="L51" s="28">
        <v>20</v>
      </c>
      <c r="M51" s="28">
        <v>2000</v>
      </c>
      <c r="N51" s="28">
        <v>1000</v>
      </c>
      <c r="O51" s="28">
        <v>20</v>
      </c>
    </row>
    <row r="52" spans="1:15" x14ac:dyDescent="0.3">
      <c r="A52" t="s">
        <v>56</v>
      </c>
      <c r="B52" t="s">
        <v>68</v>
      </c>
      <c r="C52" t="s">
        <v>70</v>
      </c>
      <c r="D52" t="s">
        <v>195</v>
      </c>
      <c r="E52" s="28">
        <v>1</v>
      </c>
      <c r="F52" s="28">
        <v>500</v>
      </c>
      <c r="G52" s="28">
        <v>14400</v>
      </c>
      <c r="H52" s="28">
        <v>10</v>
      </c>
      <c r="I52" s="28">
        <v>10</v>
      </c>
      <c r="J52" s="28">
        <v>10</v>
      </c>
      <c r="K52" s="28">
        <v>10</v>
      </c>
      <c r="L52" s="28">
        <v>10</v>
      </c>
      <c r="M52" s="28">
        <v>2000</v>
      </c>
      <c r="N52" s="28">
        <v>500</v>
      </c>
      <c r="O52" s="28">
        <v>20</v>
      </c>
    </row>
    <row r="53" spans="1:15" x14ac:dyDescent="0.3">
      <c r="A53" t="s">
        <v>56</v>
      </c>
      <c r="B53" t="s">
        <v>68</v>
      </c>
      <c r="C53" t="s">
        <v>71</v>
      </c>
      <c r="D53" t="s">
        <v>196</v>
      </c>
      <c r="E53" s="28">
        <v>1</v>
      </c>
      <c r="F53" s="28">
        <v>480</v>
      </c>
      <c r="G53" s="28">
        <v>19000</v>
      </c>
      <c r="H53" s="28">
        <v>20</v>
      </c>
      <c r="I53" s="28">
        <v>20</v>
      </c>
      <c r="J53" s="28">
        <v>20</v>
      </c>
      <c r="K53" s="28">
        <v>20</v>
      </c>
      <c r="L53" s="28">
        <v>20</v>
      </c>
      <c r="M53" s="28">
        <v>2000</v>
      </c>
      <c r="N53" s="28">
        <v>500</v>
      </c>
      <c r="O53" s="28">
        <v>20</v>
      </c>
    </row>
    <row r="54" spans="1:15" x14ac:dyDescent="0.3">
      <c r="A54" t="s">
        <v>56</v>
      </c>
      <c r="B54" t="s">
        <v>68</v>
      </c>
      <c r="C54" t="s">
        <v>722</v>
      </c>
      <c r="D54" t="s">
        <v>722</v>
      </c>
      <c r="E54" s="28">
        <v>0</v>
      </c>
      <c r="F54" s="28">
        <v>3100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</row>
    <row r="55" spans="1:15" x14ac:dyDescent="0.3">
      <c r="A55" t="s">
        <v>72</v>
      </c>
      <c r="B55" t="s">
        <v>73</v>
      </c>
      <c r="C55" t="s">
        <v>74</v>
      </c>
      <c r="D55" t="s">
        <v>197</v>
      </c>
      <c r="E55" s="28">
        <v>1</v>
      </c>
      <c r="F55" s="28">
        <v>1340</v>
      </c>
      <c r="G55" s="28">
        <v>80600</v>
      </c>
      <c r="H55" s="28">
        <v>10</v>
      </c>
      <c r="I55" s="28">
        <v>10</v>
      </c>
      <c r="J55" s="28">
        <v>10</v>
      </c>
      <c r="K55" s="28">
        <v>10</v>
      </c>
      <c r="L55" s="28">
        <v>10</v>
      </c>
      <c r="M55" s="28">
        <v>2000</v>
      </c>
      <c r="N55" s="28">
        <v>1000</v>
      </c>
      <c r="O55" s="28">
        <v>20</v>
      </c>
    </row>
    <row r="56" spans="1:15" x14ac:dyDescent="0.3">
      <c r="A56" t="s">
        <v>72</v>
      </c>
      <c r="B56" t="s">
        <v>73</v>
      </c>
      <c r="C56" t="s">
        <v>74</v>
      </c>
      <c r="D56" t="s">
        <v>198</v>
      </c>
      <c r="E56" s="28">
        <v>1</v>
      </c>
      <c r="F56" s="28">
        <v>1620</v>
      </c>
      <c r="G56" s="28">
        <v>97000</v>
      </c>
      <c r="H56" s="28">
        <v>10</v>
      </c>
      <c r="I56" s="28">
        <v>10</v>
      </c>
      <c r="J56" s="28">
        <v>10</v>
      </c>
      <c r="K56" s="28">
        <v>10</v>
      </c>
      <c r="L56" s="28">
        <v>10</v>
      </c>
      <c r="M56" s="28">
        <v>4000</v>
      </c>
      <c r="N56" s="28">
        <v>1500</v>
      </c>
      <c r="O56" s="28">
        <v>20</v>
      </c>
    </row>
    <row r="57" spans="1:15" x14ac:dyDescent="0.3">
      <c r="A57" t="s">
        <v>72</v>
      </c>
      <c r="B57" t="s">
        <v>73</v>
      </c>
      <c r="C57" t="s">
        <v>74</v>
      </c>
      <c r="D57" t="s">
        <v>199</v>
      </c>
      <c r="E57" s="28">
        <v>1</v>
      </c>
      <c r="F57" s="28">
        <v>2660</v>
      </c>
      <c r="G57" s="28">
        <v>145200</v>
      </c>
      <c r="H57" s="28">
        <v>20</v>
      </c>
      <c r="I57" s="28">
        <v>20</v>
      </c>
      <c r="J57" s="28">
        <v>20</v>
      </c>
      <c r="K57" s="28">
        <v>20</v>
      </c>
      <c r="L57" s="28">
        <v>20</v>
      </c>
      <c r="M57" s="28">
        <v>4000</v>
      </c>
      <c r="N57" s="28">
        <v>1500</v>
      </c>
      <c r="O57" s="28">
        <v>20</v>
      </c>
    </row>
    <row r="58" spans="1:15" x14ac:dyDescent="0.3">
      <c r="A58" t="s">
        <v>72</v>
      </c>
      <c r="B58" t="s">
        <v>73</v>
      </c>
      <c r="C58" t="s">
        <v>74</v>
      </c>
      <c r="D58" t="s">
        <v>202</v>
      </c>
      <c r="E58" s="28">
        <v>1</v>
      </c>
      <c r="F58" s="28">
        <v>1580</v>
      </c>
      <c r="G58" s="28">
        <v>86800</v>
      </c>
      <c r="H58" s="28">
        <v>10</v>
      </c>
      <c r="I58" s="28">
        <v>10</v>
      </c>
      <c r="J58" s="28">
        <v>10</v>
      </c>
      <c r="K58" s="28">
        <v>10</v>
      </c>
      <c r="L58" s="28">
        <v>10</v>
      </c>
      <c r="M58" s="28">
        <v>4000</v>
      </c>
      <c r="N58" s="28">
        <v>1500</v>
      </c>
      <c r="O58" s="28">
        <v>20</v>
      </c>
    </row>
    <row r="59" spans="1:15" x14ac:dyDescent="0.3">
      <c r="A59" t="s">
        <v>72</v>
      </c>
      <c r="B59" t="s">
        <v>73</v>
      </c>
      <c r="C59" t="s">
        <v>74</v>
      </c>
      <c r="D59" t="s">
        <v>203</v>
      </c>
      <c r="E59" s="28">
        <v>1</v>
      </c>
      <c r="F59" s="28">
        <v>2040</v>
      </c>
      <c r="G59" s="28">
        <v>126000</v>
      </c>
      <c r="H59" s="28">
        <v>20</v>
      </c>
      <c r="I59" s="28">
        <v>20</v>
      </c>
      <c r="J59" s="28">
        <v>20</v>
      </c>
      <c r="K59" s="28">
        <v>20</v>
      </c>
      <c r="L59" s="28">
        <v>20</v>
      </c>
      <c r="M59" s="28">
        <v>4000</v>
      </c>
      <c r="N59" s="28">
        <v>2000</v>
      </c>
      <c r="O59" s="28">
        <v>20</v>
      </c>
    </row>
    <row r="60" spans="1:15" x14ac:dyDescent="0.3">
      <c r="A60" t="s">
        <v>72</v>
      </c>
      <c r="B60" t="s">
        <v>73</v>
      </c>
      <c r="C60" t="s">
        <v>74</v>
      </c>
      <c r="D60" t="s">
        <v>204</v>
      </c>
      <c r="E60" s="28">
        <v>1</v>
      </c>
      <c r="F60" s="28">
        <v>1500</v>
      </c>
      <c r="G60" s="28">
        <v>85000</v>
      </c>
      <c r="H60" s="28">
        <v>10</v>
      </c>
      <c r="I60" s="28">
        <v>10</v>
      </c>
      <c r="J60" s="28">
        <v>10</v>
      </c>
      <c r="K60" s="28">
        <v>10</v>
      </c>
      <c r="L60" s="28">
        <v>10</v>
      </c>
      <c r="M60" s="28">
        <v>2000</v>
      </c>
      <c r="N60" s="28">
        <v>1500</v>
      </c>
      <c r="O60" s="28">
        <v>20</v>
      </c>
    </row>
    <row r="61" spans="1:15" x14ac:dyDescent="0.3">
      <c r="A61" t="s">
        <v>72</v>
      </c>
      <c r="B61" t="s">
        <v>73</v>
      </c>
      <c r="C61" t="s">
        <v>74</v>
      </c>
      <c r="D61" t="s">
        <v>205</v>
      </c>
      <c r="E61" s="28">
        <v>1</v>
      </c>
      <c r="F61" s="28">
        <v>1540</v>
      </c>
      <c r="G61" s="28">
        <v>92400</v>
      </c>
      <c r="H61" s="28">
        <v>10</v>
      </c>
      <c r="I61" s="28">
        <v>10</v>
      </c>
      <c r="J61" s="28">
        <v>10</v>
      </c>
      <c r="K61" s="28">
        <v>10</v>
      </c>
      <c r="L61" s="28">
        <v>10</v>
      </c>
      <c r="M61" s="28">
        <v>4000</v>
      </c>
      <c r="N61" s="28">
        <v>1500</v>
      </c>
      <c r="O61" s="28">
        <v>20</v>
      </c>
    </row>
    <row r="62" spans="1:15" x14ac:dyDescent="0.3">
      <c r="A62" t="s">
        <v>72</v>
      </c>
      <c r="B62" t="s">
        <v>73</v>
      </c>
      <c r="C62" t="s">
        <v>74</v>
      </c>
      <c r="D62" t="s">
        <v>206</v>
      </c>
      <c r="E62" s="28">
        <v>1</v>
      </c>
      <c r="F62" s="28">
        <v>2140</v>
      </c>
      <c r="G62" s="28">
        <v>106800</v>
      </c>
      <c r="H62" s="28">
        <v>10</v>
      </c>
      <c r="I62" s="28">
        <v>10</v>
      </c>
      <c r="J62" s="28">
        <v>10</v>
      </c>
      <c r="K62" s="28">
        <v>10</v>
      </c>
      <c r="L62" s="28">
        <v>10</v>
      </c>
      <c r="M62" s="28">
        <v>4000</v>
      </c>
      <c r="N62" s="28">
        <v>2000</v>
      </c>
      <c r="O62" s="28">
        <v>20</v>
      </c>
    </row>
    <row r="63" spans="1:15" x14ac:dyDescent="0.3">
      <c r="A63" t="s">
        <v>72</v>
      </c>
      <c r="B63" t="s">
        <v>73</v>
      </c>
      <c r="C63" t="s">
        <v>74</v>
      </c>
      <c r="D63" t="s">
        <v>200</v>
      </c>
      <c r="E63" s="28">
        <v>1</v>
      </c>
      <c r="F63" s="28">
        <v>880</v>
      </c>
      <c r="G63" s="28">
        <v>43800</v>
      </c>
      <c r="H63" s="28">
        <v>10</v>
      </c>
      <c r="I63" s="28">
        <v>10</v>
      </c>
      <c r="J63" s="28">
        <v>10</v>
      </c>
      <c r="K63" s="28">
        <v>10</v>
      </c>
      <c r="L63" s="28">
        <v>10</v>
      </c>
      <c r="M63" s="28">
        <v>2000</v>
      </c>
      <c r="N63" s="28">
        <v>1000</v>
      </c>
      <c r="O63" s="28">
        <v>20</v>
      </c>
    </row>
    <row r="64" spans="1:15" x14ac:dyDescent="0.3">
      <c r="A64" t="s">
        <v>72</v>
      </c>
      <c r="B64" t="s">
        <v>73</v>
      </c>
      <c r="C64" t="s">
        <v>74</v>
      </c>
      <c r="D64" t="s">
        <v>201</v>
      </c>
      <c r="E64" s="28">
        <v>1</v>
      </c>
      <c r="F64" s="28">
        <v>1320</v>
      </c>
      <c r="G64" s="28">
        <v>75200</v>
      </c>
      <c r="H64" s="28">
        <v>10</v>
      </c>
      <c r="I64" s="28">
        <v>10</v>
      </c>
      <c r="J64" s="28">
        <v>10</v>
      </c>
      <c r="K64" s="28">
        <v>10</v>
      </c>
      <c r="L64" s="28">
        <v>10</v>
      </c>
      <c r="M64" s="28">
        <v>2000</v>
      </c>
      <c r="N64" s="28">
        <v>1000</v>
      </c>
      <c r="O64" s="28">
        <v>20</v>
      </c>
    </row>
    <row r="65" spans="1:15" x14ac:dyDescent="0.3">
      <c r="A65" t="s">
        <v>72</v>
      </c>
      <c r="B65" t="s">
        <v>73</v>
      </c>
      <c r="C65" t="s">
        <v>75</v>
      </c>
      <c r="D65" t="s">
        <v>207</v>
      </c>
      <c r="E65" s="28">
        <v>1</v>
      </c>
      <c r="F65" s="28">
        <v>1420</v>
      </c>
      <c r="G65" s="28">
        <v>104800</v>
      </c>
      <c r="H65" s="28">
        <v>10</v>
      </c>
      <c r="I65" s="28">
        <v>10</v>
      </c>
      <c r="J65" s="28">
        <v>10</v>
      </c>
      <c r="K65" s="28">
        <v>10</v>
      </c>
      <c r="L65" s="28">
        <v>10</v>
      </c>
      <c r="M65" s="28">
        <v>4000</v>
      </c>
      <c r="N65" s="28">
        <v>1000</v>
      </c>
      <c r="O65" s="28">
        <v>20</v>
      </c>
    </row>
    <row r="66" spans="1:15" x14ac:dyDescent="0.3">
      <c r="A66" t="s">
        <v>72</v>
      </c>
      <c r="B66" t="s">
        <v>73</v>
      </c>
      <c r="C66" t="s">
        <v>76</v>
      </c>
      <c r="D66" t="s">
        <v>209</v>
      </c>
      <c r="E66" s="28">
        <v>1</v>
      </c>
      <c r="F66" s="28">
        <v>960</v>
      </c>
      <c r="G66" s="28">
        <v>54200</v>
      </c>
      <c r="H66" s="28">
        <v>10</v>
      </c>
      <c r="I66" s="28">
        <v>10</v>
      </c>
      <c r="J66" s="28">
        <v>10</v>
      </c>
      <c r="K66" s="28">
        <v>10</v>
      </c>
      <c r="L66" s="28">
        <v>10</v>
      </c>
      <c r="M66" s="28">
        <v>2000</v>
      </c>
      <c r="N66" s="28">
        <v>1000</v>
      </c>
      <c r="O66" s="28">
        <v>20</v>
      </c>
    </row>
    <row r="67" spans="1:15" x14ac:dyDescent="0.3">
      <c r="A67" t="s">
        <v>72</v>
      </c>
      <c r="B67" t="s">
        <v>73</v>
      </c>
      <c r="C67" t="s">
        <v>76</v>
      </c>
      <c r="D67" t="s">
        <v>210</v>
      </c>
      <c r="E67" s="28">
        <v>1</v>
      </c>
      <c r="F67" s="28">
        <v>1400</v>
      </c>
      <c r="G67" s="28">
        <v>71200</v>
      </c>
      <c r="H67" s="28">
        <v>10</v>
      </c>
      <c r="I67" s="28">
        <v>10</v>
      </c>
      <c r="J67" s="28">
        <v>10</v>
      </c>
      <c r="K67" s="28">
        <v>10</v>
      </c>
      <c r="L67" s="28">
        <v>10</v>
      </c>
      <c r="M67" s="28">
        <v>2000</v>
      </c>
      <c r="N67" s="28">
        <v>1500</v>
      </c>
      <c r="O67" s="28">
        <v>20</v>
      </c>
    </row>
    <row r="68" spans="1:15" x14ac:dyDescent="0.3">
      <c r="A68" t="s">
        <v>72</v>
      </c>
      <c r="B68" t="s">
        <v>73</v>
      </c>
      <c r="C68" t="s">
        <v>76</v>
      </c>
      <c r="D68" t="s">
        <v>211</v>
      </c>
      <c r="E68" s="28">
        <v>1</v>
      </c>
      <c r="F68" s="28">
        <v>2360</v>
      </c>
      <c r="G68" s="28">
        <v>183200</v>
      </c>
      <c r="H68" s="28">
        <v>20</v>
      </c>
      <c r="I68" s="28">
        <v>20</v>
      </c>
      <c r="J68" s="28">
        <v>20</v>
      </c>
      <c r="K68" s="28">
        <v>20</v>
      </c>
      <c r="L68" s="28">
        <v>20</v>
      </c>
      <c r="M68" s="28">
        <v>6000</v>
      </c>
      <c r="N68" s="28">
        <v>1000</v>
      </c>
      <c r="O68" s="28">
        <v>20</v>
      </c>
    </row>
    <row r="69" spans="1:15" x14ac:dyDescent="0.3">
      <c r="A69" t="s">
        <v>72</v>
      </c>
      <c r="B69" t="s">
        <v>73</v>
      </c>
      <c r="C69" t="s">
        <v>76</v>
      </c>
      <c r="D69" t="s">
        <v>212</v>
      </c>
      <c r="E69" s="28">
        <v>1</v>
      </c>
      <c r="F69" s="28">
        <v>1240</v>
      </c>
      <c r="G69" s="28">
        <v>72800</v>
      </c>
      <c r="H69" s="28">
        <v>10</v>
      </c>
      <c r="I69" s="28">
        <v>10</v>
      </c>
      <c r="J69" s="28">
        <v>10</v>
      </c>
      <c r="K69" s="28">
        <v>10</v>
      </c>
      <c r="L69" s="28">
        <v>10</v>
      </c>
      <c r="M69" s="28">
        <v>2000</v>
      </c>
      <c r="N69" s="28">
        <v>1000</v>
      </c>
      <c r="O69" s="28">
        <v>20</v>
      </c>
    </row>
    <row r="70" spans="1:15" x14ac:dyDescent="0.3">
      <c r="A70" t="s">
        <v>72</v>
      </c>
      <c r="B70" t="s">
        <v>73</v>
      </c>
      <c r="C70" t="s">
        <v>76</v>
      </c>
      <c r="D70" t="s">
        <v>213</v>
      </c>
      <c r="E70" s="28">
        <v>1</v>
      </c>
      <c r="F70" s="28">
        <v>1240</v>
      </c>
      <c r="G70" s="28">
        <v>89600</v>
      </c>
      <c r="H70" s="28">
        <v>10</v>
      </c>
      <c r="I70" s="28">
        <v>10</v>
      </c>
      <c r="J70" s="28">
        <v>10</v>
      </c>
      <c r="K70" s="28">
        <v>10</v>
      </c>
      <c r="L70" s="28">
        <v>10</v>
      </c>
      <c r="M70" s="28">
        <v>2000</v>
      </c>
      <c r="N70" s="28">
        <v>1000</v>
      </c>
      <c r="O70" s="28">
        <v>20</v>
      </c>
    </row>
    <row r="71" spans="1:15" x14ac:dyDescent="0.3">
      <c r="A71" t="s">
        <v>72</v>
      </c>
      <c r="B71" t="s">
        <v>73</v>
      </c>
      <c r="C71" t="s">
        <v>76</v>
      </c>
      <c r="D71" t="s">
        <v>214</v>
      </c>
      <c r="E71" s="28">
        <v>1</v>
      </c>
      <c r="F71" s="28">
        <v>1100</v>
      </c>
      <c r="G71" s="28">
        <v>77800</v>
      </c>
      <c r="H71" s="28">
        <v>10</v>
      </c>
      <c r="I71" s="28">
        <v>10</v>
      </c>
      <c r="J71" s="28">
        <v>10</v>
      </c>
      <c r="K71" s="28">
        <v>10</v>
      </c>
      <c r="L71" s="28">
        <v>10</v>
      </c>
      <c r="M71" s="28">
        <v>2000</v>
      </c>
      <c r="N71" s="28">
        <v>500</v>
      </c>
      <c r="O71" s="28">
        <v>20</v>
      </c>
    </row>
    <row r="72" spans="1:15" x14ac:dyDescent="0.3">
      <c r="A72" t="s">
        <v>72</v>
      </c>
      <c r="B72" t="s">
        <v>73</v>
      </c>
      <c r="C72" t="s">
        <v>76</v>
      </c>
      <c r="D72" t="s">
        <v>208</v>
      </c>
      <c r="E72" s="28">
        <v>1</v>
      </c>
      <c r="F72" s="28">
        <v>860</v>
      </c>
      <c r="G72" s="28">
        <v>55600</v>
      </c>
      <c r="H72" s="28">
        <v>10</v>
      </c>
      <c r="I72" s="28">
        <v>10</v>
      </c>
      <c r="J72" s="28">
        <v>10</v>
      </c>
      <c r="K72" s="28">
        <v>10</v>
      </c>
      <c r="L72" s="28">
        <v>10</v>
      </c>
      <c r="M72" s="28">
        <v>2000</v>
      </c>
      <c r="N72" s="28">
        <v>500</v>
      </c>
      <c r="O72" s="28">
        <v>20</v>
      </c>
    </row>
    <row r="73" spans="1:15" x14ac:dyDescent="0.3">
      <c r="A73" t="s">
        <v>72</v>
      </c>
      <c r="B73" t="s">
        <v>73</v>
      </c>
      <c r="C73" t="s">
        <v>77</v>
      </c>
      <c r="D73" t="s">
        <v>215</v>
      </c>
      <c r="E73" s="28">
        <v>1</v>
      </c>
      <c r="F73" s="28">
        <v>2260</v>
      </c>
      <c r="G73" s="28">
        <v>163600</v>
      </c>
      <c r="H73" s="28">
        <v>20</v>
      </c>
      <c r="I73" s="28">
        <v>20</v>
      </c>
      <c r="J73" s="28">
        <v>20</v>
      </c>
      <c r="K73" s="28">
        <v>20</v>
      </c>
      <c r="L73" s="28">
        <v>20</v>
      </c>
      <c r="M73" s="28">
        <v>4000</v>
      </c>
      <c r="N73" s="28">
        <v>1000</v>
      </c>
      <c r="O73" s="28">
        <v>20</v>
      </c>
    </row>
    <row r="74" spans="1:15" x14ac:dyDescent="0.3">
      <c r="A74" t="s">
        <v>72</v>
      </c>
      <c r="B74" t="s">
        <v>73</v>
      </c>
      <c r="C74" t="s">
        <v>77</v>
      </c>
      <c r="D74" t="s">
        <v>216</v>
      </c>
      <c r="E74" s="28">
        <v>1</v>
      </c>
      <c r="F74" s="28">
        <v>1300</v>
      </c>
      <c r="G74" s="28">
        <v>81400</v>
      </c>
      <c r="H74" s="28">
        <v>10</v>
      </c>
      <c r="I74" s="28">
        <v>10</v>
      </c>
      <c r="J74" s="28">
        <v>10</v>
      </c>
      <c r="K74" s="28">
        <v>10</v>
      </c>
      <c r="L74" s="28">
        <v>10</v>
      </c>
      <c r="M74" s="28">
        <v>2000</v>
      </c>
      <c r="N74" s="28">
        <v>1000</v>
      </c>
      <c r="O74" s="28">
        <v>20</v>
      </c>
    </row>
    <row r="75" spans="1:15" x14ac:dyDescent="0.3">
      <c r="A75" t="s">
        <v>72</v>
      </c>
      <c r="B75" t="s">
        <v>73</v>
      </c>
      <c r="C75" t="s">
        <v>77</v>
      </c>
      <c r="D75" t="s">
        <v>217</v>
      </c>
      <c r="E75" s="28">
        <v>1</v>
      </c>
      <c r="F75" s="28">
        <v>1520</v>
      </c>
      <c r="G75" s="28">
        <v>96600</v>
      </c>
      <c r="H75" s="28">
        <v>20</v>
      </c>
      <c r="I75" s="28">
        <v>20</v>
      </c>
      <c r="J75" s="28">
        <v>20</v>
      </c>
      <c r="K75" s="28">
        <v>20</v>
      </c>
      <c r="L75" s="28">
        <v>20</v>
      </c>
      <c r="M75" s="28">
        <v>4000</v>
      </c>
      <c r="N75" s="28">
        <v>1000</v>
      </c>
      <c r="O75" s="28">
        <v>20</v>
      </c>
    </row>
    <row r="76" spans="1:15" x14ac:dyDescent="0.3">
      <c r="A76" t="s">
        <v>72</v>
      </c>
      <c r="B76" t="s">
        <v>73</v>
      </c>
      <c r="C76" t="s">
        <v>77</v>
      </c>
      <c r="D76" t="s">
        <v>218</v>
      </c>
      <c r="E76" s="28">
        <v>1</v>
      </c>
      <c r="F76" s="28">
        <v>1860</v>
      </c>
      <c r="G76" s="28">
        <v>112600</v>
      </c>
      <c r="H76" s="28">
        <v>20</v>
      </c>
      <c r="I76" s="28">
        <v>20</v>
      </c>
      <c r="J76" s="28">
        <v>20</v>
      </c>
      <c r="K76" s="28">
        <v>20</v>
      </c>
      <c r="L76" s="28">
        <v>20</v>
      </c>
      <c r="M76" s="28">
        <v>4000</v>
      </c>
      <c r="N76" s="28">
        <v>1500</v>
      </c>
      <c r="O76" s="28">
        <v>20</v>
      </c>
    </row>
    <row r="77" spans="1:15" x14ac:dyDescent="0.3">
      <c r="A77" t="s">
        <v>72</v>
      </c>
      <c r="B77" t="s">
        <v>73</v>
      </c>
      <c r="C77" t="s">
        <v>77</v>
      </c>
      <c r="D77" t="s">
        <v>219</v>
      </c>
      <c r="E77" s="28">
        <v>1</v>
      </c>
      <c r="F77" s="28">
        <v>1260</v>
      </c>
      <c r="G77" s="28">
        <v>93000</v>
      </c>
      <c r="H77" s="28">
        <v>10</v>
      </c>
      <c r="I77" s="28">
        <v>10</v>
      </c>
      <c r="J77" s="28">
        <v>10</v>
      </c>
      <c r="K77" s="28">
        <v>10</v>
      </c>
      <c r="L77" s="28">
        <v>10</v>
      </c>
      <c r="M77" s="28">
        <v>4000</v>
      </c>
      <c r="N77" s="28">
        <v>1000</v>
      </c>
      <c r="O77" s="28">
        <v>20</v>
      </c>
    </row>
    <row r="78" spans="1:15" x14ac:dyDescent="0.3">
      <c r="A78" t="s">
        <v>72</v>
      </c>
      <c r="B78" t="s">
        <v>73</v>
      </c>
      <c r="C78" t="s">
        <v>77</v>
      </c>
      <c r="D78" t="s">
        <v>220</v>
      </c>
      <c r="E78" s="28">
        <v>1</v>
      </c>
      <c r="F78" s="28">
        <v>1780</v>
      </c>
      <c r="G78" s="28">
        <v>126400</v>
      </c>
      <c r="H78" s="28">
        <v>10</v>
      </c>
      <c r="I78" s="28">
        <v>10</v>
      </c>
      <c r="J78" s="28">
        <v>10</v>
      </c>
      <c r="K78" s="28">
        <v>10</v>
      </c>
      <c r="L78" s="28">
        <v>10</v>
      </c>
      <c r="M78" s="28">
        <v>4000</v>
      </c>
      <c r="N78" s="28">
        <v>1000</v>
      </c>
      <c r="O78" s="28">
        <v>20</v>
      </c>
    </row>
    <row r="79" spans="1:15" x14ac:dyDescent="0.3">
      <c r="A79" t="s">
        <v>72</v>
      </c>
      <c r="B79" t="s">
        <v>73</v>
      </c>
      <c r="C79" t="s">
        <v>77</v>
      </c>
      <c r="D79" t="s">
        <v>221</v>
      </c>
      <c r="E79" s="28">
        <v>1</v>
      </c>
      <c r="F79" s="28">
        <v>1300</v>
      </c>
      <c r="G79" s="28">
        <v>94600</v>
      </c>
      <c r="H79" s="28">
        <v>20</v>
      </c>
      <c r="I79" s="28">
        <v>20</v>
      </c>
      <c r="J79" s="28">
        <v>20</v>
      </c>
      <c r="K79" s="28">
        <v>20</v>
      </c>
      <c r="L79" s="28">
        <v>20</v>
      </c>
      <c r="M79" s="28">
        <v>4000</v>
      </c>
      <c r="N79" s="28">
        <v>500</v>
      </c>
      <c r="O79" s="28">
        <v>20</v>
      </c>
    </row>
    <row r="80" spans="1:15" x14ac:dyDescent="0.3">
      <c r="A80" t="s">
        <v>72</v>
      </c>
      <c r="B80" t="s">
        <v>73</v>
      </c>
      <c r="C80" t="s">
        <v>77</v>
      </c>
      <c r="D80" t="s">
        <v>222</v>
      </c>
      <c r="E80" s="28">
        <v>1</v>
      </c>
      <c r="F80" s="28">
        <v>1380</v>
      </c>
      <c r="G80" s="28">
        <v>99800</v>
      </c>
      <c r="H80" s="28">
        <v>10</v>
      </c>
      <c r="I80" s="28">
        <v>10</v>
      </c>
      <c r="J80" s="28">
        <v>10</v>
      </c>
      <c r="K80" s="28">
        <v>10</v>
      </c>
      <c r="L80" s="28">
        <v>10</v>
      </c>
      <c r="M80" s="28">
        <v>4000</v>
      </c>
      <c r="N80" s="28">
        <v>1000</v>
      </c>
      <c r="O80" s="28">
        <v>20</v>
      </c>
    </row>
    <row r="81" spans="1:15" x14ac:dyDescent="0.3">
      <c r="A81" t="s">
        <v>72</v>
      </c>
      <c r="B81" t="s">
        <v>73</v>
      </c>
      <c r="C81" t="s">
        <v>77</v>
      </c>
      <c r="D81" t="s">
        <v>223</v>
      </c>
      <c r="E81" s="28">
        <v>1</v>
      </c>
      <c r="F81" s="28">
        <v>1320</v>
      </c>
      <c r="G81" s="28">
        <v>77800</v>
      </c>
      <c r="H81" s="28">
        <v>10</v>
      </c>
      <c r="I81" s="28">
        <v>10</v>
      </c>
      <c r="J81" s="28">
        <v>10</v>
      </c>
      <c r="K81" s="28">
        <v>10</v>
      </c>
      <c r="L81" s="28">
        <v>10</v>
      </c>
      <c r="M81" s="28">
        <v>2000</v>
      </c>
      <c r="N81" s="28">
        <v>1000</v>
      </c>
      <c r="O81" s="28">
        <v>20</v>
      </c>
    </row>
    <row r="82" spans="1:15" x14ac:dyDescent="0.3">
      <c r="A82" t="s">
        <v>72</v>
      </c>
      <c r="B82" t="s">
        <v>73</v>
      </c>
      <c r="C82" t="s">
        <v>77</v>
      </c>
      <c r="D82" t="s">
        <v>224</v>
      </c>
      <c r="E82" s="28">
        <v>1</v>
      </c>
      <c r="F82" s="28">
        <v>760</v>
      </c>
      <c r="G82" s="28">
        <v>45000</v>
      </c>
      <c r="H82" s="28">
        <v>10</v>
      </c>
      <c r="I82" s="28">
        <v>10</v>
      </c>
      <c r="J82" s="28">
        <v>10</v>
      </c>
      <c r="K82" s="28">
        <v>10</v>
      </c>
      <c r="L82" s="28">
        <v>10</v>
      </c>
      <c r="M82" s="28">
        <v>2000</v>
      </c>
      <c r="N82" s="28">
        <v>500</v>
      </c>
      <c r="O82" s="28">
        <v>20</v>
      </c>
    </row>
    <row r="83" spans="1:15" x14ac:dyDescent="0.3">
      <c r="A83" t="s">
        <v>72</v>
      </c>
      <c r="B83" t="s">
        <v>73</v>
      </c>
      <c r="C83" t="s">
        <v>77</v>
      </c>
      <c r="D83" t="s">
        <v>225</v>
      </c>
      <c r="E83" s="28">
        <v>1</v>
      </c>
      <c r="F83" s="28">
        <v>840</v>
      </c>
      <c r="G83" s="28">
        <v>64000</v>
      </c>
      <c r="H83" s="28">
        <v>10</v>
      </c>
      <c r="I83" s="28">
        <v>10</v>
      </c>
      <c r="J83" s="28">
        <v>10</v>
      </c>
      <c r="K83" s="28">
        <v>10</v>
      </c>
      <c r="L83" s="28">
        <v>10</v>
      </c>
      <c r="M83" s="28">
        <v>2000</v>
      </c>
      <c r="N83" s="28">
        <v>500</v>
      </c>
      <c r="O83" s="28">
        <v>20</v>
      </c>
    </row>
    <row r="84" spans="1:15" x14ac:dyDescent="0.3">
      <c r="A84" t="s">
        <v>72</v>
      </c>
      <c r="B84" t="s">
        <v>73</v>
      </c>
      <c r="C84" t="s">
        <v>77</v>
      </c>
      <c r="D84" t="s">
        <v>226</v>
      </c>
      <c r="E84" s="28">
        <v>1</v>
      </c>
      <c r="F84" s="28">
        <v>1960</v>
      </c>
      <c r="G84" s="28">
        <v>137200</v>
      </c>
      <c r="H84" s="28">
        <v>20</v>
      </c>
      <c r="I84" s="28">
        <v>20</v>
      </c>
      <c r="J84" s="28">
        <v>20</v>
      </c>
      <c r="K84" s="28">
        <v>20</v>
      </c>
      <c r="L84" s="28">
        <v>20</v>
      </c>
      <c r="M84" s="28">
        <v>4000</v>
      </c>
      <c r="N84" s="28">
        <v>1000</v>
      </c>
      <c r="O84" s="28">
        <v>20</v>
      </c>
    </row>
    <row r="85" spans="1:15" x14ac:dyDescent="0.3">
      <c r="A85" t="s">
        <v>72</v>
      </c>
      <c r="B85" t="s">
        <v>73</v>
      </c>
      <c r="C85" t="s">
        <v>77</v>
      </c>
      <c r="D85" t="s">
        <v>227</v>
      </c>
      <c r="E85" s="28">
        <v>1</v>
      </c>
      <c r="F85" s="28">
        <v>800</v>
      </c>
      <c r="G85" s="28">
        <v>52400</v>
      </c>
      <c r="H85" s="28">
        <v>20</v>
      </c>
      <c r="I85" s="28">
        <v>20</v>
      </c>
      <c r="J85" s="28">
        <v>20</v>
      </c>
      <c r="K85" s="28">
        <v>20</v>
      </c>
      <c r="L85" s="28">
        <v>20</v>
      </c>
      <c r="M85" s="28">
        <v>2000</v>
      </c>
      <c r="N85" s="28">
        <v>500</v>
      </c>
      <c r="O85" s="28">
        <v>20</v>
      </c>
    </row>
    <row r="86" spans="1:15" x14ac:dyDescent="0.3">
      <c r="A86" t="s">
        <v>72</v>
      </c>
      <c r="B86" t="s">
        <v>73</v>
      </c>
      <c r="C86" t="s">
        <v>78</v>
      </c>
      <c r="D86" t="s">
        <v>228</v>
      </c>
      <c r="E86" s="28">
        <v>1</v>
      </c>
      <c r="F86" s="28">
        <v>1160</v>
      </c>
      <c r="G86" s="28">
        <v>66200</v>
      </c>
      <c r="H86" s="28">
        <v>10</v>
      </c>
      <c r="I86" s="28">
        <v>10</v>
      </c>
      <c r="J86" s="28">
        <v>10</v>
      </c>
      <c r="K86" s="28">
        <v>10</v>
      </c>
      <c r="L86" s="28">
        <v>10</v>
      </c>
      <c r="M86" s="28">
        <v>2000</v>
      </c>
      <c r="N86" s="28">
        <v>1000</v>
      </c>
      <c r="O86" s="28">
        <v>20</v>
      </c>
    </row>
    <row r="87" spans="1:15" x14ac:dyDescent="0.3">
      <c r="A87" t="s">
        <v>72</v>
      </c>
      <c r="B87" t="s">
        <v>73</v>
      </c>
      <c r="C87" t="s">
        <v>78</v>
      </c>
      <c r="D87" t="s">
        <v>229</v>
      </c>
      <c r="E87" s="28">
        <v>1</v>
      </c>
      <c r="F87" s="28">
        <v>960</v>
      </c>
      <c r="G87" s="28">
        <v>57400</v>
      </c>
      <c r="H87" s="28">
        <v>10</v>
      </c>
      <c r="I87" s="28">
        <v>10</v>
      </c>
      <c r="J87" s="28">
        <v>10</v>
      </c>
      <c r="K87" s="28">
        <v>10</v>
      </c>
      <c r="L87" s="28">
        <v>10</v>
      </c>
      <c r="M87" s="28">
        <v>2000</v>
      </c>
      <c r="N87" s="28">
        <v>1000</v>
      </c>
      <c r="O87" s="28">
        <v>20</v>
      </c>
    </row>
    <row r="88" spans="1:15" x14ac:dyDescent="0.3">
      <c r="A88" t="s">
        <v>72</v>
      </c>
      <c r="B88" t="s">
        <v>73</v>
      </c>
      <c r="C88" t="s">
        <v>78</v>
      </c>
      <c r="D88" t="s">
        <v>230</v>
      </c>
      <c r="E88" s="28">
        <v>1</v>
      </c>
      <c r="F88" s="28">
        <v>3160</v>
      </c>
      <c r="G88" s="28">
        <v>226800</v>
      </c>
      <c r="H88" s="28">
        <v>20</v>
      </c>
      <c r="I88" s="28">
        <v>20</v>
      </c>
      <c r="J88" s="28">
        <v>20</v>
      </c>
      <c r="K88" s="28">
        <v>20</v>
      </c>
      <c r="L88" s="28">
        <v>20</v>
      </c>
      <c r="M88" s="28">
        <v>6000</v>
      </c>
      <c r="N88" s="28">
        <v>1500</v>
      </c>
      <c r="O88" s="28">
        <v>20</v>
      </c>
    </row>
    <row r="89" spans="1:15" x14ac:dyDescent="0.3">
      <c r="A89" t="s">
        <v>72</v>
      </c>
      <c r="B89" t="s">
        <v>73</v>
      </c>
      <c r="C89" t="s">
        <v>78</v>
      </c>
      <c r="D89" t="s">
        <v>231</v>
      </c>
      <c r="E89" s="28">
        <v>1</v>
      </c>
      <c r="F89" s="28">
        <v>1780</v>
      </c>
      <c r="G89" s="28">
        <v>117800</v>
      </c>
      <c r="H89" s="28">
        <v>10</v>
      </c>
      <c r="I89" s="28">
        <v>10</v>
      </c>
      <c r="J89" s="28">
        <v>10</v>
      </c>
      <c r="K89" s="28">
        <v>10</v>
      </c>
      <c r="L89" s="28">
        <v>10</v>
      </c>
      <c r="M89" s="28">
        <v>4000</v>
      </c>
      <c r="N89" s="28">
        <v>1000</v>
      </c>
      <c r="O89" s="28">
        <v>20</v>
      </c>
    </row>
    <row r="90" spans="1:15" x14ac:dyDescent="0.3">
      <c r="A90" t="s">
        <v>72</v>
      </c>
      <c r="B90" t="s">
        <v>73</v>
      </c>
      <c r="C90" t="s">
        <v>78</v>
      </c>
      <c r="D90" t="s">
        <v>232</v>
      </c>
      <c r="E90" s="28">
        <v>1</v>
      </c>
      <c r="F90" s="28">
        <v>1620</v>
      </c>
      <c r="G90" s="28">
        <v>82400</v>
      </c>
      <c r="H90" s="28">
        <v>10</v>
      </c>
      <c r="I90" s="28">
        <v>10</v>
      </c>
      <c r="J90" s="28">
        <v>10</v>
      </c>
      <c r="K90" s="28">
        <v>10</v>
      </c>
      <c r="L90" s="28">
        <v>10</v>
      </c>
      <c r="M90" s="28">
        <v>2000</v>
      </c>
      <c r="N90" s="28">
        <v>1500</v>
      </c>
      <c r="O90" s="28">
        <v>20</v>
      </c>
    </row>
    <row r="91" spans="1:15" x14ac:dyDescent="0.3">
      <c r="A91" t="s">
        <v>72</v>
      </c>
      <c r="B91" t="s">
        <v>73</v>
      </c>
      <c r="C91" t="s">
        <v>79</v>
      </c>
      <c r="D91" t="s">
        <v>233</v>
      </c>
      <c r="E91" s="28">
        <v>1</v>
      </c>
      <c r="F91" s="28">
        <v>1420</v>
      </c>
      <c r="G91" s="28">
        <v>79000</v>
      </c>
      <c r="H91" s="28">
        <v>10</v>
      </c>
      <c r="I91" s="28">
        <v>10</v>
      </c>
      <c r="J91" s="28">
        <v>10</v>
      </c>
      <c r="K91" s="28">
        <v>10</v>
      </c>
      <c r="L91" s="28">
        <v>10</v>
      </c>
      <c r="M91" s="28">
        <v>2000</v>
      </c>
      <c r="N91" s="28">
        <v>1000</v>
      </c>
      <c r="O91" s="28">
        <v>20</v>
      </c>
    </row>
    <row r="92" spans="1:15" x14ac:dyDescent="0.3">
      <c r="A92" t="s">
        <v>72</v>
      </c>
      <c r="B92" t="s">
        <v>73</v>
      </c>
      <c r="C92" t="s">
        <v>79</v>
      </c>
      <c r="D92" t="s">
        <v>235</v>
      </c>
      <c r="E92" s="28">
        <v>1</v>
      </c>
      <c r="F92" s="28">
        <v>4600</v>
      </c>
      <c r="G92" s="28">
        <v>338400</v>
      </c>
      <c r="H92" s="28">
        <v>20</v>
      </c>
      <c r="I92" s="28">
        <v>20</v>
      </c>
      <c r="J92" s="28">
        <v>20</v>
      </c>
      <c r="K92" s="28">
        <v>20</v>
      </c>
      <c r="L92" s="28">
        <v>20</v>
      </c>
      <c r="M92" s="28">
        <v>8000</v>
      </c>
      <c r="N92" s="28">
        <v>2000</v>
      </c>
      <c r="O92" s="28">
        <v>20</v>
      </c>
    </row>
    <row r="93" spans="1:15" x14ac:dyDescent="0.3">
      <c r="A93" t="s">
        <v>72</v>
      </c>
      <c r="B93" t="s">
        <v>73</v>
      </c>
      <c r="C93" t="s">
        <v>79</v>
      </c>
      <c r="D93" t="s">
        <v>236</v>
      </c>
      <c r="E93" s="28">
        <v>1</v>
      </c>
      <c r="F93" s="28">
        <v>2440</v>
      </c>
      <c r="G93" s="28">
        <v>145000</v>
      </c>
      <c r="H93" s="28">
        <v>10</v>
      </c>
      <c r="I93" s="28">
        <v>10</v>
      </c>
      <c r="J93" s="28">
        <v>10</v>
      </c>
      <c r="K93" s="28">
        <v>10</v>
      </c>
      <c r="L93" s="28">
        <v>10</v>
      </c>
      <c r="M93" s="28">
        <v>4000</v>
      </c>
      <c r="N93" s="28">
        <v>1500</v>
      </c>
      <c r="O93" s="28">
        <v>20</v>
      </c>
    </row>
    <row r="94" spans="1:15" x14ac:dyDescent="0.3">
      <c r="A94" t="s">
        <v>72</v>
      </c>
      <c r="B94" t="s">
        <v>73</v>
      </c>
      <c r="C94" t="s">
        <v>79</v>
      </c>
      <c r="D94" t="s">
        <v>237</v>
      </c>
      <c r="E94" s="28">
        <v>1</v>
      </c>
      <c r="F94" s="28">
        <v>1500</v>
      </c>
      <c r="G94" s="28">
        <v>86600</v>
      </c>
      <c r="H94" s="28">
        <v>10</v>
      </c>
      <c r="I94" s="28">
        <v>10</v>
      </c>
      <c r="J94" s="28">
        <v>10</v>
      </c>
      <c r="K94" s="28">
        <v>10</v>
      </c>
      <c r="L94" s="28">
        <v>10</v>
      </c>
      <c r="M94" s="28">
        <v>2000</v>
      </c>
      <c r="N94" s="28">
        <v>1000</v>
      </c>
      <c r="O94" s="28">
        <v>20</v>
      </c>
    </row>
    <row r="95" spans="1:15" x14ac:dyDescent="0.3">
      <c r="A95" t="s">
        <v>72</v>
      </c>
      <c r="B95" t="s">
        <v>73</v>
      </c>
      <c r="C95" t="s">
        <v>79</v>
      </c>
      <c r="D95" t="s">
        <v>238</v>
      </c>
      <c r="E95" s="28">
        <v>1</v>
      </c>
      <c r="F95" s="28">
        <v>1460</v>
      </c>
      <c r="G95" s="28">
        <v>47400</v>
      </c>
      <c r="H95" s="28">
        <v>10</v>
      </c>
      <c r="I95" s="28">
        <v>10</v>
      </c>
      <c r="J95" s="28">
        <v>10</v>
      </c>
      <c r="K95" s="28">
        <v>10</v>
      </c>
      <c r="L95" s="28">
        <v>10</v>
      </c>
      <c r="M95" s="28">
        <v>2000</v>
      </c>
      <c r="N95" s="28">
        <v>1500</v>
      </c>
      <c r="O95" s="28">
        <v>20</v>
      </c>
    </row>
    <row r="96" spans="1:15" x14ac:dyDescent="0.3">
      <c r="A96" t="s">
        <v>72</v>
      </c>
      <c r="B96" t="s">
        <v>73</v>
      </c>
      <c r="C96" t="s">
        <v>79</v>
      </c>
      <c r="D96" t="s">
        <v>239</v>
      </c>
      <c r="E96" s="28">
        <v>1</v>
      </c>
      <c r="F96" s="28">
        <v>1700</v>
      </c>
      <c r="G96" s="28">
        <v>101200</v>
      </c>
      <c r="H96" s="28">
        <v>10</v>
      </c>
      <c r="I96" s="28">
        <v>10</v>
      </c>
      <c r="J96" s="28">
        <v>10</v>
      </c>
      <c r="K96" s="28">
        <v>10</v>
      </c>
      <c r="L96" s="28">
        <v>10</v>
      </c>
      <c r="M96" s="28">
        <v>4000</v>
      </c>
      <c r="N96" s="28">
        <v>1000</v>
      </c>
      <c r="O96" s="28">
        <v>20</v>
      </c>
    </row>
    <row r="97" spans="1:15" x14ac:dyDescent="0.3">
      <c r="A97" t="s">
        <v>72</v>
      </c>
      <c r="B97" t="s">
        <v>73</v>
      </c>
      <c r="C97" t="s">
        <v>79</v>
      </c>
      <c r="D97" t="s">
        <v>240</v>
      </c>
      <c r="E97" s="28">
        <v>1</v>
      </c>
      <c r="F97" s="28">
        <v>1720</v>
      </c>
      <c r="G97" s="28">
        <v>114800</v>
      </c>
      <c r="H97" s="28">
        <v>10</v>
      </c>
      <c r="I97" s="28">
        <v>10</v>
      </c>
      <c r="J97" s="28">
        <v>10</v>
      </c>
      <c r="K97" s="28">
        <v>10</v>
      </c>
      <c r="L97" s="28">
        <v>10</v>
      </c>
      <c r="M97" s="28">
        <v>4000</v>
      </c>
      <c r="N97" s="28">
        <v>1000</v>
      </c>
      <c r="O97" s="28">
        <v>20</v>
      </c>
    </row>
    <row r="98" spans="1:15" x14ac:dyDescent="0.3">
      <c r="A98" t="s">
        <v>72</v>
      </c>
      <c r="B98" t="s">
        <v>73</v>
      </c>
      <c r="C98" t="s">
        <v>79</v>
      </c>
      <c r="D98" t="s">
        <v>234</v>
      </c>
      <c r="E98" s="28">
        <v>1</v>
      </c>
      <c r="F98" s="28">
        <v>1180</v>
      </c>
      <c r="G98" s="28">
        <v>68400</v>
      </c>
      <c r="H98" s="28">
        <v>10</v>
      </c>
      <c r="I98" s="28">
        <v>10</v>
      </c>
      <c r="J98" s="28">
        <v>10</v>
      </c>
      <c r="K98" s="28">
        <v>10</v>
      </c>
      <c r="L98" s="28">
        <v>10</v>
      </c>
      <c r="M98" s="28">
        <v>2000</v>
      </c>
      <c r="N98" s="28">
        <v>1000</v>
      </c>
      <c r="O98" s="28">
        <v>20</v>
      </c>
    </row>
    <row r="99" spans="1:15" x14ac:dyDescent="0.3">
      <c r="A99" t="s">
        <v>72</v>
      </c>
      <c r="B99" t="s">
        <v>73</v>
      </c>
      <c r="C99" t="s">
        <v>80</v>
      </c>
      <c r="D99" t="s">
        <v>241</v>
      </c>
      <c r="E99" s="28">
        <v>1</v>
      </c>
      <c r="F99" s="28">
        <v>1320</v>
      </c>
      <c r="G99" s="28">
        <v>61200</v>
      </c>
      <c r="H99" s="28">
        <v>10</v>
      </c>
      <c r="I99" s="28">
        <v>10</v>
      </c>
      <c r="J99" s="28">
        <v>10</v>
      </c>
      <c r="K99" s="28">
        <v>10</v>
      </c>
      <c r="L99" s="28">
        <v>10</v>
      </c>
      <c r="M99" s="28">
        <v>2000</v>
      </c>
      <c r="N99" s="28">
        <v>1000</v>
      </c>
      <c r="O99" s="28">
        <v>20</v>
      </c>
    </row>
    <row r="100" spans="1:15" x14ac:dyDescent="0.3">
      <c r="A100" t="s">
        <v>72</v>
      </c>
      <c r="B100" t="s">
        <v>73</v>
      </c>
      <c r="C100" t="s">
        <v>80</v>
      </c>
      <c r="D100" t="s">
        <v>242</v>
      </c>
      <c r="E100" s="28">
        <v>1</v>
      </c>
      <c r="F100" s="28">
        <v>1220</v>
      </c>
      <c r="G100" s="28">
        <v>63600</v>
      </c>
      <c r="H100" s="28">
        <v>10</v>
      </c>
      <c r="I100" s="28">
        <v>10</v>
      </c>
      <c r="J100" s="28">
        <v>10</v>
      </c>
      <c r="K100" s="28">
        <v>10</v>
      </c>
      <c r="L100" s="28">
        <v>10</v>
      </c>
      <c r="M100" s="28">
        <v>2000</v>
      </c>
      <c r="N100" s="28">
        <v>1000</v>
      </c>
      <c r="O100" s="28">
        <v>20</v>
      </c>
    </row>
    <row r="101" spans="1:15" x14ac:dyDescent="0.3">
      <c r="A101" t="s">
        <v>72</v>
      </c>
      <c r="B101" t="s">
        <v>73</v>
      </c>
      <c r="C101" t="s">
        <v>80</v>
      </c>
      <c r="D101" t="s">
        <v>243</v>
      </c>
      <c r="E101" s="28">
        <v>1</v>
      </c>
      <c r="F101" s="28">
        <v>1680</v>
      </c>
      <c r="G101" s="28">
        <v>101200</v>
      </c>
      <c r="H101" s="28">
        <v>20</v>
      </c>
      <c r="I101" s="28">
        <v>20</v>
      </c>
      <c r="J101" s="28">
        <v>20</v>
      </c>
      <c r="K101" s="28">
        <v>20</v>
      </c>
      <c r="L101" s="28">
        <v>20</v>
      </c>
      <c r="M101" s="28">
        <v>2000</v>
      </c>
      <c r="N101" s="28">
        <v>1000</v>
      </c>
      <c r="O101" s="28">
        <v>20</v>
      </c>
    </row>
    <row r="102" spans="1:15" x14ac:dyDescent="0.3">
      <c r="A102" t="s">
        <v>72</v>
      </c>
      <c r="B102" t="s">
        <v>73</v>
      </c>
      <c r="C102" t="s">
        <v>80</v>
      </c>
      <c r="D102" t="s">
        <v>244</v>
      </c>
      <c r="E102" s="28">
        <v>1</v>
      </c>
      <c r="F102" s="28">
        <v>900</v>
      </c>
      <c r="G102" s="28">
        <v>52200</v>
      </c>
      <c r="H102" s="28">
        <v>10</v>
      </c>
      <c r="I102" s="28">
        <v>10</v>
      </c>
      <c r="J102" s="28">
        <v>10</v>
      </c>
      <c r="K102" s="28">
        <v>10</v>
      </c>
      <c r="L102" s="28">
        <v>10</v>
      </c>
      <c r="M102" s="28">
        <v>2000</v>
      </c>
      <c r="N102" s="28">
        <v>500</v>
      </c>
      <c r="O102" s="28">
        <v>20</v>
      </c>
    </row>
    <row r="103" spans="1:15" x14ac:dyDescent="0.3">
      <c r="A103" t="s">
        <v>72</v>
      </c>
      <c r="B103" t="s">
        <v>73</v>
      </c>
      <c r="C103" t="s">
        <v>80</v>
      </c>
      <c r="D103" t="s">
        <v>245</v>
      </c>
      <c r="E103" s="28">
        <v>1</v>
      </c>
      <c r="F103" s="28">
        <v>2780</v>
      </c>
      <c r="G103" s="28">
        <v>225200</v>
      </c>
      <c r="H103" s="28">
        <v>20</v>
      </c>
      <c r="I103" s="28">
        <v>20</v>
      </c>
      <c r="J103" s="28">
        <v>20</v>
      </c>
      <c r="K103" s="28">
        <v>20</v>
      </c>
      <c r="L103" s="28">
        <v>20</v>
      </c>
      <c r="M103" s="28">
        <v>8000</v>
      </c>
      <c r="N103" s="28">
        <v>1000</v>
      </c>
      <c r="O103" s="28">
        <v>20</v>
      </c>
    </row>
    <row r="104" spans="1:15" x14ac:dyDescent="0.3">
      <c r="A104" t="s">
        <v>72</v>
      </c>
      <c r="B104" t="s">
        <v>73</v>
      </c>
      <c r="C104" t="s">
        <v>722</v>
      </c>
      <c r="D104" t="s">
        <v>722</v>
      </c>
      <c r="E104" s="28">
        <v>0</v>
      </c>
      <c r="F104" s="28">
        <v>16660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0</v>
      </c>
      <c r="N104" s="28">
        <v>0</v>
      </c>
      <c r="O104" s="28">
        <v>0</v>
      </c>
    </row>
    <row r="105" spans="1:15" x14ac:dyDescent="0.3">
      <c r="A105" t="s">
        <v>72</v>
      </c>
      <c r="B105" t="s">
        <v>81</v>
      </c>
      <c r="C105" t="s">
        <v>82</v>
      </c>
      <c r="D105" t="s">
        <v>246</v>
      </c>
      <c r="E105" s="28">
        <v>1</v>
      </c>
      <c r="F105" s="28">
        <v>2160</v>
      </c>
      <c r="G105" s="28">
        <v>121200</v>
      </c>
      <c r="H105" s="28">
        <v>20</v>
      </c>
      <c r="I105" s="28">
        <v>20</v>
      </c>
      <c r="J105" s="28">
        <v>20</v>
      </c>
      <c r="K105" s="28">
        <v>20</v>
      </c>
      <c r="L105" s="28">
        <v>20</v>
      </c>
      <c r="M105" s="28">
        <v>4000</v>
      </c>
      <c r="N105" s="28">
        <v>1000</v>
      </c>
      <c r="O105" s="28">
        <v>20</v>
      </c>
    </row>
    <row r="106" spans="1:15" x14ac:dyDescent="0.3">
      <c r="A106" t="s">
        <v>72</v>
      </c>
      <c r="B106" t="s">
        <v>81</v>
      </c>
      <c r="C106" t="s">
        <v>82</v>
      </c>
      <c r="D106" t="s">
        <v>247</v>
      </c>
      <c r="E106" s="28">
        <v>1</v>
      </c>
      <c r="F106" s="28">
        <v>2320</v>
      </c>
      <c r="G106" s="28">
        <v>109200</v>
      </c>
      <c r="H106" s="28">
        <v>10</v>
      </c>
      <c r="I106" s="28">
        <v>10</v>
      </c>
      <c r="J106" s="28">
        <v>10</v>
      </c>
      <c r="K106" s="28">
        <v>10</v>
      </c>
      <c r="L106" s="28">
        <v>10</v>
      </c>
      <c r="M106" s="28">
        <v>4000</v>
      </c>
      <c r="N106" s="28">
        <v>1500</v>
      </c>
      <c r="O106" s="28">
        <v>20</v>
      </c>
    </row>
    <row r="107" spans="1:15" x14ac:dyDescent="0.3">
      <c r="A107" t="s">
        <v>72</v>
      </c>
      <c r="B107" t="s">
        <v>81</v>
      </c>
      <c r="C107" t="s">
        <v>82</v>
      </c>
      <c r="D107" t="s">
        <v>248</v>
      </c>
      <c r="E107" s="28">
        <v>1</v>
      </c>
      <c r="F107" s="28">
        <v>1180</v>
      </c>
      <c r="G107" s="28">
        <v>64200</v>
      </c>
      <c r="H107" s="28">
        <v>10</v>
      </c>
      <c r="I107" s="28">
        <v>10</v>
      </c>
      <c r="J107" s="28">
        <v>10</v>
      </c>
      <c r="K107" s="28">
        <v>10</v>
      </c>
      <c r="L107" s="28">
        <v>10</v>
      </c>
      <c r="M107" s="28">
        <v>2000</v>
      </c>
      <c r="N107" s="28">
        <v>1000</v>
      </c>
      <c r="O107" s="28">
        <v>20</v>
      </c>
    </row>
    <row r="108" spans="1:15" x14ac:dyDescent="0.3">
      <c r="A108" t="s">
        <v>72</v>
      </c>
      <c r="B108" t="s">
        <v>81</v>
      </c>
      <c r="C108" t="s">
        <v>82</v>
      </c>
      <c r="D108" t="s">
        <v>249</v>
      </c>
      <c r="E108" s="28">
        <v>1</v>
      </c>
      <c r="F108" s="28">
        <v>640</v>
      </c>
      <c r="G108" s="28">
        <v>32400</v>
      </c>
      <c r="H108" s="28">
        <v>10</v>
      </c>
      <c r="I108" s="28">
        <v>10</v>
      </c>
      <c r="J108" s="28">
        <v>10</v>
      </c>
      <c r="K108" s="28">
        <v>10</v>
      </c>
      <c r="L108" s="28">
        <v>10</v>
      </c>
      <c r="M108" s="28">
        <v>2000</v>
      </c>
      <c r="N108" s="28">
        <v>500</v>
      </c>
      <c r="O108" s="28">
        <v>20</v>
      </c>
    </row>
    <row r="109" spans="1:15" x14ac:dyDescent="0.3">
      <c r="A109" t="s">
        <v>72</v>
      </c>
      <c r="B109" t="s">
        <v>81</v>
      </c>
      <c r="C109" t="s">
        <v>82</v>
      </c>
      <c r="D109" t="s">
        <v>250</v>
      </c>
      <c r="E109" s="28">
        <v>1</v>
      </c>
      <c r="F109" s="28">
        <v>1400</v>
      </c>
      <c r="G109" s="28">
        <v>79200</v>
      </c>
      <c r="H109" s="28">
        <v>20</v>
      </c>
      <c r="I109" s="28">
        <v>20</v>
      </c>
      <c r="J109" s="28">
        <v>20</v>
      </c>
      <c r="K109" s="28">
        <v>20</v>
      </c>
      <c r="L109" s="28">
        <v>20</v>
      </c>
      <c r="M109" s="28">
        <v>2000</v>
      </c>
      <c r="N109" s="28">
        <v>1000</v>
      </c>
      <c r="O109" s="28">
        <v>20</v>
      </c>
    </row>
    <row r="110" spans="1:15" x14ac:dyDescent="0.3">
      <c r="A110" t="s">
        <v>72</v>
      </c>
      <c r="B110" t="s">
        <v>81</v>
      </c>
      <c r="C110" t="s">
        <v>82</v>
      </c>
      <c r="D110" t="s">
        <v>251</v>
      </c>
      <c r="E110" s="28">
        <v>1</v>
      </c>
      <c r="F110" s="28">
        <v>940</v>
      </c>
      <c r="G110" s="28">
        <v>50000</v>
      </c>
      <c r="H110" s="28">
        <v>10</v>
      </c>
      <c r="I110" s="28">
        <v>10</v>
      </c>
      <c r="J110" s="28">
        <v>10</v>
      </c>
      <c r="K110" s="28">
        <v>10</v>
      </c>
      <c r="L110" s="28">
        <v>10</v>
      </c>
      <c r="M110" s="28">
        <v>2000</v>
      </c>
      <c r="N110" s="28">
        <v>1000</v>
      </c>
      <c r="O110" s="28">
        <v>20</v>
      </c>
    </row>
    <row r="111" spans="1:15" x14ac:dyDescent="0.3">
      <c r="A111" t="s">
        <v>72</v>
      </c>
      <c r="B111" t="s">
        <v>81</v>
      </c>
      <c r="C111" t="s">
        <v>82</v>
      </c>
      <c r="D111" t="s">
        <v>252</v>
      </c>
      <c r="E111" s="28">
        <v>1</v>
      </c>
      <c r="F111" s="28">
        <v>1080</v>
      </c>
      <c r="G111" s="28">
        <v>60200</v>
      </c>
      <c r="H111" s="28">
        <v>10</v>
      </c>
      <c r="I111" s="28">
        <v>10</v>
      </c>
      <c r="J111" s="28">
        <v>10</v>
      </c>
      <c r="K111" s="28">
        <v>10</v>
      </c>
      <c r="L111" s="28">
        <v>10</v>
      </c>
      <c r="M111" s="28">
        <v>2000</v>
      </c>
      <c r="N111" s="28">
        <v>1000</v>
      </c>
      <c r="O111" s="28">
        <v>20</v>
      </c>
    </row>
    <row r="112" spans="1:15" x14ac:dyDescent="0.3">
      <c r="A112" t="s">
        <v>72</v>
      </c>
      <c r="B112" t="s">
        <v>81</v>
      </c>
      <c r="C112" t="s">
        <v>82</v>
      </c>
      <c r="D112" t="s">
        <v>253</v>
      </c>
      <c r="E112" s="28">
        <v>1</v>
      </c>
      <c r="F112" s="28">
        <v>1200</v>
      </c>
      <c r="G112" s="28">
        <v>58400</v>
      </c>
      <c r="H112" s="28">
        <v>10</v>
      </c>
      <c r="I112" s="28">
        <v>10</v>
      </c>
      <c r="J112" s="28">
        <v>10</v>
      </c>
      <c r="K112" s="28">
        <v>10</v>
      </c>
      <c r="L112" s="28">
        <v>10</v>
      </c>
      <c r="M112" s="28">
        <v>2000</v>
      </c>
      <c r="N112" s="28">
        <v>1000</v>
      </c>
      <c r="O112" s="28">
        <v>20</v>
      </c>
    </row>
    <row r="113" spans="1:15" x14ac:dyDescent="0.3">
      <c r="A113" t="s">
        <v>72</v>
      </c>
      <c r="B113" t="s">
        <v>81</v>
      </c>
      <c r="C113" t="s">
        <v>82</v>
      </c>
      <c r="D113" t="s">
        <v>254</v>
      </c>
      <c r="E113" s="28">
        <v>1</v>
      </c>
      <c r="F113" s="28">
        <v>2000</v>
      </c>
      <c r="G113" s="28">
        <v>142800</v>
      </c>
      <c r="H113" s="28">
        <v>20</v>
      </c>
      <c r="I113" s="28">
        <v>20</v>
      </c>
      <c r="J113" s="28">
        <v>20</v>
      </c>
      <c r="K113" s="28">
        <v>20</v>
      </c>
      <c r="L113" s="28">
        <v>20</v>
      </c>
      <c r="M113" s="28">
        <v>4000</v>
      </c>
      <c r="N113" s="28">
        <v>500</v>
      </c>
      <c r="O113" s="28">
        <v>20</v>
      </c>
    </row>
    <row r="114" spans="1:15" x14ac:dyDescent="0.3">
      <c r="A114" t="s">
        <v>72</v>
      </c>
      <c r="B114" t="s">
        <v>81</v>
      </c>
      <c r="C114" t="s">
        <v>83</v>
      </c>
      <c r="D114" t="s">
        <v>255</v>
      </c>
      <c r="E114" s="28">
        <v>1</v>
      </c>
      <c r="F114" s="28">
        <v>1120</v>
      </c>
      <c r="G114" s="28">
        <v>56200</v>
      </c>
      <c r="H114" s="28">
        <v>20</v>
      </c>
      <c r="I114" s="28">
        <v>20</v>
      </c>
      <c r="J114" s="28">
        <v>20</v>
      </c>
      <c r="K114" s="28">
        <v>20</v>
      </c>
      <c r="L114" s="28">
        <v>20</v>
      </c>
      <c r="M114" s="28">
        <v>2000</v>
      </c>
      <c r="N114" s="28">
        <v>1000</v>
      </c>
      <c r="O114" s="28">
        <v>20</v>
      </c>
    </row>
    <row r="115" spans="1:15" x14ac:dyDescent="0.3">
      <c r="A115" t="s">
        <v>72</v>
      </c>
      <c r="B115" t="s">
        <v>81</v>
      </c>
      <c r="C115" t="s">
        <v>83</v>
      </c>
      <c r="D115" t="s">
        <v>256</v>
      </c>
      <c r="E115" s="28">
        <v>1</v>
      </c>
      <c r="F115" s="28">
        <v>780</v>
      </c>
      <c r="G115" s="28">
        <v>46800</v>
      </c>
      <c r="H115" s="28">
        <v>10</v>
      </c>
      <c r="I115" s="28">
        <v>10</v>
      </c>
      <c r="J115" s="28">
        <v>10</v>
      </c>
      <c r="K115" s="28">
        <v>10</v>
      </c>
      <c r="L115" s="28">
        <v>10</v>
      </c>
      <c r="M115" s="28">
        <v>2000</v>
      </c>
      <c r="N115" s="28">
        <v>500</v>
      </c>
      <c r="O115" s="28">
        <v>20</v>
      </c>
    </row>
    <row r="116" spans="1:15" x14ac:dyDescent="0.3">
      <c r="A116" t="s">
        <v>72</v>
      </c>
      <c r="B116" t="s">
        <v>81</v>
      </c>
      <c r="C116" t="s">
        <v>83</v>
      </c>
      <c r="D116" t="s">
        <v>257</v>
      </c>
      <c r="E116" s="28">
        <v>1</v>
      </c>
      <c r="F116" s="28">
        <v>900</v>
      </c>
      <c r="G116" s="28">
        <v>55200</v>
      </c>
      <c r="H116" s="28">
        <v>10</v>
      </c>
      <c r="I116" s="28">
        <v>10</v>
      </c>
      <c r="J116" s="28">
        <v>10</v>
      </c>
      <c r="K116" s="28">
        <v>10</v>
      </c>
      <c r="L116" s="28">
        <v>10</v>
      </c>
      <c r="M116" s="28">
        <v>2000</v>
      </c>
      <c r="N116" s="28">
        <v>500</v>
      </c>
      <c r="O116" s="28">
        <v>20</v>
      </c>
    </row>
    <row r="117" spans="1:15" x14ac:dyDescent="0.3">
      <c r="A117" t="s">
        <v>72</v>
      </c>
      <c r="B117" t="s">
        <v>81</v>
      </c>
      <c r="C117" t="s">
        <v>83</v>
      </c>
      <c r="D117" t="s">
        <v>258</v>
      </c>
      <c r="E117" s="28">
        <v>1</v>
      </c>
      <c r="F117" s="28">
        <v>920</v>
      </c>
      <c r="G117" s="28">
        <v>63600</v>
      </c>
      <c r="H117" s="28">
        <v>10</v>
      </c>
      <c r="I117" s="28">
        <v>10</v>
      </c>
      <c r="J117" s="28">
        <v>10</v>
      </c>
      <c r="K117" s="28">
        <v>10</v>
      </c>
      <c r="L117" s="28">
        <v>10</v>
      </c>
      <c r="M117" s="28">
        <v>2000</v>
      </c>
      <c r="N117" s="28">
        <v>500</v>
      </c>
      <c r="O117" s="28">
        <v>20</v>
      </c>
    </row>
    <row r="118" spans="1:15" x14ac:dyDescent="0.3">
      <c r="A118" t="s">
        <v>72</v>
      </c>
      <c r="B118" t="s">
        <v>81</v>
      </c>
      <c r="C118" t="s">
        <v>83</v>
      </c>
      <c r="D118" t="s">
        <v>259</v>
      </c>
      <c r="E118" s="28">
        <v>1</v>
      </c>
      <c r="F118" s="28">
        <v>1140</v>
      </c>
      <c r="G118" s="28">
        <v>70800</v>
      </c>
      <c r="H118" s="28">
        <v>20</v>
      </c>
      <c r="I118" s="28">
        <v>20</v>
      </c>
      <c r="J118" s="28">
        <v>20</v>
      </c>
      <c r="K118" s="28">
        <v>20</v>
      </c>
      <c r="L118" s="28">
        <v>20</v>
      </c>
      <c r="M118" s="28">
        <v>2000</v>
      </c>
      <c r="N118" s="28">
        <v>500</v>
      </c>
      <c r="O118" s="28">
        <v>20</v>
      </c>
    </row>
    <row r="119" spans="1:15" x14ac:dyDescent="0.3">
      <c r="A119" t="s">
        <v>72</v>
      </c>
      <c r="B119" t="s">
        <v>81</v>
      </c>
      <c r="C119" t="s">
        <v>84</v>
      </c>
      <c r="D119" t="s">
        <v>261</v>
      </c>
      <c r="E119" s="28">
        <v>1</v>
      </c>
      <c r="F119" s="28">
        <v>2480</v>
      </c>
      <c r="G119" s="28">
        <v>131800</v>
      </c>
      <c r="H119" s="28">
        <v>10</v>
      </c>
      <c r="I119" s="28">
        <v>10</v>
      </c>
      <c r="J119" s="28">
        <v>10</v>
      </c>
      <c r="K119" s="28">
        <v>10</v>
      </c>
      <c r="L119" s="28">
        <v>10</v>
      </c>
      <c r="M119" s="28">
        <v>4000</v>
      </c>
      <c r="N119" s="28">
        <v>1500</v>
      </c>
      <c r="O119" s="28">
        <v>20</v>
      </c>
    </row>
    <row r="120" spans="1:15" x14ac:dyDescent="0.3">
      <c r="A120" t="s">
        <v>72</v>
      </c>
      <c r="B120" t="s">
        <v>81</v>
      </c>
      <c r="C120" t="s">
        <v>84</v>
      </c>
      <c r="D120" t="s">
        <v>262</v>
      </c>
      <c r="E120" s="28">
        <v>1</v>
      </c>
      <c r="F120" s="28">
        <v>1460</v>
      </c>
      <c r="G120" s="28">
        <v>80200</v>
      </c>
      <c r="H120" s="28">
        <v>10</v>
      </c>
      <c r="I120" s="28">
        <v>10</v>
      </c>
      <c r="J120" s="28">
        <v>10</v>
      </c>
      <c r="K120" s="28">
        <v>10</v>
      </c>
      <c r="L120" s="28">
        <v>10</v>
      </c>
      <c r="M120" s="28">
        <v>2000</v>
      </c>
      <c r="N120" s="28">
        <v>1000</v>
      </c>
      <c r="O120" s="28">
        <v>20</v>
      </c>
    </row>
    <row r="121" spans="1:15" x14ac:dyDescent="0.3">
      <c r="A121" t="s">
        <v>72</v>
      </c>
      <c r="B121" t="s">
        <v>81</v>
      </c>
      <c r="C121" t="s">
        <v>84</v>
      </c>
      <c r="D121" t="s">
        <v>263</v>
      </c>
      <c r="E121" s="28">
        <v>1</v>
      </c>
      <c r="F121" s="28">
        <v>4000</v>
      </c>
      <c r="G121" s="28">
        <v>212200</v>
      </c>
      <c r="H121" s="28">
        <v>20</v>
      </c>
      <c r="I121" s="28">
        <v>20</v>
      </c>
      <c r="J121" s="28">
        <v>20</v>
      </c>
      <c r="K121" s="28">
        <v>20</v>
      </c>
      <c r="L121" s="28">
        <v>20</v>
      </c>
      <c r="M121" s="28">
        <v>6000</v>
      </c>
      <c r="N121" s="28">
        <v>2500</v>
      </c>
      <c r="O121" s="28">
        <v>20</v>
      </c>
    </row>
    <row r="122" spans="1:15" x14ac:dyDescent="0.3">
      <c r="A122" t="s">
        <v>72</v>
      </c>
      <c r="B122" t="s">
        <v>81</v>
      </c>
      <c r="C122" t="s">
        <v>84</v>
      </c>
      <c r="D122" t="s">
        <v>264</v>
      </c>
      <c r="E122" s="28">
        <v>1</v>
      </c>
      <c r="F122" s="28">
        <v>1520</v>
      </c>
      <c r="G122" s="28">
        <v>77600</v>
      </c>
      <c r="H122" s="28">
        <v>10</v>
      </c>
      <c r="I122" s="28">
        <v>10</v>
      </c>
      <c r="J122" s="28">
        <v>10</v>
      </c>
      <c r="K122" s="28">
        <v>10</v>
      </c>
      <c r="L122" s="28">
        <v>10</v>
      </c>
      <c r="M122" s="28">
        <v>2000</v>
      </c>
      <c r="N122" s="28">
        <v>1000</v>
      </c>
      <c r="O122" s="28">
        <v>20</v>
      </c>
    </row>
    <row r="123" spans="1:15" x14ac:dyDescent="0.3">
      <c r="A123" t="s">
        <v>72</v>
      </c>
      <c r="B123" t="s">
        <v>81</v>
      </c>
      <c r="C123" t="s">
        <v>84</v>
      </c>
      <c r="D123" t="s">
        <v>260</v>
      </c>
      <c r="E123" s="28">
        <v>1</v>
      </c>
      <c r="F123" s="28">
        <v>940</v>
      </c>
      <c r="G123" s="28">
        <v>54400</v>
      </c>
      <c r="H123" s="28">
        <v>10</v>
      </c>
      <c r="I123" s="28">
        <v>10</v>
      </c>
      <c r="J123" s="28">
        <v>10</v>
      </c>
      <c r="K123" s="28">
        <v>10</v>
      </c>
      <c r="L123" s="28">
        <v>10</v>
      </c>
      <c r="M123" s="28">
        <v>2000</v>
      </c>
      <c r="N123" s="28">
        <v>500</v>
      </c>
      <c r="O123" s="28">
        <v>20</v>
      </c>
    </row>
    <row r="124" spans="1:15" x14ac:dyDescent="0.3">
      <c r="A124" t="s">
        <v>72</v>
      </c>
      <c r="B124" t="s">
        <v>81</v>
      </c>
      <c r="C124" t="s">
        <v>84</v>
      </c>
      <c r="D124" t="s">
        <v>265</v>
      </c>
      <c r="E124" s="28">
        <v>1</v>
      </c>
      <c r="F124" s="28">
        <v>780</v>
      </c>
      <c r="G124" s="28">
        <v>47000</v>
      </c>
      <c r="H124" s="28">
        <v>10</v>
      </c>
      <c r="I124" s="28">
        <v>10</v>
      </c>
      <c r="J124" s="28">
        <v>10</v>
      </c>
      <c r="K124" s="28">
        <v>10</v>
      </c>
      <c r="L124" s="28">
        <v>10</v>
      </c>
      <c r="M124" s="28">
        <v>2000</v>
      </c>
      <c r="N124" s="28">
        <v>500</v>
      </c>
      <c r="O124" s="28">
        <v>20</v>
      </c>
    </row>
    <row r="125" spans="1:15" x14ac:dyDescent="0.3">
      <c r="A125" t="s">
        <v>72</v>
      </c>
      <c r="B125" t="s">
        <v>81</v>
      </c>
      <c r="C125" t="s">
        <v>85</v>
      </c>
      <c r="D125" t="s">
        <v>266</v>
      </c>
      <c r="E125" s="28">
        <v>1</v>
      </c>
      <c r="F125" s="28">
        <v>1180</v>
      </c>
      <c r="G125" s="28">
        <v>75600</v>
      </c>
      <c r="H125" s="28">
        <v>10</v>
      </c>
      <c r="I125" s="28">
        <v>10</v>
      </c>
      <c r="J125" s="28">
        <v>10</v>
      </c>
      <c r="K125" s="28">
        <v>10</v>
      </c>
      <c r="L125" s="28">
        <v>10</v>
      </c>
      <c r="M125" s="28">
        <v>2000</v>
      </c>
      <c r="N125" s="28">
        <v>1000</v>
      </c>
      <c r="O125" s="28">
        <v>20</v>
      </c>
    </row>
    <row r="126" spans="1:15" x14ac:dyDescent="0.3">
      <c r="A126" t="s">
        <v>72</v>
      </c>
      <c r="B126" t="s">
        <v>81</v>
      </c>
      <c r="C126" t="s">
        <v>85</v>
      </c>
      <c r="D126" t="s">
        <v>267</v>
      </c>
      <c r="E126" s="28">
        <v>1</v>
      </c>
      <c r="F126" s="28">
        <v>2680</v>
      </c>
      <c r="G126" s="28">
        <v>169800</v>
      </c>
      <c r="H126" s="28">
        <v>10</v>
      </c>
      <c r="I126" s="28">
        <v>10</v>
      </c>
      <c r="J126" s="28">
        <v>10</v>
      </c>
      <c r="K126" s="28">
        <v>10</v>
      </c>
      <c r="L126" s="28">
        <v>10</v>
      </c>
      <c r="M126" s="28">
        <v>4000</v>
      </c>
      <c r="N126" s="28">
        <v>1500</v>
      </c>
      <c r="O126" s="28">
        <v>20</v>
      </c>
    </row>
    <row r="127" spans="1:15" x14ac:dyDescent="0.3">
      <c r="A127" t="s">
        <v>72</v>
      </c>
      <c r="B127" t="s">
        <v>81</v>
      </c>
      <c r="C127" t="s">
        <v>86</v>
      </c>
      <c r="D127" t="s">
        <v>269</v>
      </c>
      <c r="E127" s="28">
        <v>1</v>
      </c>
      <c r="F127" s="28">
        <v>2060</v>
      </c>
      <c r="G127" s="28">
        <v>99400</v>
      </c>
      <c r="H127" s="28">
        <v>10</v>
      </c>
      <c r="I127" s="28">
        <v>10</v>
      </c>
      <c r="J127" s="28">
        <v>10</v>
      </c>
      <c r="K127" s="28">
        <v>10</v>
      </c>
      <c r="L127" s="28">
        <v>10</v>
      </c>
      <c r="M127" s="28">
        <v>2000</v>
      </c>
      <c r="N127" s="28">
        <v>1500</v>
      </c>
      <c r="O127" s="28">
        <v>20</v>
      </c>
    </row>
    <row r="128" spans="1:15" x14ac:dyDescent="0.3">
      <c r="A128" t="s">
        <v>72</v>
      </c>
      <c r="B128" t="s">
        <v>81</v>
      </c>
      <c r="C128" t="s">
        <v>86</v>
      </c>
      <c r="D128" t="s">
        <v>268</v>
      </c>
      <c r="E128" s="28">
        <v>1</v>
      </c>
      <c r="F128" s="28">
        <v>800</v>
      </c>
      <c r="G128" s="28">
        <v>48000</v>
      </c>
      <c r="H128" s="28">
        <v>10</v>
      </c>
      <c r="I128" s="28">
        <v>10</v>
      </c>
      <c r="J128" s="28">
        <v>10</v>
      </c>
      <c r="K128" s="28">
        <v>10</v>
      </c>
      <c r="L128" s="28">
        <v>10</v>
      </c>
      <c r="M128" s="28">
        <v>2000</v>
      </c>
      <c r="N128" s="28">
        <v>500</v>
      </c>
      <c r="O128" s="28">
        <v>20</v>
      </c>
    </row>
    <row r="129" spans="1:15" x14ac:dyDescent="0.3">
      <c r="A129" t="s">
        <v>72</v>
      </c>
      <c r="B129" t="s">
        <v>81</v>
      </c>
      <c r="C129" t="s">
        <v>87</v>
      </c>
      <c r="D129" t="s">
        <v>271</v>
      </c>
      <c r="E129" s="28">
        <v>1</v>
      </c>
      <c r="F129" s="28">
        <v>1820</v>
      </c>
      <c r="G129" s="28">
        <v>133800</v>
      </c>
      <c r="H129" s="28">
        <v>10</v>
      </c>
      <c r="I129" s="28">
        <v>10</v>
      </c>
      <c r="J129" s="28">
        <v>10</v>
      </c>
      <c r="K129" s="28">
        <v>10</v>
      </c>
      <c r="L129" s="28">
        <v>10</v>
      </c>
      <c r="M129" s="28">
        <v>4000</v>
      </c>
      <c r="N129" s="28">
        <v>1000</v>
      </c>
      <c r="O129" s="28">
        <v>20</v>
      </c>
    </row>
    <row r="130" spans="1:15" x14ac:dyDescent="0.3">
      <c r="A130" t="s">
        <v>72</v>
      </c>
      <c r="B130" t="s">
        <v>81</v>
      </c>
      <c r="C130" t="s">
        <v>87</v>
      </c>
      <c r="D130" t="s">
        <v>272</v>
      </c>
      <c r="E130" s="28">
        <v>1</v>
      </c>
      <c r="F130" s="28">
        <v>1620</v>
      </c>
      <c r="G130" s="28">
        <v>99800</v>
      </c>
      <c r="H130" s="28">
        <v>10</v>
      </c>
      <c r="I130" s="28">
        <v>10</v>
      </c>
      <c r="J130" s="28">
        <v>10</v>
      </c>
      <c r="K130" s="28">
        <v>10</v>
      </c>
      <c r="L130" s="28">
        <v>10</v>
      </c>
      <c r="M130" s="28">
        <v>2000</v>
      </c>
      <c r="N130" s="28">
        <v>1000</v>
      </c>
      <c r="O130" s="28">
        <v>20</v>
      </c>
    </row>
    <row r="131" spans="1:15" x14ac:dyDescent="0.3">
      <c r="A131" t="s">
        <v>72</v>
      </c>
      <c r="B131" t="s">
        <v>81</v>
      </c>
      <c r="C131" t="s">
        <v>87</v>
      </c>
      <c r="D131" t="s">
        <v>273</v>
      </c>
      <c r="E131" s="28">
        <v>1</v>
      </c>
      <c r="F131" s="28">
        <v>1420</v>
      </c>
      <c r="G131" s="28">
        <v>68600</v>
      </c>
      <c r="H131" s="28">
        <v>10</v>
      </c>
      <c r="I131" s="28">
        <v>10</v>
      </c>
      <c r="J131" s="28">
        <v>10</v>
      </c>
      <c r="K131" s="28">
        <v>10</v>
      </c>
      <c r="L131" s="28">
        <v>10</v>
      </c>
      <c r="M131" s="28">
        <v>2000</v>
      </c>
      <c r="N131" s="28">
        <v>1000</v>
      </c>
      <c r="O131" s="28">
        <v>20</v>
      </c>
    </row>
    <row r="132" spans="1:15" x14ac:dyDescent="0.3">
      <c r="A132" t="s">
        <v>72</v>
      </c>
      <c r="B132" t="s">
        <v>81</v>
      </c>
      <c r="C132" t="s">
        <v>87</v>
      </c>
      <c r="D132" t="s">
        <v>274</v>
      </c>
      <c r="E132" s="28">
        <v>1</v>
      </c>
      <c r="F132" s="28">
        <v>3940</v>
      </c>
      <c r="G132" s="28">
        <v>236000</v>
      </c>
      <c r="H132" s="28">
        <v>20</v>
      </c>
      <c r="I132" s="28">
        <v>20</v>
      </c>
      <c r="J132" s="28">
        <v>20</v>
      </c>
      <c r="K132" s="28">
        <v>20</v>
      </c>
      <c r="L132" s="28">
        <v>20</v>
      </c>
      <c r="M132" s="28">
        <v>6000</v>
      </c>
      <c r="N132" s="28">
        <v>2000</v>
      </c>
      <c r="O132" s="28">
        <v>20</v>
      </c>
    </row>
    <row r="133" spans="1:15" x14ac:dyDescent="0.3">
      <c r="A133" t="s">
        <v>72</v>
      </c>
      <c r="B133" t="s">
        <v>81</v>
      </c>
      <c r="C133" t="s">
        <v>87</v>
      </c>
      <c r="D133" t="s">
        <v>270</v>
      </c>
      <c r="E133" s="28">
        <v>1</v>
      </c>
      <c r="F133" s="28">
        <v>920</v>
      </c>
      <c r="G133" s="28">
        <v>53400</v>
      </c>
      <c r="H133" s="28">
        <v>10</v>
      </c>
      <c r="I133" s="28">
        <v>10</v>
      </c>
      <c r="J133" s="28">
        <v>10</v>
      </c>
      <c r="K133" s="28">
        <v>10</v>
      </c>
      <c r="L133" s="28">
        <v>10</v>
      </c>
      <c r="M133" s="28">
        <v>2000</v>
      </c>
      <c r="N133" s="28">
        <v>500</v>
      </c>
      <c r="O133" s="28">
        <v>20</v>
      </c>
    </row>
    <row r="134" spans="1:15" x14ac:dyDescent="0.3">
      <c r="A134" t="s">
        <v>72</v>
      </c>
      <c r="B134" t="s">
        <v>81</v>
      </c>
      <c r="C134" t="s">
        <v>88</v>
      </c>
      <c r="D134" t="s">
        <v>275</v>
      </c>
      <c r="E134" s="28">
        <v>1</v>
      </c>
      <c r="F134" s="28">
        <v>780</v>
      </c>
      <c r="G134" s="28">
        <v>37000</v>
      </c>
      <c r="H134" s="28">
        <v>20</v>
      </c>
      <c r="I134" s="28">
        <v>20</v>
      </c>
      <c r="J134" s="28">
        <v>20</v>
      </c>
      <c r="K134" s="28">
        <v>20</v>
      </c>
      <c r="L134" s="28">
        <v>20</v>
      </c>
      <c r="M134" s="28">
        <v>2000</v>
      </c>
      <c r="N134" s="28">
        <v>500</v>
      </c>
      <c r="O134" s="28">
        <v>20</v>
      </c>
    </row>
    <row r="135" spans="1:15" x14ac:dyDescent="0.3">
      <c r="A135" t="s">
        <v>72</v>
      </c>
      <c r="B135" t="s">
        <v>81</v>
      </c>
      <c r="C135" t="s">
        <v>722</v>
      </c>
      <c r="D135" t="s">
        <v>722</v>
      </c>
      <c r="E135" s="28">
        <v>0</v>
      </c>
      <c r="F135" s="28">
        <v>9720</v>
      </c>
      <c r="G135" s="28">
        <v>0</v>
      </c>
      <c r="H135" s="28">
        <v>0</v>
      </c>
      <c r="I135" s="28">
        <v>0</v>
      </c>
      <c r="J135" s="28">
        <v>0</v>
      </c>
      <c r="K135" s="28">
        <v>0</v>
      </c>
      <c r="L135" s="28">
        <v>0</v>
      </c>
      <c r="M135" s="28">
        <v>0</v>
      </c>
      <c r="N135" s="28">
        <v>0</v>
      </c>
      <c r="O135" s="28">
        <v>0</v>
      </c>
    </row>
    <row r="136" spans="1:15" x14ac:dyDescent="0.3">
      <c r="A136" t="s">
        <v>72</v>
      </c>
      <c r="B136" t="s">
        <v>89</v>
      </c>
      <c r="C136" t="s">
        <v>90</v>
      </c>
      <c r="D136" t="s">
        <v>276</v>
      </c>
      <c r="E136" s="28">
        <v>1</v>
      </c>
      <c r="F136" s="28">
        <v>820</v>
      </c>
      <c r="G136" s="28">
        <v>46000</v>
      </c>
      <c r="H136" s="28">
        <v>10</v>
      </c>
      <c r="I136" s="28">
        <v>10</v>
      </c>
      <c r="J136" s="28">
        <v>10</v>
      </c>
      <c r="K136" s="28">
        <v>10</v>
      </c>
      <c r="L136" s="28">
        <v>10</v>
      </c>
      <c r="M136" s="28">
        <v>2000</v>
      </c>
      <c r="N136" s="28">
        <v>500</v>
      </c>
      <c r="O136" s="28">
        <v>20</v>
      </c>
    </row>
    <row r="137" spans="1:15" x14ac:dyDescent="0.3">
      <c r="A137" t="s">
        <v>72</v>
      </c>
      <c r="B137" t="s">
        <v>89</v>
      </c>
      <c r="C137" t="s">
        <v>90</v>
      </c>
      <c r="D137" t="s">
        <v>278</v>
      </c>
      <c r="E137" s="28">
        <v>1</v>
      </c>
      <c r="F137" s="28">
        <v>2340</v>
      </c>
      <c r="G137" s="28">
        <v>139800</v>
      </c>
      <c r="H137" s="28">
        <v>10</v>
      </c>
      <c r="I137" s="28">
        <v>10</v>
      </c>
      <c r="J137" s="28">
        <v>10</v>
      </c>
      <c r="K137" s="28">
        <v>10</v>
      </c>
      <c r="L137" s="28">
        <v>10</v>
      </c>
      <c r="M137" s="28">
        <v>4000</v>
      </c>
      <c r="N137" s="28">
        <v>2000</v>
      </c>
      <c r="O137" s="28">
        <v>20</v>
      </c>
    </row>
    <row r="138" spans="1:15" x14ac:dyDescent="0.3">
      <c r="A138" t="s">
        <v>72</v>
      </c>
      <c r="B138" t="s">
        <v>89</v>
      </c>
      <c r="C138" t="s">
        <v>90</v>
      </c>
      <c r="D138" t="s">
        <v>279</v>
      </c>
      <c r="E138" s="28">
        <v>1</v>
      </c>
      <c r="F138" s="28">
        <v>680</v>
      </c>
      <c r="G138" s="28">
        <v>40600</v>
      </c>
      <c r="H138" s="28">
        <v>10</v>
      </c>
      <c r="I138" s="28">
        <v>10</v>
      </c>
      <c r="J138" s="28">
        <v>10</v>
      </c>
      <c r="K138" s="28">
        <v>10</v>
      </c>
      <c r="L138" s="28">
        <v>10</v>
      </c>
      <c r="M138" s="28">
        <v>2000</v>
      </c>
      <c r="N138" s="28">
        <v>500</v>
      </c>
      <c r="O138" s="28">
        <v>20</v>
      </c>
    </row>
    <row r="139" spans="1:15" x14ac:dyDescent="0.3">
      <c r="A139" t="s">
        <v>72</v>
      </c>
      <c r="B139" t="s">
        <v>89</v>
      </c>
      <c r="C139" t="s">
        <v>90</v>
      </c>
      <c r="D139" t="s">
        <v>280</v>
      </c>
      <c r="E139" s="28">
        <v>1</v>
      </c>
      <c r="F139" s="28">
        <v>620</v>
      </c>
      <c r="G139" s="28">
        <v>35000</v>
      </c>
      <c r="H139" s="28">
        <v>10</v>
      </c>
      <c r="I139" s="28">
        <v>10</v>
      </c>
      <c r="J139" s="28">
        <v>10</v>
      </c>
      <c r="K139" s="28">
        <v>10</v>
      </c>
      <c r="L139" s="28">
        <v>10</v>
      </c>
      <c r="M139" s="28">
        <v>2000</v>
      </c>
      <c r="N139" s="28">
        <v>500</v>
      </c>
      <c r="O139" s="28">
        <v>20</v>
      </c>
    </row>
    <row r="140" spans="1:15" x14ac:dyDescent="0.3">
      <c r="A140" t="s">
        <v>72</v>
      </c>
      <c r="B140" t="s">
        <v>89</v>
      </c>
      <c r="C140" t="s">
        <v>90</v>
      </c>
      <c r="D140" t="s">
        <v>281</v>
      </c>
      <c r="E140" s="28">
        <v>1</v>
      </c>
      <c r="F140" s="28">
        <v>1560</v>
      </c>
      <c r="G140" s="28">
        <v>104600</v>
      </c>
      <c r="H140" s="28">
        <v>20</v>
      </c>
      <c r="I140" s="28">
        <v>20</v>
      </c>
      <c r="J140" s="28">
        <v>20</v>
      </c>
      <c r="K140" s="28">
        <v>20</v>
      </c>
      <c r="L140" s="28">
        <v>20</v>
      </c>
      <c r="M140" s="28">
        <v>4000</v>
      </c>
      <c r="N140" s="28">
        <v>1000</v>
      </c>
      <c r="O140" s="28">
        <v>20</v>
      </c>
    </row>
    <row r="141" spans="1:15" x14ac:dyDescent="0.3">
      <c r="A141" t="s">
        <v>72</v>
      </c>
      <c r="B141" t="s">
        <v>89</v>
      </c>
      <c r="C141" t="s">
        <v>90</v>
      </c>
      <c r="D141" t="s">
        <v>282</v>
      </c>
      <c r="E141" s="28">
        <v>1</v>
      </c>
      <c r="F141" s="28">
        <v>920</v>
      </c>
      <c r="G141" s="28">
        <v>58800</v>
      </c>
      <c r="H141" s="28">
        <v>10</v>
      </c>
      <c r="I141" s="28">
        <v>10</v>
      </c>
      <c r="J141" s="28">
        <v>10</v>
      </c>
      <c r="K141" s="28">
        <v>10</v>
      </c>
      <c r="L141" s="28">
        <v>10</v>
      </c>
      <c r="M141" s="28">
        <v>2000</v>
      </c>
      <c r="N141" s="28">
        <v>500</v>
      </c>
      <c r="O141" s="28">
        <v>20</v>
      </c>
    </row>
    <row r="142" spans="1:15" x14ac:dyDescent="0.3">
      <c r="A142" t="s">
        <v>72</v>
      </c>
      <c r="B142" t="s">
        <v>89</v>
      </c>
      <c r="C142" t="s">
        <v>90</v>
      </c>
      <c r="D142" t="s">
        <v>277</v>
      </c>
      <c r="E142" s="28">
        <v>1</v>
      </c>
      <c r="F142" s="28">
        <v>620</v>
      </c>
      <c r="G142" s="28">
        <v>41000</v>
      </c>
      <c r="H142" s="28">
        <v>10</v>
      </c>
      <c r="I142" s="28">
        <v>10</v>
      </c>
      <c r="J142" s="28">
        <v>10</v>
      </c>
      <c r="K142" s="28">
        <v>10</v>
      </c>
      <c r="L142" s="28">
        <v>10</v>
      </c>
      <c r="M142" s="28">
        <v>2000</v>
      </c>
      <c r="N142" s="28">
        <v>500</v>
      </c>
      <c r="O142" s="28">
        <v>20</v>
      </c>
    </row>
    <row r="143" spans="1:15" x14ac:dyDescent="0.3">
      <c r="A143" t="s">
        <v>72</v>
      </c>
      <c r="B143" t="s">
        <v>89</v>
      </c>
      <c r="C143" t="s">
        <v>91</v>
      </c>
      <c r="D143" t="s">
        <v>283</v>
      </c>
      <c r="E143" s="28">
        <v>1</v>
      </c>
      <c r="F143" s="28">
        <v>680</v>
      </c>
      <c r="G143" s="28">
        <v>34800</v>
      </c>
      <c r="H143" s="28">
        <v>10</v>
      </c>
      <c r="I143" s="28">
        <v>10</v>
      </c>
      <c r="J143" s="28">
        <v>10</v>
      </c>
      <c r="K143" s="28">
        <v>10</v>
      </c>
      <c r="L143" s="28">
        <v>10</v>
      </c>
      <c r="M143" s="28">
        <v>2000</v>
      </c>
      <c r="N143" s="28">
        <v>500</v>
      </c>
      <c r="O143" s="28">
        <v>20</v>
      </c>
    </row>
    <row r="144" spans="1:15" x14ac:dyDescent="0.3">
      <c r="A144" t="s">
        <v>72</v>
      </c>
      <c r="B144" t="s">
        <v>89</v>
      </c>
      <c r="C144" t="s">
        <v>91</v>
      </c>
      <c r="D144" t="s">
        <v>285</v>
      </c>
      <c r="E144" s="28">
        <v>1</v>
      </c>
      <c r="F144" s="28">
        <v>1420</v>
      </c>
      <c r="G144" s="28">
        <v>91200</v>
      </c>
      <c r="H144" s="28">
        <v>20</v>
      </c>
      <c r="I144" s="28">
        <v>20</v>
      </c>
      <c r="J144" s="28">
        <v>20</v>
      </c>
      <c r="K144" s="28">
        <v>20</v>
      </c>
      <c r="L144" s="28">
        <v>20</v>
      </c>
      <c r="M144" s="28">
        <v>4000</v>
      </c>
      <c r="N144" s="28">
        <v>1000</v>
      </c>
      <c r="O144" s="28">
        <v>20</v>
      </c>
    </row>
    <row r="145" spans="1:15" x14ac:dyDescent="0.3">
      <c r="A145" t="s">
        <v>72</v>
      </c>
      <c r="B145" t="s">
        <v>89</v>
      </c>
      <c r="C145" t="s">
        <v>91</v>
      </c>
      <c r="D145" t="s">
        <v>286</v>
      </c>
      <c r="E145" s="28">
        <v>1</v>
      </c>
      <c r="F145" s="28">
        <v>880</v>
      </c>
      <c r="G145" s="28">
        <v>42800</v>
      </c>
      <c r="H145" s="28">
        <v>10</v>
      </c>
      <c r="I145" s="28">
        <v>10</v>
      </c>
      <c r="J145" s="28">
        <v>10</v>
      </c>
      <c r="K145" s="28">
        <v>10</v>
      </c>
      <c r="L145" s="28">
        <v>10</v>
      </c>
      <c r="M145" s="28">
        <v>2000</v>
      </c>
      <c r="N145" s="28">
        <v>1000</v>
      </c>
      <c r="O145" s="28">
        <v>20</v>
      </c>
    </row>
    <row r="146" spans="1:15" x14ac:dyDescent="0.3">
      <c r="A146" t="s">
        <v>72</v>
      </c>
      <c r="B146" t="s">
        <v>89</v>
      </c>
      <c r="C146" t="s">
        <v>91</v>
      </c>
      <c r="D146" t="s">
        <v>287</v>
      </c>
      <c r="E146" s="28">
        <v>1</v>
      </c>
      <c r="F146" s="28">
        <v>720</v>
      </c>
      <c r="G146" s="28">
        <v>43000</v>
      </c>
      <c r="H146" s="28">
        <v>10</v>
      </c>
      <c r="I146" s="28">
        <v>10</v>
      </c>
      <c r="J146" s="28">
        <v>10</v>
      </c>
      <c r="K146" s="28">
        <v>10</v>
      </c>
      <c r="L146" s="28">
        <v>10</v>
      </c>
      <c r="M146" s="28">
        <v>2000</v>
      </c>
      <c r="N146" s="28">
        <v>500</v>
      </c>
      <c r="O146" s="28">
        <v>20</v>
      </c>
    </row>
    <row r="147" spans="1:15" x14ac:dyDescent="0.3">
      <c r="A147" t="s">
        <v>72</v>
      </c>
      <c r="B147" t="s">
        <v>89</v>
      </c>
      <c r="C147" t="s">
        <v>91</v>
      </c>
      <c r="D147" t="s">
        <v>284</v>
      </c>
      <c r="E147" s="28">
        <v>1</v>
      </c>
      <c r="F147" s="28">
        <v>1040</v>
      </c>
      <c r="G147" s="28">
        <v>68200</v>
      </c>
      <c r="H147" s="28">
        <v>20</v>
      </c>
      <c r="I147" s="28">
        <v>20</v>
      </c>
      <c r="J147" s="28">
        <v>20</v>
      </c>
      <c r="K147" s="28">
        <v>20</v>
      </c>
      <c r="L147" s="28">
        <v>20</v>
      </c>
      <c r="M147" s="28">
        <v>2000</v>
      </c>
      <c r="N147" s="28">
        <v>1000</v>
      </c>
      <c r="O147" s="28">
        <v>20</v>
      </c>
    </row>
    <row r="148" spans="1:15" x14ac:dyDescent="0.3">
      <c r="A148" t="s">
        <v>72</v>
      </c>
      <c r="B148" t="s">
        <v>89</v>
      </c>
      <c r="C148" t="s">
        <v>92</v>
      </c>
      <c r="D148" t="s">
        <v>290</v>
      </c>
      <c r="E148" s="28">
        <v>1</v>
      </c>
      <c r="F148" s="28">
        <v>2360</v>
      </c>
      <c r="G148" s="28">
        <v>154200</v>
      </c>
      <c r="H148" s="28">
        <v>10</v>
      </c>
      <c r="I148" s="28">
        <v>10</v>
      </c>
      <c r="J148" s="28">
        <v>10</v>
      </c>
      <c r="K148" s="28">
        <v>10</v>
      </c>
      <c r="L148" s="28">
        <v>10</v>
      </c>
      <c r="M148" s="28">
        <v>6000</v>
      </c>
      <c r="N148" s="28">
        <v>1500</v>
      </c>
      <c r="O148" s="28">
        <v>20</v>
      </c>
    </row>
    <row r="149" spans="1:15" x14ac:dyDescent="0.3">
      <c r="A149" t="s">
        <v>72</v>
      </c>
      <c r="B149" t="s">
        <v>89</v>
      </c>
      <c r="C149" t="s">
        <v>92</v>
      </c>
      <c r="D149" t="s">
        <v>291</v>
      </c>
      <c r="E149" s="28">
        <v>1</v>
      </c>
      <c r="F149" s="28">
        <v>1140</v>
      </c>
      <c r="G149" s="28">
        <v>62400</v>
      </c>
      <c r="H149" s="28">
        <v>10</v>
      </c>
      <c r="I149" s="28">
        <v>10</v>
      </c>
      <c r="J149" s="28">
        <v>10</v>
      </c>
      <c r="K149" s="28">
        <v>10</v>
      </c>
      <c r="L149" s="28">
        <v>10</v>
      </c>
      <c r="M149" s="28">
        <v>2000</v>
      </c>
      <c r="N149" s="28">
        <v>1000</v>
      </c>
      <c r="O149" s="28">
        <v>20</v>
      </c>
    </row>
    <row r="150" spans="1:15" x14ac:dyDescent="0.3">
      <c r="A150" t="s">
        <v>72</v>
      </c>
      <c r="B150" t="s">
        <v>89</v>
      </c>
      <c r="C150" t="s">
        <v>92</v>
      </c>
      <c r="D150" t="s">
        <v>292</v>
      </c>
      <c r="E150" s="28">
        <v>1</v>
      </c>
      <c r="F150" s="28">
        <v>1600</v>
      </c>
      <c r="G150" s="28">
        <v>101800</v>
      </c>
      <c r="H150" s="28">
        <v>10</v>
      </c>
      <c r="I150" s="28">
        <v>10</v>
      </c>
      <c r="J150" s="28">
        <v>10</v>
      </c>
      <c r="K150" s="28">
        <v>10</v>
      </c>
      <c r="L150" s="28">
        <v>10</v>
      </c>
      <c r="M150" s="28">
        <v>4000</v>
      </c>
      <c r="N150" s="28">
        <v>1000</v>
      </c>
      <c r="O150" s="28">
        <v>20</v>
      </c>
    </row>
    <row r="151" spans="1:15" x14ac:dyDescent="0.3">
      <c r="A151" t="s">
        <v>72</v>
      </c>
      <c r="B151" t="s">
        <v>89</v>
      </c>
      <c r="C151" t="s">
        <v>92</v>
      </c>
      <c r="D151" t="s">
        <v>293</v>
      </c>
      <c r="E151" s="28">
        <v>1</v>
      </c>
      <c r="F151" s="28">
        <v>1840</v>
      </c>
      <c r="G151" s="28">
        <v>131800</v>
      </c>
      <c r="H151" s="28">
        <v>10</v>
      </c>
      <c r="I151" s="28">
        <v>10</v>
      </c>
      <c r="J151" s="28">
        <v>10</v>
      </c>
      <c r="K151" s="28">
        <v>10</v>
      </c>
      <c r="L151" s="28">
        <v>10</v>
      </c>
      <c r="M151" s="28">
        <v>4000</v>
      </c>
      <c r="N151" s="28">
        <v>1000</v>
      </c>
      <c r="O151" s="28">
        <v>20</v>
      </c>
    </row>
    <row r="152" spans="1:15" x14ac:dyDescent="0.3">
      <c r="A152" t="s">
        <v>72</v>
      </c>
      <c r="B152" t="s">
        <v>89</v>
      </c>
      <c r="C152" t="s">
        <v>92</v>
      </c>
      <c r="D152" t="s">
        <v>294</v>
      </c>
      <c r="E152" s="28">
        <v>1</v>
      </c>
      <c r="F152" s="28">
        <v>2800</v>
      </c>
      <c r="G152" s="28">
        <v>160200</v>
      </c>
      <c r="H152" s="28">
        <v>10</v>
      </c>
      <c r="I152" s="28">
        <v>10</v>
      </c>
      <c r="J152" s="28">
        <v>10</v>
      </c>
      <c r="K152" s="28">
        <v>10</v>
      </c>
      <c r="L152" s="28">
        <v>10</v>
      </c>
      <c r="M152" s="28">
        <v>6000</v>
      </c>
      <c r="N152" s="28">
        <v>2000</v>
      </c>
      <c r="O152" s="28">
        <v>20</v>
      </c>
    </row>
    <row r="153" spans="1:15" x14ac:dyDescent="0.3">
      <c r="A153" t="s">
        <v>72</v>
      </c>
      <c r="B153" t="s">
        <v>89</v>
      </c>
      <c r="C153" t="s">
        <v>92</v>
      </c>
      <c r="D153" t="s">
        <v>288</v>
      </c>
      <c r="E153" s="28">
        <v>1</v>
      </c>
      <c r="F153" s="28">
        <v>860</v>
      </c>
      <c r="G153" s="28">
        <v>49400</v>
      </c>
      <c r="H153" s="28">
        <v>10</v>
      </c>
      <c r="I153" s="28">
        <v>10</v>
      </c>
      <c r="J153" s="28">
        <v>10</v>
      </c>
      <c r="K153" s="28">
        <v>10</v>
      </c>
      <c r="L153" s="28">
        <v>10</v>
      </c>
      <c r="M153" s="28">
        <v>2000</v>
      </c>
      <c r="N153" s="28">
        <v>1000</v>
      </c>
      <c r="O153" s="28">
        <v>20</v>
      </c>
    </row>
    <row r="154" spans="1:15" x14ac:dyDescent="0.3">
      <c r="A154" t="s">
        <v>72</v>
      </c>
      <c r="B154" t="s">
        <v>89</v>
      </c>
      <c r="C154" t="s">
        <v>92</v>
      </c>
      <c r="D154" t="s">
        <v>289</v>
      </c>
      <c r="E154" s="28">
        <v>1</v>
      </c>
      <c r="F154" s="28">
        <v>1340</v>
      </c>
      <c r="G154" s="28">
        <v>86000</v>
      </c>
      <c r="H154" s="28">
        <v>10</v>
      </c>
      <c r="I154" s="28">
        <v>10</v>
      </c>
      <c r="J154" s="28">
        <v>10</v>
      </c>
      <c r="K154" s="28">
        <v>10</v>
      </c>
      <c r="L154" s="28">
        <v>10</v>
      </c>
      <c r="M154" s="28">
        <v>4000</v>
      </c>
      <c r="N154" s="28">
        <v>1000</v>
      </c>
      <c r="O154" s="28">
        <v>20</v>
      </c>
    </row>
    <row r="155" spans="1:15" x14ac:dyDescent="0.3">
      <c r="A155" t="s">
        <v>72</v>
      </c>
      <c r="B155" t="s">
        <v>89</v>
      </c>
      <c r="C155" t="s">
        <v>93</v>
      </c>
      <c r="D155" t="s">
        <v>297</v>
      </c>
      <c r="E155" s="28">
        <v>1</v>
      </c>
      <c r="F155" s="28">
        <v>1960</v>
      </c>
      <c r="G155" s="28">
        <v>119800</v>
      </c>
      <c r="H155" s="28">
        <v>20</v>
      </c>
      <c r="I155" s="28">
        <v>20</v>
      </c>
      <c r="J155" s="28">
        <v>20</v>
      </c>
      <c r="K155" s="28">
        <v>20</v>
      </c>
      <c r="L155" s="28">
        <v>20</v>
      </c>
      <c r="M155" s="28">
        <v>4000</v>
      </c>
      <c r="N155" s="28">
        <v>1500</v>
      </c>
      <c r="O155" s="28">
        <v>20</v>
      </c>
    </row>
    <row r="156" spans="1:15" x14ac:dyDescent="0.3">
      <c r="A156" t="s">
        <v>72</v>
      </c>
      <c r="B156" t="s">
        <v>89</v>
      </c>
      <c r="C156" t="s">
        <v>93</v>
      </c>
      <c r="D156" t="s">
        <v>295</v>
      </c>
      <c r="E156" s="28">
        <v>1</v>
      </c>
      <c r="F156" s="28">
        <v>820</v>
      </c>
      <c r="G156" s="28">
        <v>48000</v>
      </c>
      <c r="H156" s="28">
        <v>10</v>
      </c>
      <c r="I156" s="28">
        <v>10</v>
      </c>
      <c r="J156" s="28">
        <v>10</v>
      </c>
      <c r="K156" s="28">
        <v>10</v>
      </c>
      <c r="L156" s="28">
        <v>10</v>
      </c>
      <c r="M156" s="28">
        <v>2000</v>
      </c>
      <c r="N156" s="28">
        <v>1000</v>
      </c>
      <c r="O156" s="28">
        <v>20</v>
      </c>
    </row>
    <row r="157" spans="1:15" x14ac:dyDescent="0.3">
      <c r="A157" t="s">
        <v>72</v>
      </c>
      <c r="B157" t="s">
        <v>89</v>
      </c>
      <c r="C157" t="s">
        <v>93</v>
      </c>
      <c r="D157" t="s">
        <v>296</v>
      </c>
      <c r="E157" s="28">
        <v>1</v>
      </c>
      <c r="F157" s="28">
        <v>980</v>
      </c>
      <c r="G157" s="28">
        <v>40400</v>
      </c>
      <c r="H157" s="28">
        <v>10</v>
      </c>
      <c r="I157" s="28">
        <v>10</v>
      </c>
      <c r="J157" s="28">
        <v>10</v>
      </c>
      <c r="K157" s="28">
        <v>10</v>
      </c>
      <c r="L157" s="28">
        <v>10</v>
      </c>
      <c r="M157" s="28">
        <v>2000</v>
      </c>
      <c r="N157" s="28">
        <v>1000</v>
      </c>
      <c r="O157" s="28">
        <v>20</v>
      </c>
    </row>
    <row r="158" spans="1:15" x14ac:dyDescent="0.3">
      <c r="A158" t="s">
        <v>72</v>
      </c>
      <c r="B158" t="s">
        <v>89</v>
      </c>
      <c r="C158" t="s">
        <v>93</v>
      </c>
      <c r="D158" t="s">
        <v>298</v>
      </c>
      <c r="E158" s="28">
        <v>1</v>
      </c>
      <c r="F158" s="28">
        <v>1220</v>
      </c>
      <c r="G158" s="28">
        <v>67200</v>
      </c>
      <c r="H158" s="28">
        <v>10</v>
      </c>
      <c r="I158" s="28">
        <v>10</v>
      </c>
      <c r="J158" s="28">
        <v>10</v>
      </c>
      <c r="K158" s="28">
        <v>10</v>
      </c>
      <c r="L158" s="28">
        <v>10</v>
      </c>
      <c r="M158" s="28">
        <v>2000</v>
      </c>
      <c r="N158" s="28">
        <v>1000</v>
      </c>
      <c r="O158" s="28">
        <v>20</v>
      </c>
    </row>
    <row r="159" spans="1:15" x14ac:dyDescent="0.3">
      <c r="A159" t="s">
        <v>72</v>
      </c>
      <c r="B159" t="s">
        <v>89</v>
      </c>
      <c r="C159" t="s">
        <v>93</v>
      </c>
      <c r="D159" t="s">
        <v>299</v>
      </c>
      <c r="E159" s="28">
        <v>1</v>
      </c>
      <c r="F159" s="28">
        <v>920</v>
      </c>
      <c r="G159" s="28">
        <v>50200</v>
      </c>
      <c r="H159" s="28">
        <v>10</v>
      </c>
      <c r="I159" s="28">
        <v>10</v>
      </c>
      <c r="J159" s="28">
        <v>10</v>
      </c>
      <c r="K159" s="28">
        <v>10</v>
      </c>
      <c r="L159" s="28">
        <v>10</v>
      </c>
      <c r="M159" s="28">
        <v>2000</v>
      </c>
      <c r="N159" s="28">
        <v>1000</v>
      </c>
      <c r="O159" s="28">
        <v>20</v>
      </c>
    </row>
    <row r="160" spans="1:15" x14ac:dyDescent="0.3">
      <c r="A160" t="s">
        <v>72</v>
      </c>
      <c r="B160" t="s">
        <v>89</v>
      </c>
      <c r="C160" t="s">
        <v>93</v>
      </c>
      <c r="D160" t="s">
        <v>300</v>
      </c>
      <c r="E160" s="28">
        <v>1</v>
      </c>
      <c r="F160" s="28">
        <v>840</v>
      </c>
      <c r="G160" s="28">
        <v>44000</v>
      </c>
      <c r="H160" s="28">
        <v>10</v>
      </c>
      <c r="I160" s="28">
        <v>10</v>
      </c>
      <c r="J160" s="28">
        <v>10</v>
      </c>
      <c r="K160" s="28">
        <v>10</v>
      </c>
      <c r="L160" s="28">
        <v>10</v>
      </c>
      <c r="M160" s="28">
        <v>2000</v>
      </c>
      <c r="N160" s="28">
        <v>1000</v>
      </c>
      <c r="O160" s="28">
        <v>20</v>
      </c>
    </row>
    <row r="161" spans="1:15" x14ac:dyDescent="0.3">
      <c r="A161" t="s">
        <v>72</v>
      </c>
      <c r="B161" t="s">
        <v>89</v>
      </c>
      <c r="C161" t="s">
        <v>93</v>
      </c>
      <c r="D161" t="s">
        <v>301</v>
      </c>
      <c r="E161" s="28">
        <v>1</v>
      </c>
      <c r="F161" s="28">
        <v>920</v>
      </c>
      <c r="G161" s="28">
        <v>51000</v>
      </c>
      <c r="H161" s="28">
        <v>10</v>
      </c>
      <c r="I161" s="28">
        <v>10</v>
      </c>
      <c r="J161" s="28">
        <v>10</v>
      </c>
      <c r="K161" s="28">
        <v>10</v>
      </c>
      <c r="L161" s="28">
        <v>10</v>
      </c>
      <c r="M161" s="28">
        <v>2000</v>
      </c>
      <c r="N161" s="28">
        <v>500</v>
      </c>
      <c r="O161" s="28">
        <v>20</v>
      </c>
    </row>
    <row r="162" spans="1:15" x14ac:dyDescent="0.3">
      <c r="A162" t="s">
        <v>72</v>
      </c>
      <c r="B162" t="s">
        <v>89</v>
      </c>
      <c r="C162" t="s">
        <v>94</v>
      </c>
      <c r="D162" t="s">
        <v>302</v>
      </c>
      <c r="E162" s="28">
        <v>1</v>
      </c>
      <c r="F162" s="28">
        <v>1240</v>
      </c>
      <c r="G162" s="28">
        <v>73600</v>
      </c>
      <c r="H162" s="28">
        <v>10</v>
      </c>
      <c r="I162" s="28">
        <v>10</v>
      </c>
      <c r="J162" s="28">
        <v>10</v>
      </c>
      <c r="K162" s="28">
        <v>10</v>
      </c>
      <c r="L162" s="28">
        <v>10</v>
      </c>
      <c r="M162" s="28">
        <v>2000</v>
      </c>
      <c r="N162" s="28">
        <v>1000</v>
      </c>
      <c r="O162" s="28">
        <v>20</v>
      </c>
    </row>
    <row r="163" spans="1:15" x14ac:dyDescent="0.3">
      <c r="A163" t="s">
        <v>72</v>
      </c>
      <c r="B163" t="s">
        <v>89</v>
      </c>
      <c r="C163" t="s">
        <v>94</v>
      </c>
      <c r="D163" t="s">
        <v>304</v>
      </c>
      <c r="E163" s="28">
        <v>1</v>
      </c>
      <c r="F163" s="28">
        <v>1020</v>
      </c>
      <c r="G163" s="28">
        <v>55600</v>
      </c>
      <c r="H163" s="28">
        <v>10</v>
      </c>
      <c r="I163" s="28">
        <v>10</v>
      </c>
      <c r="J163" s="28">
        <v>10</v>
      </c>
      <c r="K163" s="28">
        <v>10</v>
      </c>
      <c r="L163" s="28">
        <v>10</v>
      </c>
      <c r="M163" s="28">
        <v>2000</v>
      </c>
      <c r="N163" s="28">
        <v>1000</v>
      </c>
      <c r="O163" s="28">
        <v>20</v>
      </c>
    </row>
    <row r="164" spans="1:15" x14ac:dyDescent="0.3">
      <c r="A164" t="s">
        <v>72</v>
      </c>
      <c r="B164" t="s">
        <v>89</v>
      </c>
      <c r="C164" t="s">
        <v>94</v>
      </c>
      <c r="D164" t="s">
        <v>305</v>
      </c>
      <c r="E164" s="28">
        <v>1</v>
      </c>
      <c r="F164" s="28">
        <v>1540</v>
      </c>
      <c r="G164" s="28">
        <v>114600</v>
      </c>
      <c r="H164" s="28">
        <v>20</v>
      </c>
      <c r="I164" s="28">
        <v>20</v>
      </c>
      <c r="J164" s="28">
        <v>20</v>
      </c>
      <c r="K164" s="28">
        <v>20</v>
      </c>
      <c r="L164" s="28">
        <v>20</v>
      </c>
      <c r="M164" s="28">
        <v>4000</v>
      </c>
      <c r="N164" s="28">
        <v>1000</v>
      </c>
      <c r="O164" s="28">
        <v>20</v>
      </c>
    </row>
    <row r="165" spans="1:15" x14ac:dyDescent="0.3">
      <c r="A165" t="s">
        <v>72</v>
      </c>
      <c r="B165" t="s">
        <v>89</v>
      </c>
      <c r="C165" t="s">
        <v>94</v>
      </c>
      <c r="D165" t="s">
        <v>306</v>
      </c>
      <c r="E165" s="28">
        <v>1</v>
      </c>
      <c r="F165" s="28">
        <v>1040</v>
      </c>
      <c r="G165" s="28">
        <v>66200</v>
      </c>
      <c r="H165" s="28">
        <v>10</v>
      </c>
      <c r="I165" s="28">
        <v>10</v>
      </c>
      <c r="J165" s="28">
        <v>10</v>
      </c>
      <c r="K165" s="28">
        <v>10</v>
      </c>
      <c r="L165" s="28">
        <v>10</v>
      </c>
      <c r="M165" s="28">
        <v>2000</v>
      </c>
      <c r="N165" s="28">
        <v>1000</v>
      </c>
      <c r="O165" s="28">
        <v>20</v>
      </c>
    </row>
    <row r="166" spans="1:15" x14ac:dyDescent="0.3">
      <c r="A166" t="s">
        <v>72</v>
      </c>
      <c r="B166" t="s">
        <v>89</v>
      </c>
      <c r="C166" t="s">
        <v>94</v>
      </c>
      <c r="D166" t="s">
        <v>309</v>
      </c>
      <c r="E166" s="28">
        <v>1</v>
      </c>
      <c r="F166" s="28">
        <v>1300</v>
      </c>
      <c r="G166" s="28">
        <v>85400</v>
      </c>
      <c r="H166" s="28">
        <v>10</v>
      </c>
      <c r="I166" s="28">
        <v>10</v>
      </c>
      <c r="J166" s="28">
        <v>10</v>
      </c>
      <c r="K166" s="28">
        <v>10</v>
      </c>
      <c r="L166" s="28">
        <v>10</v>
      </c>
      <c r="M166" s="28">
        <v>4000</v>
      </c>
      <c r="N166" s="28">
        <v>1000</v>
      </c>
      <c r="O166" s="28">
        <v>20</v>
      </c>
    </row>
    <row r="167" spans="1:15" x14ac:dyDescent="0.3">
      <c r="A167" t="s">
        <v>72</v>
      </c>
      <c r="B167" t="s">
        <v>89</v>
      </c>
      <c r="C167" t="s">
        <v>94</v>
      </c>
      <c r="D167" t="s">
        <v>303</v>
      </c>
      <c r="E167" s="28">
        <v>1</v>
      </c>
      <c r="F167" s="28">
        <v>720</v>
      </c>
      <c r="G167" s="28">
        <v>40400</v>
      </c>
      <c r="H167" s="28">
        <v>10</v>
      </c>
      <c r="I167" s="28">
        <v>10</v>
      </c>
      <c r="J167" s="28">
        <v>10</v>
      </c>
      <c r="K167" s="28">
        <v>10</v>
      </c>
      <c r="L167" s="28">
        <v>10</v>
      </c>
      <c r="M167" s="28">
        <v>2000</v>
      </c>
      <c r="N167" s="28">
        <v>1000</v>
      </c>
      <c r="O167" s="28">
        <v>20</v>
      </c>
    </row>
    <row r="168" spans="1:15" x14ac:dyDescent="0.3">
      <c r="A168" t="s">
        <v>72</v>
      </c>
      <c r="B168" t="s">
        <v>89</v>
      </c>
      <c r="C168" t="s">
        <v>94</v>
      </c>
      <c r="D168" t="s">
        <v>307</v>
      </c>
      <c r="E168" s="28">
        <v>1</v>
      </c>
      <c r="F168" s="28">
        <v>720</v>
      </c>
      <c r="G168" s="28">
        <v>44000</v>
      </c>
      <c r="H168" s="28">
        <v>10</v>
      </c>
      <c r="I168" s="28">
        <v>10</v>
      </c>
      <c r="J168" s="28">
        <v>10</v>
      </c>
      <c r="K168" s="28">
        <v>10</v>
      </c>
      <c r="L168" s="28">
        <v>10</v>
      </c>
      <c r="M168" s="28">
        <v>2000</v>
      </c>
      <c r="N168" s="28">
        <v>500</v>
      </c>
      <c r="O168" s="28">
        <v>20</v>
      </c>
    </row>
    <row r="169" spans="1:15" x14ac:dyDescent="0.3">
      <c r="A169" t="s">
        <v>72</v>
      </c>
      <c r="B169" t="s">
        <v>89</v>
      </c>
      <c r="C169" t="s">
        <v>94</v>
      </c>
      <c r="D169" t="s">
        <v>308</v>
      </c>
      <c r="E169" s="28">
        <v>1</v>
      </c>
      <c r="F169" s="28">
        <v>760</v>
      </c>
      <c r="G169" s="28">
        <v>48600</v>
      </c>
      <c r="H169" s="28">
        <v>10</v>
      </c>
      <c r="I169" s="28">
        <v>10</v>
      </c>
      <c r="J169" s="28">
        <v>10</v>
      </c>
      <c r="K169" s="28">
        <v>10</v>
      </c>
      <c r="L169" s="28">
        <v>10</v>
      </c>
      <c r="M169" s="28">
        <v>2000</v>
      </c>
      <c r="N169" s="28">
        <v>500</v>
      </c>
      <c r="O169" s="28">
        <v>20</v>
      </c>
    </row>
    <row r="170" spans="1:15" x14ac:dyDescent="0.3">
      <c r="A170" t="s">
        <v>72</v>
      </c>
      <c r="B170" t="s">
        <v>89</v>
      </c>
      <c r="C170" t="s">
        <v>94</v>
      </c>
      <c r="D170" t="s">
        <v>310</v>
      </c>
      <c r="E170" s="28">
        <v>1</v>
      </c>
      <c r="F170" s="28">
        <v>960</v>
      </c>
      <c r="G170" s="28">
        <v>55600</v>
      </c>
      <c r="H170" s="28">
        <v>10</v>
      </c>
      <c r="I170" s="28">
        <v>10</v>
      </c>
      <c r="J170" s="28">
        <v>10</v>
      </c>
      <c r="K170" s="28">
        <v>10</v>
      </c>
      <c r="L170" s="28">
        <v>10</v>
      </c>
      <c r="M170" s="28">
        <v>2000</v>
      </c>
      <c r="N170" s="28">
        <v>1000</v>
      </c>
      <c r="O170" s="28">
        <v>20</v>
      </c>
    </row>
    <row r="171" spans="1:15" x14ac:dyDescent="0.3">
      <c r="A171" t="s">
        <v>72</v>
      </c>
      <c r="B171" t="s">
        <v>89</v>
      </c>
      <c r="C171" t="s">
        <v>95</v>
      </c>
      <c r="D171" t="s">
        <v>312</v>
      </c>
      <c r="E171" s="28">
        <v>1</v>
      </c>
      <c r="F171" s="28">
        <v>1400</v>
      </c>
      <c r="G171" s="28">
        <v>109600</v>
      </c>
      <c r="H171" s="28">
        <v>10</v>
      </c>
      <c r="I171" s="28">
        <v>10</v>
      </c>
      <c r="J171" s="28">
        <v>10</v>
      </c>
      <c r="K171" s="28">
        <v>10</v>
      </c>
      <c r="L171" s="28">
        <v>10</v>
      </c>
      <c r="M171" s="28">
        <v>4000</v>
      </c>
      <c r="N171" s="28">
        <v>1000</v>
      </c>
      <c r="O171" s="28">
        <v>20</v>
      </c>
    </row>
    <row r="172" spans="1:15" x14ac:dyDescent="0.3">
      <c r="A172" t="s">
        <v>72</v>
      </c>
      <c r="B172" t="s">
        <v>89</v>
      </c>
      <c r="C172" t="s">
        <v>95</v>
      </c>
      <c r="D172" t="s">
        <v>313</v>
      </c>
      <c r="E172" s="28">
        <v>1</v>
      </c>
      <c r="F172" s="28">
        <v>800</v>
      </c>
      <c r="G172" s="28">
        <v>52200</v>
      </c>
      <c r="H172" s="28">
        <v>10</v>
      </c>
      <c r="I172" s="28">
        <v>10</v>
      </c>
      <c r="J172" s="28">
        <v>10</v>
      </c>
      <c r="K172" s="28">
        <v>10</v>
      </c>
      <c r="L172" s="28">
        <v>10</v>
      </c>
      <c r="M172" s="28">
        <v>2000</v>
      </c>
      <c r="N172" s="28">
        <v>500</v>
      </c>
      <c r="O172" s="28">
        <v>20</v>
      </c>
    </row>
    <row r="173" spans="1:15" x14ac:dyDescent="0.3">
      <c r="A173" t="s">
        <v>72</v>
      </c>
      <c r="B173" t="s">
        <v>89</v>
      </c>
      <c r="C173" t="s">
        <v>95</v>
      </c>
      <c r="D173" t="s">
        <v>315</v>
      </c>
      <c r="E173" s="28">
        <v>1</v>
      </c>
      <c r="F173" s="28">
        <v>940</v>
      </c>
      <c r="G173" s="28">
        <v>48600</v>
      </c>
      <c r="H173" s="28">
        <v>10</v>
      </c>
      <c r="I173" s="28">
        <v>10</v>
      </c>
      <c r="J173" s="28">
        <v>10</v>
      </c>
      <c r="K173" s="28">
        <v>10</v>
      </c>
      <c r="L173" s="28">
        <v>10</v>
      </c>
      <c r="M173" s="28">
        <v>2000</v>
      </c>
      <c r="N173" s="28">
        <v>1000</v>
      </c>
      <c r="O173" s="28">
        <v>20</v>
      </c>
    </row>
    <row r="174" spans="1:15" x14ac:dyDescent="0.3">
      <c r="A174" t="s">
        <v>72</v>
      </c>
      <c r="B174" t="s">
        <v>89</v>
      </c>
      <c r="C174" t="s">
        <v>95</v>
      </c>
      <c r="D174" t="s">
        <v>317</v>
      </c>
      <c r="E174" s="28">
        <v>1</v>
      </c>
      <c r="F174" s="28">
        <v>1320</v>
      </c>
      <c r="G174" s="28">
        <v>68200</v>
      </c>
      <c r="H174" s="28">
        <v>20</v>
      </c>
      <c r="I174" s="28">
        <v>20</v>
      </c>
      <c r="J174" s="28">
        <v>20</v>
      </c>
      <c r="K174" s="28">
        <v>20</v>
      </c>
      <c r="L174" s="28">
        <v>20</v>
      </c>
      <c r="M174" s="28">
        <v>2000</v>
      </c>
      <c r="N174" s="28">
        <v>1000</v>
      </c>
      <c r="O174" s="28">
        <v>20</v>
      </c>
    </row>
    <row r="175" spans="1:15" x14ac:dyDescent="0.3">
      <c r="A175" t="s">
        <v>72</v>
      </c>
      <c r="B175" t="s">
        <v>89</v>
      </c>
      <c r="C175" t="s">
        <v>95</v>
      </c>
      <c r="D175" t="s">
        <v>318</v>
      </c>
      <c r="E175" s="28">
        <v>1</v>
      </c>
      <c r="F175" s="28">
        <v>1220</v>
      </c>
      <c r="G175" s="28">
        <v>84800</v>
      </c>
      <c r="H175" s="28">
        <v>20</v>
      </c>
      <c r="I175" s="28">
        <v>20</v>
      </c>
      <c r="J175" s="28">
        <v>20</v>
      </c>
      <c r="K175" s="28">
        <v>20</v>
      </c>
      <c r="L175" s="28">
        <v>20</v>
      </c>
      <c r="M175" s="28">
        <v>2000</v>
      </c>
      <c r="N175" s="28">
        <v>1000</v>
      </c>
      <c r="O175" s="28">
        <v>20</v>
      </c>
    </row>
    <row r="176" spans="1:15" x14ac:dyDescent="0.3">
      <c r="A176" t="s">
        <v>72</v>
      </c>
      <c r="B176" t="s">
        <v>89</v>
      </c>
      <c r="C176" t="s">
        <v>95</v>
      </c>
      <c r="D176" t="s">
        <v>311</v>
      </c>
      <c r="E176" s="28">
        <v>1</v>
      </c>
      <c r="F176" s="28">
        <v>700</v>
      </c>
      <c r="G176" s="28">
        <v>47800</v>
      </c>
      <c r="H176" s="28">
        <v>10</v>
      </c>
      <c r="I176" s="28">
        <v>10</v>
      </c>
      <c r="J176" s="28">
        <v>10</v>
      </c>
      <c r="K176" s="28">
        <v>10</v>
      </c>
      <c r="L176" s="28">
        <v>10</v>
      </c>
      <c r="M176" s="28">
        <v>2000</v>
      </c>
      <c r="N176" s="28">
        <v>500</v>
      </c>
      <c r="O176" s="28">
        <v>20</v>
      </c>
    </row>
    <row r="177" spans="1:15" x14ac:dyDescent="0.3">
      <c r="A177" t="s">
        <v>72</v>
      </c>
      <c r="B177" t="s">
        <v>89</v>
      </c>
      <c r="C177" t="s">
        <v>95</v>
      </c>
      <c r="D177" t="s">
        <v>314</v>
      </c>
      <c r="E177" s="28">
        <v>1</v>
      </c>
      <c r="F177" s="28">
        <v>720</v>
      </c>
      <c r="G177" s="28">
        <v>48800</v>
      </c>
      <c r="H177" s="28">
        <v>10</v>
      </c>
      <c r="I177" s="28">
        <v>10</v>
      </c>
      <c r="J177" s="28">
        <v>10</v>
      </c>
      <c r="K177" s="28">
        <v>10</v>
      </c>
      <c r="L177" s="28">
        <v>10</v>
      </c>
      <c r="M177" s="28">
        <v>2000</v>
      </c>
      <c r="N177" s="28">
        <v>500</v>
      </c>
      <c r="O177" s="28">
        <v>20</v>
      </c>
    </row>
    <row r="178" spans="1:15" x14ac:dyDescent="0.3">
      <c r="A178" t="s">
        <v>72</v>
      </c>
      <c r="B178" t="s">
        <v>89</v>
      </c>
      <c r="C178" t="s">
        <v>95</v>
      </c>
      <c r="D178" t="s">
        <v>316</v>
      </c>
      <c r="E178" s="28">
        <v>1</v>
      </c>
      <c r="F178" s="28">
        <v>680</v>
      </c>
      <c r="G178" s="28">
        <v>36800</v>
      </c>
      <c r="H178" s="28">
        <v>10</v>
      </c>
      <c r="I178" s="28">
        <v>10</v>
      </c>
      <c r="J178" s="28">
        <v>10</v>
      </c>
      <c r="K178" s="28">
        <v>10</v>
      </c>
      <c r="L178" s="28">
        <v>10</v>
      </c>
      <c r="M178" s="28">
        <v>2000</v>
      </c>
      <c r="N178" s="28">
        <v>1000</v>
      </c>
      <c r="O178" s="28">
        <v>20</v>
      </c>
    </row>
    <row r="179" spans="1:15" x14ac:dyDescent="0.3">
      <c r="A179" t="s">
        <v>72</v>
      </c>
      <c r="B179" t="s">
        <v>89</v>
      </c>
      <c r="C179" t="s">
        <v>95</v>
      </c>
      <c r="D179" t="s">
        <v>319</v>
      </c>
      <c r="E179" s="28">
        <v>1</v>
      </c>
      <c r="F179" s="28">
        <v>700</v>
      </c>
      <c r="G179" s="28">
        <v>41000</v>
      </c>
      <c r="H179" s="28">
        <v>10</v>
      </c>
      <c r="I179" s="28">
        <v>10</v>
      </c>
      <c r="J179" s="28">
        <v>10</v>
      </c>
      <c r="K179" s="28">
        <v>10</v>
      </c>
      <c r="L179" s="28">
        <v>10</v>
      </c>
      <c r="M179" s="28">
        <v>2000</v>
      </c>
      <c r="N179" s="28">
        <v>500</v>
      </c>
      <c r="O179" s="28">
        <v>20</v>
      </c>
    </row>
    <row r="180" spans="1:15" x14ac:dyDescent="0.3">
      <c r="A180" t="s">
        <v>72</v>
      </c>
      <c r="B180" t="s">
        <v>89</v>
      </c>
      <c r="C180" t="s">
        <v>722</v>
      </c>
      <c r="D180" t="s">
        <v>722</v>
      </c>
      <c r="E180" s="28">
        <v>0</v>
      </c>
      <c r="F180" s="28">
        <v>11460</v>
      </c>
      <c r="G180" s="28">
        <v>0</v>
      </c>
      <c r="H180" s="28">
        <v>0</v>
      </c>
      <c r="I180" s="28">
        <v>0</v>
      </c>
      <c r="J180" s="28">
        <v>0</v>
      </c>
      <c r="K180" s="28">
        <v>0</v>
      </c>
      <c r="L180" s="28">
        <v>0</v>
      </c>
      <c r="M180" s="28">
        <v>0</v>
      </c>
      <c r="N180" s="28">
        <v>0</v>
      </c>
      <c r="O180" s="28">
        <v>0</v>
      </c>
    </row>
    <row r="181" spans="1:15" x14ac:dyDescent="0.3">
      <c r="A181" t="s">
        <v>72</v>
      </c>
      <c r="B181" t="s">
        <v>96</v>
      </c>
      <c r="C181" t="s">
        <v>97</v>
      </c>
      <c r="D181" t="s">
        <v>320</v>
      </c>
      <c r="E181" s="28">
        <v>1</v>
      </c>
      <c r="F181" s="28">
        <v>840</v>
      </c>
      <c r="G181" s="28">
        <v>43200</v>
      </c>
      <c r="H181" s="28">
        <v>10</v>
      </c>
      <c r="I181" s="28">
        <v>10</v>
      </c>
      <c r="J181" s="28">
        <v>10</v>
      </c>
      <c r="K181" s="28">
        <v>10</v>
      </c>
      <c r="L181" s="28">
        <v>10</v>
      </c>
      <c r="M181" s="28">
        <v>2000</v>
      </c>
      <c r="N181" s="28">
        <v>500</v>
      </c>
      <c r="O181" s="28">
        <v>20</v>
      </c>
    </row>
    <row r="182" spans="1:15" x14ac:dyDescent="0.3">
      <c r="A182" t="s">
        <v>72</v>
      </c>
      <c r="B182" t="s">
        <v>96</v>
      </c>
      <c r="C182" t="s">
        <v>97</v>
      </c>
      <c r="D182" t="s">
        <v>321</v>
      </c>
      <c r="E182" s="28">
        <v>1</v>
      </c>
      <c r="F182" s="28">
        <v>1140</v>
      </c>
      <c r="G182" s="28">
        <v>56800</v>
      </c>
      <c r="H182" s="28">
        <v>10</v>
      </c>
      <c r="I182" s="28">
        <v>10</v>
      </c>
      <c r="J182" s="28">
        <v>10</v>
      </c>
      <c r="K182" s="28">
        <v>10</v>
      </c>
      <c r="L182" s="28">
        <v>10</v>
      </c>
      <c r="M182" s="28">
        <v>2000</v>
      </c>
      <c r="N182" s="28">
        <v>1000</v>
      </c>
      <c r="O182" s="28">
        <v>20</v>
      </c>
    </row>
    <row r="183" spans="1:15" x14ac:dyDescent="0.3">
      <c r="A183" t="s">
        <v>72</v>
      </c>
      <c r="B183" t="s">
        <v>96</v>
      </c>
      <c r="C183" t="s">
        <v>97</v>
      </c>
      <c r="D183" t="s">
        <v>322</v>
      </c>
      <c r="E183" s="28">
        <v>1</v>
      </c>
      <c r="F183" s="28">
        <v>1220</v>
      </c>
      <c r="G183" s="28">
        <v>56800</v>
      </c>
      <c r="H183" s="28">
        <v>20</v>
      </c>
      <c r="I183" s="28">
        <v>20</v>
      </c>
      <c r="J183" s="28">
        <v>20</v>
      </c>
      <c r="K183" s="28">
        <v>20</v>
      </c>
      <c r="L183" s="28">
        <v>20</v>
      </c>
      <c r="M183" s="28">
        <v>2000</v>
      </c>
      <c r="N183" s="28">
        <v>1000</v>
      </c>
      <c r="O183" s="28">
        <v>20</v>
      </c>
    </row>
    <row r="184" spans="1:15" x14ac:dyDescent="0.3">
      <c r="A184" t="s">
        <v>72</v>
      </c>
      <c r="B184" t="s">
        <v>96</v>
      </c>
      <c r="C184" t="s">
        <v>97</v>
      </c>
      <c r="D184" t="s">
        <v>323</v>
      </c>
      <c r="E184" s="28">
        <v>1</v>
      </c>
      <c r="F184" s="28">
        <v>920</v>
      </c>
      <c r="G184" s="28">
        <v>51400</v>
      </c>
      <c r="H184" s="28">
        <v>20</v>
      </c>
      <c r="I184" s="28">
        <v>20</v>
      </c>
      <c r="J184" s="28">
        <v>20</v>
      </c>
      <c r="K184" s="28">
        <v>20</v>
      </c>
      <c r="L184" s="28">
        <v>20</v>
      </c>
      <c r="M184" s="28">
        <v>2000</v>
      </c>
      <c r="N184" s="28">
        <v>1000</v>
      </c>
      <c r="O184" s="28">
        <v>20</v>
      </c>
    </row>
    <row r="185" spans="1:15" x14ac:dyDescent="0.3">
      <c r="A185" t="s">
        <v>72</v>
      </c>
      <c r="B185" t="s">
        <v>96</v>
      </c>
      <c r="C185" t="s">
        <v>97</v>
      </c>
      <c r="D185" t="s">
        <v>324</v>
      </c>
      <c r="E185" s="28">
        <v>1</v>
      </c>
      <c r="F185" s="28">
        <v>660</v>
      </c>
      <c r="G185" s="28">
        <v>21000</v>
      </c>
      <c r="H185" s="28">
        <v>10</v>
      </c>
      <c r="I185" s="28">
        <v>10</v>
      </c>
      <c r="J185" s="28">
        <v>10</v>
      </c>
      <c r="K185" s="28">
        <v>10</v>
      </c>
      <c r="L185" s="28">
        <v>10</v>
      </c>
      <c r="M185" s="28">
        <v>2000</v>
      </c>
      <c r="N185" s="28">
        <v>1000</v>
      </c>
      <c r="O185" s="28">
        <v>20</v>
      </c>
    </row>
    <row r="186" spans="1:15" x14ac:dyDescent="0.3">
      <c r="A186" t="s">
        <v>72</v>
      </c>
      <c r="B186" t="s">
        <v>96</v>
      </c>
      <c r="C186" t="s">
        <v>97</v>
      </c>
      <c r="D186" t="s">
        <v>325</v>
      </c>
      <c r="E186" s="28">
        <v>1</v>
      </c>
      <c r="F186" s="28">
        <v>880</v>
      </c>
      <c r="G186" s="28">
        <v>52200</v>
      </c>
      <c r="H186" s="28">
        <v>10</v>
      </c>
      <c r="I186" s="28">
        <v>10</v>
      </c>
      <c r="J186" s="28">
        <v>10</v>
      </c>
      <c r="K186" s="28">
        <v>10</v>
      </c>
      <c r="L186" s="28">
        <v>10</v>
      </c>
      <c r="M186" s="28">
        <v>2000</v>
      </c>
      <c r="N186" s="28">
        <v>500</v>
      </c>
      <c r="O186" s="28">
        <v>20</v>
      </c>
    </row>
    <row r="187" spans="1:15" x14ac:dyDescent="0.3">
      <c r="A187" t="s">
        <v>72</v>
      </c>
      <c r="B187" t="s">
        <v>96</v>
      </c>
      <c r="C187" t="s">
        <v>97</v>
      </c>
      <c r="D187" t="s">
        <v>326</v>
      </c>
      <c r="E187" s="28">
        <v>1</v>
      </c>
      <c r="F187" s="28">
        <v>760</v>
      </c>
      <c r="G187" s="28">
        <v>41600</v>
      </c>
      <c r="H187" s="28">
        <v>20</v>
      </c>
      <c r="I187" s="28">
        <v>20</v>
      </c>
      <c r="J187" s="28">
        <v>20</v>
      </c>
      <c r="K187" s="28">
        <v>20</v>
      </c>
      <c r="L187" s="28">
        <v>20</v>
      </c>
      <c r="M187" s="28">
        <v>2000</v>
      </c>
      <c r="N187" s="28">
        <v>500</v>
      </c>
      <c r="O187" s="28">
        <v>20</v>
      </c>
    </row>
    <row r="188" spans="1:15" x14ac:dyDescent="0.3">
      <c r="A188" t="s">
        <v>72</v>
      </c>
      <c r="B188" t="s">
        <v>96</v>
      </c>
      <c r="C188" t="s">
        <v>722</v>
      </c>
      <c r="D188" t="s">
        <v>722</v>
      </c>
      <c r="E188" s="28">
        <v>0</v>
      </c>
      <c r="F188" s="28">
        <v>3620</v>
      </c>
      <c r="G188" s="28">
        <v>0</v>
      </c>
      <c r="H188" s="28">
        <v>0</v>
      </c>
      <c r="I188" s="28">
        <v>0</v>
      </c>
      <c r="J188" s="28">
        <v>0</v>
      </c>
      <c r="K188" s="28">
        <v>0</v>
      </c>
      <c r="L188" s="28">
        <v>0</v>
      </c>
      <c r="M188" s="28">
        <v>0</v>
      </c>
      <c r="N188" s="28">
        <v>0</v>
      </c>
      <c r="O188" s="28">
        <v>0</v>
      </c>
    </row>
    <row r="189" spans="1:15" x14ac:dyDescent="0.3">
      <c r="A189" t="s">
        <v>72</v>
      </c>
      <c r="B189" t="s">
        <v>98</v>
      </c>
      <c r="C189" t="s">
        <v>99</v>
      </c>
      <c r="D189" t="s">
        <v>327</v>
      </c>
      <c r="E189" s="28">
        <v>1</v>
      </c>
      <c r="F189" s="28">
        <v>780</v>
      </c>
      <c r="G189" s="28">
        <v>42400</v>
      </c>
      <c r="H189" s="28">
        <v>10</v>
      </c>
      <c r="I189" s="28">
        <v>10</v>
      </c>
      <c r="J189" s="28">
        <v>10</v>
      </c>
      <c r="K189" s="28">
        <v>10</v>
      </c>
      <c r="L189" s="28">
        <v>10</v>
      </c>
      <c r="M189" s="28">
        <v>2000</v>
      </c>
      <c r="N189" s="28">
        <v>500</v>
      </c>
      <c r="O189" s="28">
        <v>20</v>
      </c>
    </row>
    <row r="190" spans="1:15" x14ac:dyDescent="0.3">
      <c r="A190" t="s">
        <v>72</v>
      </c>
      <c r="B190" t="s">
        <v>98</v>
      </c>
      <c r="C190" t="s">
        <v>99</v>
      </c>
      <c r="D190" t="s">
        <v>328</v>
      </c>
      <c r="E190" s="28">
        <v>1</v>
      </c>
      <c r="F190" s="28">
        <v>800</v>
      </c>
      <c r="G190" s="28">
        <v>48200</v>
      </c>
      <c r="H190" s="28">
        <v>10</v>
      </c>
      <c r="I190" s="28">
        <v>10</v>
      </c>
      <c r="J190" s="28">
        <v>10</v>
      </c>
      <c r="K190" s="28">
        <v>10</v>
      </c>
      <c r="L190" s="28">
        <v>10</v>
      </c>
      <c r="M190" s="28">
        <v>2000</v>
      </c>
      <c r="N190" s="28">
        <v>500</v>
      </c>
      <c r="O190" s="28">
        <v>20</v>
      </c>
    </row>
    <row r="191" spans="1:15" x14ac:dyDescent="0.3">
      <c r="A191" t="s">
        <v>72</v>
      </c>
      <c r="B191" t="s">
        <v>98</v>
      </c>
      <c r="C191" t="s">
        <v>99</v>
      </c>
      <c r="D191" t="s">
        <v>329</v>
      </c>
      <c r="E191" s="28">
        <v>1</v>
      </c>
      <c r="F191" s="28">
        <v>740</v>
      </c>
      <c r="G191" s="28">
        <v>38800</v>
      </c>
      <c r="H191" s="28">
        <v>10</v>
      </c>
      <c r="I191" s="28">
        <v>10</v>
      </c>
      <c r="J191" s="28">
        <v>10</v>
      </c>
      <c r="K191" s="28">
        <v>10</v>
      </c>
      <c r="L191" s="28">
        <v>10</v>
      </c>
      <c r="M191" s="28">
        <v>2000</v>
      </c>
      <c r="N191" s="28">
        <v>500</v>
      </c>
      <c r="O191" s="28">
        <v>20</v>
      </c>
    </row>
    <row r="192" spans="1:15" x14ac:dyDescent="0.3">
      <c r="A192" t="s">
        <v>72</v>
      </c>
      <c r="B192" t="s">
        <v>98</v>
      </c>
      <c r="C192" t="s">
        <v>722</v>
      </c>
      <c r="D192" t="s">
        <v>722</v>
      </c>
      <c r="E192" s="28">
        <v>0</v>
      </c>
      <c r="F192" s="28">
        <v>3560</v>
      </c>
      <c r="G192" s="28">
        <v>0</v>
      </c>
      <c r="H192" s="28">
        <v>0</v>
      </c>
      <c r="I192" s="28">
        <v>0</v>
      </c>
      <c r="J192" s="28">
        <v>0</v>
      </c>
      <c r="K192" s="28">
        <v>0</v>
      </c>
      <c r="L192" s="28">
        <v>0</v>
      </c>
      <c r="M192" s="28">
        <v>0</v>
      </c>
      <c r="N192" s="28">
        <v>0</v>
      </c>
      <c r="O192" s="28">
        <v>0</v>
      </c>
    </row>
    <row r="193" spans="1:15" x14ac:dyDescent="0.3">
      <c r="A193" t="s">
        <v>100</v>
      </c>
      <c r="B193" t="s">
        <v>101</v>
      </c>
      <c r="C193" t="s">
        <v>102</v>
      </c>
      <c r="D193" t="s">
        <v>330</v>
      </c>
      <c r="E193" s="28">
        <v>1</v>
      </c>
      <c r="F193" s="28">
        <v>900</v>
      </c>
      <c r="G193" s="28">
        <v>36800</v>
      </c>
      <c r="H193" s="28">
        <v>10</v>
      </c>
      <c r="I193" s="28">
        <v>10</v>
      </c>
      <c r="J193" s="28">
        <v>10</v>
      </c>
      <c r="K193" s="28">
        <v>10</v>
      </c>
      <c r="L193" s="28">
        <v>10</v>
      </c>
      <c r="M193" s="28">
        <v>2000</v>
      </c>
      <c r="N193" s="28">
        <v>1000</v>
      </c>
      <c r="O193" s="28">
        <v>20</v>
      </c>
    </row>
    <row r="194" spans="1:15" x14ac:dyDescent="0.3">
      <c r="A194" t="s">
        <v>100</v>
      </c>
      <c r="B194" t="s">
        <v>101</v>
      </c>
      <c r="C194" t="s">
        <v>102</v>
      </c>
      <c r="D194" t="s">
        <v>331</v>
      </c>
      <c r="E194" s="28">
        <v>1</v>
      </c>
      <c r="F194" s="28">
        <v>860</v>
      </c>
      <c r="G194" s="28">
        <v>37400</v>
      </c>
      <c r="H194" s="28">
        <v>10</v>
      </c>
      <c r="I194" s="28">
        <v>10</v>
      </c>
      <c r="J194" s="28">
        <v>10</v>
      </c>
      <c r="K194" s="28">
        <v>10</v>
      </c>
      <c r="L194" s="28">
        <v>10</v>
      </c>
      <c r="M194" s="28">
        <v>2000</v>
      </c>
      <c r="N194" s="28">
        <v>1000</v>
      </c>
      <c r="O194" s="28">
        <v>20</v>
      </c>
    </row>
    <row r="195" spans="1:15" x14ac:dyDescent="0.3">
      <c r="A195" t="s">
        <v>100</v>
      </c>
      <c r="B195" t="s">
        <v>101</v>
      </c>
      <c r="C195" t="s">
        <v>102</v>
      </c>
      <c r="D195" t="s">
        <v>332</v>
      </c>
      <c r="E195" s="28">
        <v>1</v>
      </c>
      <c r="F195" s="28">
        <v>660</v>
      </c>
      <c r="G195" s="28">
        <v>25200</v>
      </c>
      <c r="H195" s="28">
        <v>10</v>
      </c>
      <c r="I195" s="28">
        <v>10</v>
      </c>
      <c r="J195" s="28">
        <v>10</v>
      </c>
      <c r="K195" s="28">
        <v>10</v>
      </c>
      <c r="L195" s="28">
        <v>10</v>
      </c>
      <c r="M195" s="28">
        <v>2000</v>
      </c>
      <c r="N195" s="28">
        <v>500</v>
      </c>
      <c r="O195" s="28">
        <v>20</v>
      </c>
    </row>
    <row r="196" spans="1:15" x14ac:dyDescent="0.3">
      <c r="A196" t="s">
        <v>100</v>
      </c>
      <c r="B196" t="s">
        <v>101</v>
      </c>
      <c r="C196" t="s">
        <v>102</v>
      </c>
      <c r="D196" t="s">
        <v>333</v>
      </c>
      <c r="E196" s="28">
        <v>1</v>
      </c>
      <c r="F196" s="28">
        <v>760</v>
      </c>
      <c r="G196" s="28">
        <v>53200</v>
      </c>
      <c r="H196" s="28">
        <v>10</v>
      </c>
      <c r="I196" s="28">
        <v>10</v>
      </c>
      <c r="J196" s="28">
        <v>10</v>
      </c>
      <c r="K196" s="28">
        <v>10</v>
      </c>
      <c r="L196" s="28">
        <v>10</v>
      </c>
      <c r="M196" s="28">
        <v>2000</v>
      </c>
      <c r="N196" s="28">
        <v>500</v>
      </c>
      <c r="O196" s="28">
        <v>20</v>
      </c>
    </row>
    <row r="197" spans="1:15" x14ac:dyDescent="0.3">
      <c r="A197" t="s">
        <v>100</v>
      </c>
      <c r="B197" t="s">
        <v>101</v>
      </c>
      <c r="C197" t="s">
        <v>102</v>
      </c>
      <c r="D197" t="s">
        <v>334</v>
      </c>
      <c r="E197" s="28">
        <v>1</v>
      </c>
      <c r="F197" s="28">
        <v>800</v>
      </c>
      <c r="G197" s="28">
        <v>36200</v>
      </c>
      <c r="H197" s="28">
        <v>10</v>
      </c>
      <c r="I197" s="28">
        <v>10</v>
      </c>
      <c r="J197" s="28">
        <v>10</v>
      </c>
      <c r="K197" s="28">
        <v>10</v>
      </c>
      <c r="L197" s="28">
        <v>10</v>
      </c>
      <c r="M197" s="28">
        <v>2000</v>
      </c>
      <c r="N197" s="28">
        <v>500</v>
      </c>
      <c r="O197" s="28">
        <v>20</v>
      </c>
    </row>
    <row r="198" spans="1:15" x14ac:dyDescent="0.3">
      <c r="A198" t="s">
        <v>100</v>
      </c>
      <c r="B198" t="s">
        <v>101</v>
      </c>
      <c r="C198" t="s">
        <v>722</v>
      </c>
      <c r="D198" t="s">
        <v>722</v>
      </c>
      <c r="E198" s="28">
        <v>0</v>
      </c>
      <c r="F198" s="28">
        <v>1600</v>
      </c>
      <c r="G198" s="28">
        <v>0</v>
      </c>
      <c r="H198" s="28">
        <v>0</v>
      </c>
      <c r="I198" s="28">
        <v>0</v>
      </c>
      <c r="J198" s="28">
        <v>0</v>
      </c>
      <c r="K198" s="28">
        <v>0</v>
      </c>
      <c r="L198" s="28">
        <v>0</v>
      </c>
      <c r="M198" s="28">
        <v>0</v>
      </c>
      <c r="N198" s="28">
        <v>0</v>
      </c>
      <c r="O198" s="28">
        <v>0</v>
      </c>
    </row>
    <row r="199" spans="1:15" x14ac:dyDescent="0.3">
      <c r="A199" t="s">
        <v>100</v>
      </c>
      <c r="B199" t="s">
        <v>103</v>
      </c>
      <c r="C199" t="s">
        <v>104</v>
      </c>
      <c r="D199" t="s">
        <v>336</v>
      </c>
      <c r="E199" s="28">
        <v>1</v>
      </c>
      <c r="F199" s="28">
        <v>1140</v>
      </c>
      <c r="G199" s="28">
        <v>20200</v>
      </c>
      <c r="H199" s="28">
        <v>20</v>
      </c>
      <c r="I199" s="28">
        <v>20</v>
      </c>
      <c r="J199" s="28">
        <v>20</v>
      </c>
      <c r="K199" s="28">
        <v>20</v>
      </c>
      <c r="L199" s="28">
        <v>20</v>
      </c>
      <c r="M199" s="28">
        <v>2000</v>
      </c>
      <c r="N199" s="28">
        <v>2000</v>
      </c>
      <c r="O199" s="28">
        <v>20</v>
      </c>
    </row>
    <row r="200" spans="1:15" x14ac:dyDescent="0.3">
      <c r="A200" t="s">
        <v>100</v>
      </c>
      <c r="B200" t="s">
        <v>103</v>
      </c>
      <c r="C200" t="s">
        <v>104</v>
      </c>
      <c r="D200" t="s">
        <v>337</v>
      </c>
      <c r="E200" s="28">
        <v>1</v>
      </c>
      <c r="F200" s="28">
        <v>1000</v>
      </c>
      <c r="G200" s="28">
        <v>56800</v>
      </c>
      <c r="H200" s="28">
        <v>10</v>
      </c>
      <c r="I200" s="28">
        <v>10</v>
      </c>
      <c r="J200" s="28">
        <v>10</v>
      </c>
      <c r="K200" s="28">
        <v>10</v>
      </c>
      <c r="L200" s="28">
        <v>10</v>
      </c>
      <c r="M200" s="28">
        <v>2000</v>
      </c>
      <c r="N200" s="28">
        <v>1000</v>
      </c>
      <c r="O200" s="28">
        <v>20</v>
      </c>
    </row>
    <row r="201" spans="1:15" x14ac:dyDescent="0.3">
      <c r="A201" t="s">
        <v>100</v>
      </c>
      <c r="B201" t="s">
        <v>103</v>
      </c>
      <c r="C201" t="s">
        <v>104</v>
      </c>
      <c r="D201" t="s">
        <v>338</v>
      </c>
      <c r="E201" s="28">
        <v>1</v>
      </c>
      <c r="F201" s="28">
        <v>1040</v>
      </c>
      <c r="G201" s="28">
        <v>20200</v>
      </c>
      <c r="H201" s="28">
        <v>10</v>
      </c>
      <c r="I201" s="28">
        <v>10</v>
      </c>
      <c r="J201" s="28">
        <v>10</v>
      </c>
      <c r="K201" s="28">
        <v>10</v>
      </c>
      <c r="L201" s="28">
        <v>10</v>
      </c>
      <c r="M201" s="28">
        <v>2000</v>
      </c>
      <c r="N201" s="28">
        <v>1500</v>
      </c>
      <c r="O201" s="28">
        <v>20</v>
      </c>
    </row>
    <row r="202" spans="1:15" x14ac:dyDescent="0.3">
      <c r="A202" t="s">
        <v>100</v>
      </c>
      <c r="B202" t="s">
        <v>103</v>
      </c>
      <c r="C202" t="s">
        <v>104</v>
      </c>
      <c r="D202" t="s">
        <v>340</v>
      </c>
      <c r="E202" s="28">
        <v>1</v>
      </c>
      <c r="F202" s="28">
        <v>580</v>
      </c>
      <c r="G202" s="28">
        <v>22800</v>
      </c>
      <c r="H202" s="28">
        <v>10</v>
      </c>
      <c r="I202" s="28">
        <v>10</v>
      </c>
      <c r="J202" s="28">
        <v>10</v>
      </c>
      <c r="K202" s="28">
        <v>10</v>
      </c>
      <c r="L202" s="28">
        <v>10</v>
      </c>
      <c r="M202" s="28">
        <v>2000</v>
      </c>
      <c r="N202" s="28">
        <v>500</v>
      </c>
      <c r="O202" s="28">
        <v>20</v>
      </c>
    </row>
    <row r="203" spans="1:15" x14ac:dyDescent="0.3">
      <c r="A203" t="s">
        <v>100</v>
      </c>
      <c r="B203" t="s">
        <v>103</v>
      </c>
      <c r="C203" t="s">
        <v>104</v>
      </c>
      <c r="D203" t="s">
        <v>341</v>
      </c>
      <c r="E203" s="28">
        <v>1</v>
      </c>
      <c r="F203" s="28">
        <v>460</v>
      </c>
      <c r="G203" s="28">
        <v>22000</v>
      </c>
      <c r="H203" s="28">
        <v>20</v>
      </c>
      <c r="I203" s="28">
        <v>20</v>
      </c>
      <c r="J203" s="28">
        <v>20</v>
      </c>
      <c r="K203" s="28">
        <v>20</v>
      </c>
      <c r="L203" s="28">
        <v>20</v>
      </c>
      <c r="M203" s="28">
        <v>2000</v>
      </c>
      <c r="N203" s="28">
        <v>1000</v>
      </c>
      <c r="O203" s="28">
        <v>20</v>
      </c>
    </row>
    <row r="204" spans="1:15" x14ac:dyDescent="0.3">
      <c r="A204" t="s">
        <v>100</v>
      </c>
      <c r="B204" t="s">
        <v>103</v>
      </c>
      <c r="C204" t="s">
        <v>104</v>
      </c>
      <c r="D204" t="s">
        <v>342</v>
      </c>
      <c r="E204" s="28">
        <v>1</v>
      </c>
      <c r="F204" s="28">
        <v>680</v>
      </c>
      <c r="G204" s="28">
        <v>22800</v>
      </c>
      <c r="H204" s="28">
        <v>10</v>
      </c>
      <c r="I204" s="28">
        <v>10</v>
      </c>
      <c r="J204" s="28">
        <v>10</v>
      </c>
      <c r="K204" s="28">
        <v>10</v>
      </c>
      <c r="L204" s="28">
        <v>10</v>
      </c>
      <c r="M204" s="28">
        <v>2000</v>
      </c>
      <c r="N204" s="28">
        <v>500</v>
      </c>
      <c r="O204" s="28">
        <v>20</v>
      </c>
    </row>
    <row r="205" spans="1:15" x14ac:dyDescent="0.3">
      <c r="A205" t="s">
        <v>100</v>
      </c>
      <c r="B205" t="s">
        <v>103</v>
      </c>
      <c r="C205" t="s">
        <v>104</v>
      </c>
      <c r="D205" t="s">
        <v>343</v>
      </c>
      <c r="E205" s="28">
        <v>1</v>
      </c>
      <c r="F205" s="28">
        <v>600</v>
      </c>
      <c r="G205" s="28">
        <v>30200</v>
      </c>
      <c r="H205" s="28">
        <v>10</v>
      </c>
      <c r="I205" s="28">
        <v>10</v>
      </c>
      <c r="J205" s="28">
        <v>10</v>
      </c>
      <c r="K205" s="28">
        <v>10</v>
      </c>
      <c r="L205" s="28">
        <v>10</v>
      </c>
      <c r="M205" s="28">
        <v>2000</v>
      </c>
      <c r="N205" s="28">
        <v>500</v>
      </c>
      <c r="O205" s="28">
        <v>20</v>
      </c>
    </row>
    <row r="206" spans="1:15" x14ac:dyDescent="0.3">
      <c r="A206" t="s">
        <v>100</v>
      </c>
      <c r="B206" t="s">
        <v>103</v>
      </c>
      <c r="C206" t="s">
        <v>104</v>
      </c>
      <c r="D206" t="s">
        <v>344</v>
      </c>
      <c r="E206" s="28">
        <v>1</v>
      </c>
      <c r="F206" s="28">
        <v>520</v>
      </c>
      <c r="G206" s="28">
        <v>25600</v>
      </c>
      <c r="H206" s="28">
        <v>10</v>
      </c>
      <c r="I206" s="28">
        <v>10</v>
      </c>
      <c r="J206" s="28">
        <v>10</v>
      </c>
      <c r="K206" s="28">
        <v>10</v>
      </c>
      <c r="L206" s="28">
        <v>10</v>
      </c>
      <c r="M206" s="28">
        <v>2000</v>
      </c>
      <c r="N206" s="28">
        <v>500</v>
      </c>
      <c r="O206" s="28">
        <v>20</v>
      </c>
    </row>
    <row r="207" spans="1:15" x14ac:dyDescent="0.3">
      <c r="A207" t="s">
        <v>100</v>
      </c>
      <c r="B207" t="s">
        <v>103</v>
      </c>
      <c r="C207" t="s">
        <v>104</v>
      </c>
      <c r="D207" t="s">
        <v>345</v>
      </c>
      <c r="E207" s="28">
        <v>1</v>
      </c>
      <c r="F207" s="28">
        <v>740</v>
      </c>
      <c r="G207" s="28">
        <v>43400</v>
      </c>
      <c r="H207" s="28">
        <v>10</v>
      </c>
      <c r="I207" s="28">
        <v>10</v>
      </c>
      <c r="J207" s="28">
        <v>10</v>
      </c>
      <c r="K207" s="28">
        <v>10</v>
      </c>
      <c r="L207" s="28">
        <v>10</v>
      </c>
      <c r="M207" s="28">
        <v>2000</v>
      </c>
      <c r="N207" s="28">
        <v>500</v>
      </c>
      <c r="O207" s="28">
        <v>20</v>
      </c>
    </row>
    <row r="208" spans="1:15" x14ac:dyDescent="0.3">
      <c r="A208" t="s">
        <v>100</v>
      </c>
      <c r="B208" t="s">
        <v>103</v>
      </c>
      <c r="C208" t="s">
        <v>104</v>
      </c>
      <c r="D208" t="s">
        <v>346</v>
      </c>
      <c r="E208" s="28">
        <v>1</v>
      </c>
      <c r="F208" s="28">
        <v>420</v>
      </c>
      <c r="G208" s="28">
        <v>21000</v>
      </c>
      <c r="H208" s="28">
        <v>10</v>
      </c>
      <c r="I208" s="28">
        <v>10</v>
      </c>
      <c r="J208" s="28">
        <v>10</v>
      </c>
      <c r="K208" s="28">
        <v>10</v>
      </c>
      <c r="L208" s="28">
        <v>10</v>
      </c>
      <c r="M208" s="28">
        <v>2000</v>
      </c>
      <c r="N208" s="28">
        <v>500</v>
      </c>
      <c r="O208" s="28">
        <v>20</v>
      </c>
    </row>
    <row r="209" spans="1:15" x14ac:dyDescent="0.3">
      <c r="A209" t="s">
        <v>100</v>
      </c>
      <c r="B209" t="s">
        <v>103</v>
      </c>
      <c r="C209" t="s">
        <v>104</v>
      </c>
      <c r="D209" t="s">
        <v>347</v>
      </c>
      <c r="E209" s="28">
        <v>1</v>
      </c>
      <c r="F209" s="28">
        <v>560</v>
      </c>
      <c r="G209" s="28">
        <v>30600</v>
      </c>
      <c r="H209" s="28">
        <v>10</v>
      </c>
      <c r="I209" s="28">
        <v>10</v>
      </c>
      <c r="J209" s="28">
        <v>10</v>
      </c>
      <c r="K209" s="28">
        <v>10</v>
      </c>
      <c r="L209" s="28">
        <v>10</v>
      </c>
      <c r="M209" s="28">
        <v>2000</v>
      </c>
      <c r="N209" s="28">
        <v>500</v>
      </c>
      <c r="O209" s="28">
        <v>20</v>
      </c>
    </row>
    <row r="210" spans="1:15" x14ac:dyDescent="0.3">
      <c r="A210" t="s">
        <v>100</v>
      </c>
      <c r="B210" t="s">
        <v>103</v>
      </c>
      <c r="C210" t="s">
        <v>104</v>
      </c>
      <c r="D210" t="s">
        <v>348</v>
      </c>
      <c r="E210" s="28">
        <v>1</v>
      </c>
      <c r="F210" s="28">
        <v>860</v>
      </c>
      <c r="G210" s="28">
        <v>47200</v>
      </c>
      <c r="H210" s="28">
        <v>10</v>
      </c>
      <c r="I210" s="28">
        <v>10</v>
      </c>
      <c r="J210" s="28">
        <v>10</v>
      </c>
      <c r="K210" s="28">
        <v>10</v>
      </c>
      <c r="L210" s="28">
        <v>10</v>
      </c>
      <c r="M210" s="28">
        <v>2000</v>
      </c>
      <c r="N210" s="28">
        <v>500</v>
      </c>
      <c r="O210" s="28">
        <v>20</v>
      </c>
    </row>
    <row r="211" spans="1:15" x14ac:dyDescent="0.3">
      <c r="A211" t="s">
        <v>100</v>
      </c>
      <c r="B211" t="s">
        <v>103</v>
      </c>
      <c r="C211" t="s">
        <v>104</v>
      </c>
      <c r="D211" t="s">
        <v>349</v>
      </c>
      <c r="E211" s="28">
        <v>1</v>
      </c>
      <c r="F211" s="28">
        <v>1340</v>
      </c>
      <c r="G211" s="28">
        <v>80200</v>
      </c>
      <c r="H211" s="28">
        <v>20</v>
      </c>
      <c r="I211" s="28">
        <v>20</v>
      </c>
      <c r="J211" s="28">
        <v>20</v>
      </c>
      <c r="K211" s="28">
        <v>20</v>
      </c>
      <c r="L211" s="28">
        <v>20</v>
      </c>
      <c r="M211" s="28">
        <v>2000</v>
      </c>
      <c r="N211" s="28">
        <v>1000</v>
      </c>
      <c r="O211" s="28">
        <v>20</v>
      </c>
    </row>
    <row r="212" spans="1:15" x14ac:dyDescent="0.3">
      <c r="A212" t="s">
        <v>100</v>
      </c>
      <c r="B212" t="s">
        <v>103</v>
      </c>
      <c r="C212" t="s">
        <v>104</v>
      </c>
      <c r="D212" t="s">
        <v>350</v>
      </c>
      <c r="E212" s="28">
        <v>1</v>
      </c>
      <c r="F212" s="28">
        <v>1940</v>
      </c>
      <c r="G212" s="28">
        <v>106800</v>
      </c>
      <c r="H212" s="28">
        <v>20</v>
      </c>
      <c r="I212" s="28">
        <v>20</v>
      </c>
      <c r="J212" s="28">
        <v>20</v>
      </c>
      <c r="K212" s="28">
        <v>20</v>
      </c>
      <c r="L212" s="28">
        <v>20</v>
      </c>
      <c r="M212" s="28">
        <v>4000</v>
      </c>
      <c r="N212" s="28">
        <v>1500</v>
      </c>
      <c r="O212" s="28">
        <v>20</v>
      </c>
    </row>
    <row r="213" spans="1:15" x14ac:dyDescent="0.3">
      <c r="A213" t="s">
        <v>100</v>
      </c>
      <c r="B213" t="s">
        <v>103</v>
      </c>
      <c r="C213" t="s">
        <v>104</v>
      </c>
      <c r="D213" t="s">
        <v>351</v>
      </c>
      <c r="E213" s="28">
        <v>1</v>
      </c>
      <c r="F213" s="28">
        <v>540</v>
      </c>
      <c r="G213" s="28">
        <v>25800</v>
      </c>
      <c r="H213" s="28">
        <v>10</v>
      </c>
      <c r="I213" s="28">
        <v>10</v>
      </c>
      <c r="J213" s="28">
        <v>10</v>
      </c>
      <c r="K213" s="28">
        <v>10</v>
      </c>
      <c r="L213" s="28">
        <v>10</v>
      </c>
      <c r="M213" s="28">
        <v>2000</v>
      </c>
      <c r="N213" s="28">
        <v>500</v>
      </c>
      <c r="O213" s="28">
        <v>20</v>
      </c>
    </row>
    <row r="214" spans="1:15" x14ac:dyDescent="0.3">
      <c r="A214" t="s">
        <v>100</v>
      </c>
      <c r="B214" t="s">
        <v>103</v>
      </c>
      <c r="C214" t="s">
        <v>104</v>
      </c>
      <c r="D214" t="s">
        <v>352</v>
      </c>
      <c r="E214" s="28">
        <v>1</v>
      </c>
      <c r="F214" s="28">
        <v>720</v>
      </c>
      <c r="G214" s="28">
        <v>30200</v>
      </c>
      <c r="H214" s="28">
        <v>10</v>
      </c>
      <c r="I214" s="28">
        <v>10</v>
      </c>
      <c r="J214" s="28">
        <v>10</v>
      </c>
      <c r="K214" s="28">
        <v>10</v>
      </c>
      <c r="L214" s="28">
        <v>10</v>
      </c>
      <c r="M214" s="28">
        <v>2000</v>
      </c>
      <c r="N214" s="28">
        <v>1000</v>
      </c>
      <c r="O214" s="28">
        <v>20</v>
      </c>
    </row>
    <row r="215" spans="1:15" x14ac:dyDescent="0.3">
      <c r="A215" t="s">
        <v>100</v>
      </c>
      <c r="B215" t="s">
        <v>103</v>
      </c>
      <c r="C215" t="s">
        <v>104</v>
      </c>
      <c r="D215" t="s">
        <v>353</v>
      </c>
      <c r="E215" s="28">
        <v>1</v>
      </c>
      <c r="F215" s="28">
        <v>1480</v>
      </c>
      <c r="G215" s="28">
        <v>90200</v>
      </c>
      <c r="H215" s="28">
        <v>20</v>
      </c>
      <c r="I215" s="28">
        <v>20</v>
      </c>
      <c r="J215" s="28">
        <v>20</v>
      </c>
      <c r="K215" s="28">
        <v>20</v>
      </c>
      <c r="L215" s="28">
        <v>20</v>
      </c>
      <c r="M215" s="28">
        <v>2000</v>
      </c>
      <c r="N215" s="28">
        <v>1000</v>
      </c>
      <c r="O215" s="28">
        <v>20</v>
      </c>
    </row>
    <row r="216" spans="1:15" x14ac:dyDescent="0.3">
      <c r="A216" t="s">
        <v>100</v>
      </c>
      <c r="B216" t="s">
        <v>103</v>
      </c>
      <c r="C216" t="s">
        <v>104</v>
      </c>
      <c r="D216" t="s">
        <v>354</v>
      </c>
      <c r="E216" s="28">
        <v>1</v>
      </c>
      <c r="F216" s="28">
        <v>980</v>
      </c>
      <c r="G216" s="28">
        <v>62200</v>
      </c>
      <c r="H216" s="28">
        <v>10</v>
      </c>
      <c r="I216" s="28">
        <v>10</v>
      </c>
      <c r="J216" s="28">
        <v>10</v>
      </c>
      <c r="K216" s="28">
        <v>10</v>
      </c>
      <c r="L216" s="28">
        <v>10</v>
      </c>
      <c r="M216" s="28">
        <v>2000</v>
      </c>
      <c r="N216" s="28">
        <v>500</v>
      </c>
      <c r="O216" s="28">
        <v>20</v>
      </c>
    </row>
    <row r="217" spans="1:15" x14ac:dyDescent="0.3">
      <c r="A217" t="s">
        <v>100</v>
      </c>
      <c r="B217" t="s">
        <v>103</v>
      </c>
      <c r="C217" t="s">
        <v>104</v>
      </c>
      <c r="D217" t="s">
        <v>355</v>
      </c>
      <c r="E217" s="28">
        <v>1</v>
      </c>
      <c r="F217" s="28">
        <v>3300</v>
      </c>
      <c r="G217" s="28">
        <v>214400</v>
      </c>
      <c r="H217" s="28">
        <v>20</v>
      </c>
      <c r="I217" s="28">
        <v>20</v>
      </c>
      <c r="J217" s="28">
        <v>20</v>
      </c>
      <c r="K217" s="28">
        <v>20</v>
      </c>
      <c r="L217" s="28">
        <v>20</v>
      </c>
      <c r="M217" s="28">
        <v>6000</v>
      </c>
      <c r="N217" s="28">
        <v>1500</v>
      </c>
      <c r="O217" s="28">
        <v>20</v>
      </c>
    </row>
    <row r="218" spans="1:15" x14ac:dyDescent="0.3">
      <c r="A218" t="s">
        <v>100</v>
      </c>
      <c r="B218" t="s">
        <v>103</v>
      </c>
      <c r="C218" t="s">
        <v>104</v>
      </c>
      <c r="D218" t="s">
        <v>356</v>
      </c>
      <c r="E218" s="28">
        <v>1</v>
      </c>
      <c r="F218" s="28">
        <v>1000</v>
      </c>
      <c r="G218" s="28">
        <v>63800</v>
      </c>
      <c r="H218" s="28">
        <v>10</v>
      </c>
      <c r="I218" s="28">
        <v>10</v>
      </c>
      <c r="J218" s="28">
        <v>10</v>
      </c>
      <c r="K218" s="28">
        <v>10</v>
      </c>
      <c r="L218" s="28">
        <v>10</v>
      </c>
      <c r="M218" s="28">
        <v>2000</v>
      </c>
      <c r="N218" s="28">
        <v>500</v>
      </c>
      <c r="O218" s="28">
        <v>20</v>
      </c>
    </row>
    <row r="219" spans="1:15" x14ac:dyDescent="0.3">
      <c r="A219" t="s">
        <v>100</v>
      </c>
      <c r="B219" t="s">
        <v>103</v>
      </c>
      <c r="C219" t="s">
        <v>104</v>
      </c>
      <c r="D219" t="s">
        <v>357</v>
      </c>
      <c r="E219" s="28">
        <v>1</v>
      </c>
      <c r="F219" s="28">
        <v>720</v>
      </c>
      <c r="G219" s="28">
        <v>27000</v>
      </c>
      <c r="H219" s="28">
        <v>10</v>
      </c>
      <c r="I219" s="28">
        <v>10</v>
      </c>
      <c r="J219" s="28">
        <v>10</v>
      </c>
      <c r="K219" s="28">
        <v>10</v>
      </c>
      <c r="L219" s="28">
        <v>10</v>
      </c>
      <c r="M219" s="28">
        <v>2000</v>
      </c>
      <c r="N219" s="28">
        <v>1000</v>
      </c>
      <c r="O219" s="28">
        <v>20</v>
      </c>
    </row>
    <row r="220" spans="1:15" x14ac:dyDescent="0.3">
      <c r="A220" t="s">
        <v>100</v>
      </c>
      <c r="B220" t="s">
        <v>103</v>
      </c>
      <c r="C220" t="s">
        <v>104</v>
      </c>
      <c r="D220" t="s">
        <v>358</v>
      </c>
      <c r="E220" s="28">
        <v>1</v>
      </c>
      <c r="F220" s="28">
        <v>1200</v>
      </c>
      <c r="G220" s="28">
        <v>51400</v>
      </c>
      <c r="H220" s="28">
        <v>10</v>
      </c>
      <c r="I220" s="28">
        <v>10</v>
      </c>
      <c r="J220" s="28">
        <v>10</v>
      </c>
      <c r="K220" s="28">
        <v>10</v>
      </c>
      <c r="L220" s="28">
        <v>10</v>
      </c>
      <c r="M220" s="28">
        <v>2000</v>
      </c>
      <c r="N220" s="28">
        <v>1000</v>
      </c>
      <c r="O220" s="28">
        <v>20</v>
      </c>
    </row>
    <row r="221" spans="1:15" x14ac:dyDescent="0.3">
      <c r="A221" t="s">
        <v>100</v>
      </c>
      <c r="B221" t="s">
        <v>103</v>
      </c>
      <c r="C221" t="s">
        <v>104</v>
      </c>
      <c r="D221" t="s">
        <v>359</v>
      </c>
      <c r="E221" s="28">
        <v>1</v>
      </c>
      <c r="F221" s="28">
        <v>880</v>
      </c>
      <c r="G221" s="28">
        <v>37800</v>
      </c>
      <c r="H221" s="28">
        <v>10</v>
      </c>
      <c r="I221" s="28">
        <v>10</v>
      </c>
      <c r="J221" s="28">
        <v>10</v>
      </c>
      <c r="K221" s="28">
        <v>10</v>
      </c>
      <c r="L221" s="28">
        <v>10</v>
      </c>
      <c r="M221" s="28">
        <v>2000</v>
      </c>
      <c r="N221" s="28">
        <v>1000</v>
      </c>
      <c r="O221" s="28">
        <v>20</v>
      </c>
    </row>
    <row r="222" spans="1:15" x14ac:dyDescent="0.3">
      <c r="A222" t="s">
        <v>100</v>
      </c>
      <c r="B222" t="s">
        <v>103</v>
      </c>
      <c r="C222" t="s">
        <v>104</v>
      </c>
      <c r="D222" t="s">
        <v>360</v>
      </c>
      <c r="E222" s="28">
        <v>1</v>
      </c>
      <c r="F222" s="28">
        <v>520</v>
      </c>
      <c r="G222" s="28">
        <v>27600</v>
      </c>
      <c r="H222" s="28">
        <v>10</v>
      </c>
      <c r="I222" s="28">
        <v>10</v>
      </c>
      <c r="J222" s="28">
        <v>10</v>
      </c>
      <c r="K222" s="28">
        <v>10</v>
      </c>
      <c r="L222" s="28">
        <v>10</v>
      </c>
      <c r="M222" s="28">
        <v>2000</v>
      </c>
      <c r="N222" s="28">
        <v>500</v>
      </c>
      <c r="O222" s="28">
        <v>20</v>
      </c>
    </row>
    <row r="223" spans="1:15" x14ac:dyDescent="0.3">
      <c r="A223" t="s">
        <v>100</v>
      </c>
      <c r="B223" t="s">
        <v>103</v>
      </c>
      <c r="C223" t="s">
        <v>104</v>
      </c>
      <c r="D223" t="s">
        <v>361</v>
      </c>
      <c r="E223" s="28">
        <v>1</v>
      </c>
      <c r="F223" s="28">
        <v>740</v>
      </c>
      <c r="G223" s="28">
        <v>40200</v>
      </c>
      <c r="H223" s="28">
        <v>10</v>
      </c>
      <c r="I223" s="28">
        <v>10</v>
      </c>
      <c r="J223" s="28">
        <v>10</v>
      </c>
      <c r="K223" s="28">
        <v>10</v>
      </c>
      <c r="L223" s="28">
        <v>10</v>
      </c>
      <c r="M223" s="28">
        <v>2000</v>
      </c>
      <c r="N223" s="28">
        <v>500</v>
      </c>
      <c r="O223" s="28">
        <v>20</v>
      </c>
    </row>
    <row r="224" spans="1:15" x14ac:dyDescent="0.3">
      <c r="A224" t="s">
        <v>100</v>
      </c>
      <c r="B224" t="s">
        <v>103</v>
      </c>
      <c r="C224" t="s">
        <v>104</v>
      </c>
      <c r="D224" t="s">
        <v>362</v>
      </c>
      <c r="E224" s="28">
        <v>1</v>
      </c>
      <c r="F224" s="28">
        <v>640</v>
      </c>
      <c r="G224" s="28">
        <v>31400</v>
      </c>
      <c r="H224" s="28">
        <v>10</v>
      </c>
      <c r="I224" s="28">
        <v>10</v>
      </c>
      <c r="J224" s="28">
        <v>10</v>
      </c>
      <c r="K224" s="28">
        <v>10</v>
      </c>
      <c r="L224" s="28">
        <v>10</v>
      </c>
      <c r="M224" s="28">
        <v>2000</v>
      </c>
      <c r="N224" s="28">
        <v>500</v>
      </c>
      <c r="O224" s="28">
        <v>20</v>
      </c>
    </row>
    <row r="225" spans="1:15" x14ac:dyDescent="0.3">
      <c r="A225" t="s">
        <v>100</v>
      </c>
      <c r="B225" t="s">
        <v>103</v>
      </c>
      <c r="C225" t="s">
        <v>104</v>
      </c>
      <c r="D225" t="s">
        <v>364</v>
      </c>
      <c r="E225" s="28">
        <v>1</v>
      </c>
      <c r="F225" s="28">
        <v>1140</v>
      </c>
      <c r="G225" s="28">
        <v>70000</v>
      </c>
      <c r="H225" s="28">
        <v>10</v>
      </c>
      <c r="I225" s="28">
        <v>10</v>
      </c>
      <c r="J225" s="28">
        <v>10</v>
      </c>
      <c r="K225" s="28">
        <v>10</v>
      </c>
      <c r="L225" s="28">
        <v>10</v>
      </c>
      <c r="M225" s="28">
        <v>2000</v>
      </c>
      <c r="N225" s="28">
        <v>1000</v>
      </c>
      <c r="O225" s="28">
        <v>20</v>
      </c>
    </row>
    <row r="226" spans="1:15" x14ac:dyDescent="0.3">
      <c r="A226" t="s">
        <v>100</v>
      </c>
      <c r="B226" t="s">
        <v>103</v>
      </c>
      <c r="C226" t="s">
        <v>104</v>
      </c>
      <c r="D226" t="s">
        <v>365</v>
      </c>
      <c r="E226" s="28">
        <v>1</v>
      </c>
      <c r="F226" s="28">
        <v>780</v>
      </c>
      <c r="G226" s="28">
        <v>28400</v>
      </c>
      <c r="H226" s="28">
        <v>10</v>
      </c>
      <c r="I226" s="28">
        <v>10</v>
      </c>
      <c r="J226" s="28">
        <v>10</v>
      </c>
      <c r="K226" s="28">
        <v>10</v>
      </c>
      <c r="L226" s="28">
        <v>10</v>
      </c>
      <c r="M226" s="28">
        <v>2000</v>
      </c>
      <c r="N226" s="28">
        <v>1000</v>
      </c>
      <c r="O226" s="28">
        <v>20</v>
      </c>
    </row>
    <row r="227" spans="1:15" x14ac:dyDescent="0.3">
      <c r="A227" t="s">
        <v>100</v>
      </c>
      <c r="B227" t="s">
        <v>103</v>
      </c>
      <c r="C227" t="s">
        <v>104</v>
      </c>
      <c r="D227" t="s">
        <v>366</v>
      </c>
      <c r="E227" s="28">
        <v>1</v>
      </c>
      <c r="F227" s="28">
        <v>500</v>
      </c>
      <c r="G227" s="28">
        <v>29400</v>
      </c>
      <c r="H227" s="28">
        <v>10</v>
      </c>
      <c r="I227" s="28">
        <v>10</v>
      </c>
      <c r="J227" s="28">
        <v>10</v>
      </c>
      <c r="K227" s="28">
        <v>10</v>
      </c>
      <c r="L227" s="28">
        <v>10</v>
      </c>
      <c r="M227" s="28">
        <v>2000</v>
      </c>
      <c r="N227" s="28">
        <v>500</v>
      </c>
      <c r="O227" s="28">
        <v>20</v>
      </c>
    </row>
    <row r="228" spans="1:15" x14ac:dyDescent="0.3">
      <c r="A228" t="s">
        <v>100</v>
      </c>
      <c r="B228" t="s">
        <v>103</v>
      </c>
      <c r="C228" t="s">
        <v>104</v>
      </c>
      <c r="D228" t="s">
        <v>368</v>
      </c>
      <c r="E228" s="28">
        <v>1</v>
      </c>
      <c r="F228" s="28">
        <v>940</v>
      </c>
      <c r="G228" s="28">
        <v>45200</v>
      </c>
      <c r="H228" s="28">
        <v>10</v>
      </c>
      <c r="I228" s="28">
        <v>10</v>
      </c>
      <c r="J228" s="28">
        <v>10</v>
      </c>
      <c r="K228" s="28">
        <v>10</v>
      </c>
      <c r="L228" s="28">
        <v>10</v>
      </c>
      <c r="M228" s="28">
        <v>2000</v>
      </c>
      <c r="N228" s="28">
        <v>1000</v>
      </c>
      <c r="O228" s="28">
        <v>20</v>
      </c>
    </row>
    <row r="229" spans="1:15" x14ac:dyDescent="0.3">
      <c r="A229" t="s">
        <v>100</v>
      </c>
      <c r="B229" t="s">
        <v>103</v>
      </c>
      <c r="C229" t="s">
        <v>104</v>
      </c>
      <c r="D229" t="s">
        <v>371</v>
      </c>
      <c r="E229" s="28">
        <v>1</v>
      </c>
      <c r="F229" s="28">
        <v>580</v>
      </c>
      <c r="G229" s="28">
        <v>22600</v>
      </c>
      <c r="H229" s="28">
        <v>10</v>
      </c>
      <c r="I229" s="28">
        <v>10</v>
      </c>
      <c r="J229" s="28">
        <v>10</v>
      </c>
      <c r="K229" s="28">
        <v>10</v>
      </c>
      <c r="L229" s="28">
        <v>10</v>
      </c>
      <c r="M229" s="28">
        <v>2000</v>
      </c>
      <c r="N229" s="28">
        <v>500</v>
      </c>
      <c r="O229" s="28">
        <v>20</v>
      </c>
    </row>
    <row r="230" spans="1:15" x14ac:dyDescent="0.3">
      <c r="A230" t="s">
        <v>100</v>
      </c>
      <c r="B230" t="s">
        <v>103</v>
      </c>
      <c r="C230" t="s">
        <v>104</v>
      </c>
      <c r="D230" t="s">
        <v>372</v>
      </c>
      <c r="E230" s="28">
        <v>1</v>
      </c>
      <c r="F230" s="28">
        <v>660</v>
      </c>
      <c r="G230" s="28">
        <v>30200</v>
      </c>
      <c r="H230" s="28">
        <v>10</v>
      </c>
      <c r="I230" s="28">
        <v>10</v>
      </c>
      <c r="J230" s="28">
        <v>10</v>
      </c>
      <c r="K230" s="28">
        <v>10</v>
      </c>
      <c r="L230" s="28">
        <v>10</v>
      </c>
      <c r="M230" s="28">
        <v>2000</v>
      </c>
      <c r="N230" s="28">
        <v>1000</v>
      </c>
      <c r="O230" s="28">
        <v>20</v>
      </c>
    </row>
    <row r="231" spans="1:15" x14ac:dyDescent="0.3">
      <c r="A231" t="s">
        <v>100</v>
      </c>
      <c r="B231" t="s">
        <v>103</v>
      </c>
      <c r="C231" t="s">
        <v>104</v>
      </c>
      <c r="D231" t="s">
        <v>373</v>
      </c>
      <c r="E231" s="28">
        <v>1</v>
      </c>
      <c r="F231" s="28">
        <v>920</v>
      </c>
      <c r="G231" s="28">
        <v>39800</v>
      </c>
      <c r="H231" s="28">
        <v>10</v>
      </c>
      <c r="I231" s="28">
        <v>10</v>
      </c>
      <c r="J231" s="28">
        <v>10</v>
      </c>
      <c r="K231" s="28">
        <v>10</v>
      </c>
      <c r="L231" s="28">
        <v>10</v>
      </c>
      <c r="M231" s="28">
        <v>2000</v>
      </c>
      <c r="N231" s="28">
        <v>1000</v>
      </c>
      <c r="O231" s="28">
        <v>20</v>
      </c>
    </row>
    <row r="232" spans="1:15" x14ac:dyDescent="0.3">
      <c r="A232" t="s">
        <v>100</v>
      </c>
      <c r="B232" t="s">
        <v>103</v>
      </c>
      <c r="C232" t="s">
        <v>104</v>
      </c>
      <c r="D232" t="s">
        <v>374</v>
      </c>
      <c r="E232" s="28">
        <v>1</v>
      </c>
      <c r="F232" s="28">
        <v>1840</v>
      </c>
      <c r="G232" s="28">
        <v>81600</v>
      </c>
      <c r="H232" s="28">
        <v>20</v>
      </c>
      <c r="I232" s="28">
        <v>20</v>
      </c>
      <c r="J232" s="28">
        <v>20</v>
      </c>
      <c r="K232" s="28">
        <v>20</v>
      </c>
      <c r="L232" s="28">
        <v>20</v>
      </c>
      <c r="M232" s="28">
        <v>2000</v>
      </c>
      <c r="N232" s="28">
        <v>1500</v>
      </c>
      <c r="O232" s="28">
        <v>20</v>
      </c>
    </row>
    <row r="233" spans="1:15" x14ac:dyDescent="0.3">
      <c r="A233" t="s">
        <v>100</v>
      </c>
      <c r="B233" t="s">
        <v>103</v>
      </c>
      <c r="C233" t="s">
        <v>104</v>
      </c>
      <c r="D233" t="s">
        <v>375</v>
      </c>
      <c r="E233" s="28">
        <v>1</v>
      </c>
      <c r="F233" s="28">
        <v>620</v>
      </c>
      <c r="G233" s="28">
        <v>34000</v>
      </c>
      <c r="H233" s="28">
        <v>10</v>
      </c>
      <c r="I233" s="28">
        <v>10</v>
      </c>
      <c r="J233" s="28">
        <v>10</v>
      </c>
      <c r="K233" s="28">
        <v>10</v>
      </c>
      <c r="L233" s="28">
        <v>10</v>
      </c>
      <c r="M233" s="28">
        <v>2000</v>
      </c>
      <c r="N233" s="28">
        <v>500</v>
      </c>
      <c r="O233" s="28">
        <v>20</v>
      </c>
    </row>
    <row r="234" spans="1:15" x14ac:dyDescent="0.3">
      <c r="A234" t="s">
        <v>100</v>
      </c>
      <c r="B234" t="s">
        <v>103</v>
      </c>
      <c r="C234" t="s">
        <v>104</v>
      </c>
      <c r="D234" t="s">
        <v>376</v>
      </c>
      <c r="E234" s="28">
        <v>1</v>
      </c>
      <c r="F234" s="28">
        <v>720</v>
      </c>
      <c r="G234" s="28">
        <v>42800</v>
      </c>
      <c r="H234" s="28">
        <v>10</v>
      </c>
      <c r="I234" s="28">
        <v>10</v>
      </c>
      <c r="J234" s="28">
        <v>10</v>
      </c>
      <c r="K234" s="28">
        <v>10</v>
      </c>
      <c r="L234" s="28">
        <v>10</v>
      </c>
      <c r="M234" s="28">
        <v>2000</v>
      </c>
      <c r="N234" s="28">
        <v>500</v>
      </c>
      <c r="O234" s="28">
        <v>20</v>
      </c>
    </row>
    <row r="235" spans="1:15" x14ac:dyDescent="0.3">
      <c r="A235" t="s">
        <v>100</v>
      </c>
      <c r="B235" t="s">
        <v>103</v>
      </c>
      <c r="C235" t="s">
        <v>104</v>
      </c>
      <c r="D235" t="s">
        <v>377</v>
      </c>
      <c r="E235" s="28">
        <v>1</v>
      </c>
      <c r="F235" s="28">
        <v>1220</v>
      </c>
      <c r="G235" s="28">
        <v>74600</v>
      </c>
      <c r="H235" s="28">
        <v>10</v>
      </c>
      <c r="I235" s="28">
        <v>10</v>
      </c>
      <c r="J235" s="28">
        <v>10</v>
      </c>
      <c r="K235" s="28">
        <v>10</v>
      </c>
      <c r="L235" s="28">
        <v>10</v>
      </c>
      <c r="M235" s="28">
        <v>2000</v>
      </c>
      <c r="N235" s="28">
        <v>1000</v>
      </c>
      <c r="O235" s="28">
        <v>20</v>
      </c>
    </row>
    <row r="236" spans="1:15" x14ac:dyDescent="0.3">
      <c r="A236" t="s">
        <v>100</v>
      </c>
      <c r="B236" t="s">
        <v>103</v>
      </c>
      <c r="C236" t="s">
        <v>104</v>
      </c>
      <c r="D236" t="s">
        <v>378</v>
      </c>
      <c r="E236" s="28">
        <v>1</v>
      </c>
      <c r="F236" s="28">
        <v>620</v>
      </c>
      <c r="G236" s="28">
        <v>36000</v>
      </c>
      <c r="H236" s="28">
        <v>10</v>
      </c>
      <c r="I236" s="28">
        <v>10</v>
      </c>
      <c r="J236" s="28">
        <v>10</v>
      </c>
      <c r="K236" s="28">
        <v>10</v>
      </c>
      <c r="L236" s="28">
        <v>10</v>
      </c>
      <c r="M236" s="28">
        <v>2000</v>
      </c>
      <c r="N236" s="28">
        <v>500</v>
      </c>
      <c r="O236" s="28">
        <v>20</v>
      </c>
    </row>
    <row r="237" spans="1:15" x14ac:dyDescent="0.3">
      <c r="A237" t="s">
        <v>100</v>
      </c>
      <c r="B237" t="s">
        <v>103</v>
      </c>
      <c r="C237" t="s">
        <v>104</v>
      </c>
      <c r="D237" t="s">
        <v>379</v>
      </c>
      <c r="E237" s="28">
        <v>1</v>
      </c>
      <c r="F237" s="28">
        <v>540</v>
      </c>
      <c r="G237" s="28">
        <v>27400</v>
      </c>
      <c r="H237" s="28">
        <v>10</v>
      </c>
      <c r="I237" s="28">
        <v>10</v>
      </c>
      <c r="J237" s="28">
        <v>10</v>
      </c>
      <c r="K237" s="28">
        <v>10</v>
      </c>
      <c r="L237" s="28">
        <v>10</v>
      </c>
      <c r="M237" s="28">
        <v>2000</v>
      </c>
      <c r="N237" s="28">
        <v>500</v>
      </c>
      <c r="O237" s="28">
        <v>20</v>
      </c>
    </row>
    <row r="238" spans="1:15" x14ac:dyDescent="0.3">
      <c r="A238" t="s">
        <v>100</v>
      </c>
      <c r="B238" t="s">
        <v>103</v>
      </c>
      <c r="C238" t="s">
        <v>104</v>
      </c>
      <c r="D238" t="s">
        <v>380</v>
      </c>
      <c r="E238" s="28">
        <v>1</v>
      </c>
      <c r="F238" s="28">
        <v>940</v>
      </c>
      <c r="G238" s="28">
        <v>69800</v>
      </c>
      <c r="H238" s="28">
        <v>10</v>
      </c>
      <c r="I238" s="28">
        <v>10</v>
      </c>
      <c r="J238" s="28">
        <v>10</v>
      </c>
      <c r="K238" s="28">
        <v>10</v>
      </c>
      <c r="L238" s="28">
        <v>10</v>
      </c>
      <c r="M238" s="28">
        <v>2000</v>
      </c>
      <c r="N238" s="28">
        <v>500</v>
      </c>
      <c r="O238" s="28">
        <v>20</v>
      </c>
    </row>
    <row r="239" spans="1:15" x14ac:dyDescent="0.3">
      <c r="A239" t="s">
        <v>100</v>
      </c>
      <c r="B239" t="s">
        <v>103</v>
      </c>
      <c r="C239" t="s">
        <v>104</v>
      </c>
      <c r="D239" t="s">
        <v>381</v>
      </c>
      <c r="E239" s="28">
        <v>1</v>
      </c>
      <c r="F239" s="28">
        <v>1300</v>
      </c>
      <c r="G239" s="28">
        <v>70600</v>
      </c>
      <c r="H239" s="28">
        <v>10</v>
      </c>
      <c r="I239" s="28">
        <v>10</v>
      </c>
      <c r="J239" s="28">
        <v>10</v>
      </c>
      <c r="K239" s="28">
        <v>10</v>
      </c>
      <c r="L239" s="28">
        <v>10</v>
      </c>
      <c r="M239" s="28">
        <v>2000</v>
      </c>
      <c r="N239" s="28">
        <v>500</v>
      </c>
      <c r="O239" s="28">
        <v>20</v>
      </c>
    </row>
    <row r="240" spans="1:15" x14ac:dyDescent="0.3">
      <c r="A240" t="s">
        <v>100</v>
      </c>
      <c r="B240" t="s">
        <v>103</v>
      </c>
      <c r="C240" t="s">
        <v>104</v>
      </c>
      <c r="D240" t="s">
        <v>382</v>
      </c>
      <c r="E240" s="28">
        <v>1</v>
      </c>
      <c r="F240" s="28">
        <v>1000</v>
      </c>
      <c r="G240" s="28">
        <v>43600</v>
      </c>
      <c r="H240" s="28">
        <v>10</v>
      </c>
      <c r="I240" s="28">
        <v>10</v>
      </c>
      <c r="J240" s="28">
        <v>10</v>
      </c>
      <c r="K240" s="28">
        <v>10</v>
      </c>
      <c r="L240" s="28">
        <v>10</v>
      </c>
      <c r="M240" s="28">
        <v>2000</v>
      </c>
      <c r="N240" s="28">
        <v>1000</v>
      </c>
      <c r="O240" s="28">
        <v>20</v>
      </c>
    </row>
    <row r="241" spans="1:15" x14ac:dyDescent="0.3">
      <c r="A241" t="s">
        <v>100</v>
      </c>
      <c r="B241" t="s">
        <v>103</v>
      </c>
      <c r="C241" t="s">
        <v>104</v>
      </c>
      <c r="D241" t="s">
        <v>335</v>
      </c>
      <c r="E241" s="28">
        <v>1</v>
      </c>
      <c r="F241" s="28">
        <v>400</v>
      </c>
      <c r="G241" s="28">
        <v>21400</v>
      </c>
      <c r="H241" s="28">
        <v>10</v>
      </c>
      <c r="I241" s="28">
        <v>10</v>
      </c>
      <c r="J241" s="28">
        <v>10</v>
      </c>
      <c r="K241" s="28">
        <v>10</v>
      </c>
      <c r="L241" s="28">
        <v>10</v>
      </c>
      <c r="M241" s="28">
        <v>2000</v>
      </c>
      <c r="N241" s="28">
        <v>500</v>
      </c>
      <c r="O241" s="28">
        <v>20</v>
      </c>
    </row>
    <row r="242" spans="1:15" x14ac:dyDescent="0.3">
      <c r="A242" t="s">
        <v>100</v>
      </c>
      <c r="B242" t="s">
        <v>103</v>
      </c>
      <c r="C242" t="s">
        <v>104</v>
      </c>
      <c r="D242" t="s">
        <v>339</v>
      </c>
      <c r="E242" s="28">
        <v>1</v>
      </c>
      <c r="F242" s="28">
        <v>1320</v>
      </c>
      <c r="G242" s="28">
        <v>79800</v>
      </c>
      <c r="H242" s="28">
        <v>20</v>
      </c>
      <c r="I242" s="28">
        <v>20</v>
      </c>
      <c r="J242" s="28">
        <v>20</v>
      </c>
      <c r="K242" s="28">
        <v>20</v>
      </c>
      <c r="L242" s="28">
        <v>20</v>
      </c>
      <c r="M242" s="28">
        <v>2000</v>
      </c>
      <c r="N242" s="28">
        <v>1500</v>
      </c>
      <c r="O242" s="28">
        <v>20</v>
      </c>
    </row>
    <row r="243" spans="1:15" x14ac:dyDescent="0.3">
      <c r="A243" t="s">
        <v>100</v>
      </c>
      <c r="B243" t="s">
        <v>103</v>
      </c>
      <c r="C243" t="s">
        <v>104</v>
      </c>
      <c r="D243" t="s">
        <v>363</v>
      </c>
      <c r="E243" s="28">
        <v>1</v>
      </c>
      <c r="F243" s="28">
        <v>600</v>
      </c>
      <c r="G243" s="28">
        <v>34200</v>
      </c>
      <c r="H243" s="28">
        <v>10</v>
      </c>
      <c r="I243" s="28">
        <v>10</v>
      </c>
      <c r="J243" s="28">
        <v>10</v>
      </c>
      <c r="K243" s="28">
        <v>10</v>
      </c>
      <c r="L243" s="28">
        <v>10</v>
      </c>
      <c r="M243" s="28">
        <v>2000</v>
      </c>
      <c r="N243" s="28">
        <v>500</v>
      </c>
      <c r="O243" s="28">
        <v>20</v>
      </c>
    </row>
    <row r="244" spans="1:15" x14ac:dyDescent="0.3">
      <c r="A244" t="s">
        <v>100</v>
      </c>
      <c r="B244" t="s">
        <v>103</v>
      </c>
      <c r="C244" t="s">
        <v>104</v>
      </c>
      <c r="D244" t="s">
        <v>367</v>
      </c>
      <c r="E244" s="28">
        <v>1</v>
      </c>
      <c r="F244" s="28">
        <v>2160</v>
      </c>
      <c r="G244" s="28">
        <v>129200</v>
      </c>
      <c r="H244" s="28">
        <v>20</v>
      </c>
      <c r="I244" s="28">
        <v>20</v>
      </c>
      <c r="J244" s="28">
        <v>20</v>
      </c>
      <c r="K244" s="28">
        <v>20</v>
      </c>
      <c r="L244" s="28">
        <v>20</v>
      </c>
      <c r="M244" s="28">
        <v>4000</v>
      </c>
      <c r="N244" s="28">
        <v>1500</v>
      </c>
      <c r="O244" s="28">
        <v>20</v>
      </c>
    </row>
    <row r="245" spans="1:15" x14ac:dyDescent="0.3">
      <c r="A245" t="s">
        <v>100</v>
      </c>
      <c r="B245" t="s">
        <v>103</v>
      </c>
      <c r="C245" t="s">
        <v>104</v>
      </c>
      <c r="D245" t="s">
        <v>369</v>
      </c>
      <c r="E245" s="28">
        <v>1</v>
      </c>
      <c r="F245" s="28">
        <v>1000</v>
      </c>
      <c r="G245" s="28">
        <v>52400</v>
      </c>
      <c r="H245" s="28">
        <v>20</v>
      </c>
      <c r="I245" s="28">
        <v>20</v>
      </c>
      <c r="J245" s="28">
        <v>20</v>
      </c>
      <c r="K245" s="28">
        <v>20</v>
      </c>
      <c r="L245" s="28">
        <v>20</v>
      </c>
      <c r="M245" s="28">
        <v>2000</v>
      </c>
      <c r="N245" s="28">
        <v>1000</v>
      </c>
      <c r="O245" s="28">
        <v>20</v>
      </c>
    </row>
    <row r="246" spans="1:15" x14ac:dyDescent="0.3">
      <c r="A246" t="s">
        <v>100</v>
      </c>
      <c r="B246" t="s">
        <v>103</v>
      </c>
      <c r="C246" t="s">
        <v>104</v>
      </c>
      <c r="D246" t="s">
        <v>370</v>
      </c>
      <c r="E246" s="28">
        <v>1</v>
      </c>
      <c r="F246" s="28">
        <v>1100</v>
      </c>
      <c r="G246" s="28">
        <v>71200</v>
      </c>
      <c r="H246" s="28">
        <v>10</v>
      </c>
      <c r="I246" s="28">
        <v>10</v>
      </c>
      <c r="J246" s="28">
        <v>10</v>
      </c>
      <c r="K246" s="28">
        <v>10</v>
      </c>
      <c r="L246" s="28">
        <v>10</v>
      </c>
      <c r="M246" s="28">
        <v>2000</v>
      </c>
      <c r="N246" s="28">
        <v>1000</v>
      </c>
      <c r="O246" s="28">
        <v>20</v>
      </c>
    </row>
    <row r="247" spans="1:15" x14ac:dyDescent="0.3">
      <c r="A247" t="s">
        <v>100</v>
      </c>
      <c r="B247" t="s">
        <v>103</v>
      </c>
      <c r="C247" t="s">
        <v>104</v>
      </c>
      <c r="D247" t="s">
        <v>383</v>
      </c>
      <c r="E247" s="28">
        <v>1</v>
      </c>
      <c r="F247" s="28">
        <v>620</v>
      </c>
      <c r="G247" s="28">
        <v>30800</v>
      </c>
      <c r="H247" s="28">
        <v>10</v>
      </c>
      <c r="I247" s="28">
        <v>10</v>
      </c>
      <c r="J247" s="28">
        <v>10</v>
      </c>
      <c r="K247" s="28">
        <v>10</v>
      </c>
      <c r="L247" s="28">
        <v>10</v>
      </c>
      <c r="M247" s="28">
        <v>2000</v>
      </c>
      <c r="N247" s="28">
        <v>500</v>
      </c>
      <c r="O247" s="28">
        <v>20</v>
      </c>
    </row>
    <row r="248" spans="1:15" x14ac:dyDescent="0.3">
      <c r="A248" t="s">
        <v>100</v>
      </c>
      <c r="B248" t="s">
        <v>103</v>
      </c>
      <c r="C248" t="s">
        <v>722</v>
      </c>
      <c r="D248" t="s">
        <v>722</v>
      </c>
      <c r="E248" s="28">
        <v>0</v>
      </c>
      <c r="F248" s="28">
        <v>8420</v>
      </c>
      <c r="G248" s="28">
        <v>0</v>
      </c>
      <c r="H248" s="28">
        <v>0</v>
      </c>
      <c r="I248" s="28">
        <v>0</v>
      </c>
      <c r="J248" s="28">
        <v>0</v>
      </c>
      <c r="K248" s="28">
        <v>0</v>
      </c>
      <c r="L248" s="28">
        <v>0</v>
      </c>
      <c r="M248" s="28">
        <v>0</v>
      </c>
      <c r="N248" s="28">
        <v>0</v>
      </c>
      <c r="O248" s="28">
        <v>0</v>
      </c>
    </row>
    <row r="249" spans="1:15" x14ac:dyDescent="0.3">
      <c r="A249" t="s">
        <v>100</v>
      </c>
      <c r="B249" t="s">
        <v>105</v>
      </c>
      <c r="C249" t="s">
        <v>106</v>
      </c>
      <c r="D249" t="s">
        <v>384</v>
      </c>
      <c r="E249" s="28">
        <v>1</v>
      </c>
      <c r="F249" s="28">
        <v>340</v>
      </c>
      <c r="G249" s="28">
        <v>16000</v>
      </c>
      <c r="H249" s="28">
        <v>10</v>
      </c>
      <c r="I249" s="28">
        <v>10</v>
      </c>
      <c r="J249" s="28">
        <v>10</v>
      </c>
      <c r="K249" s="28">
        <v>10</v>
      </c>
      <c r="L249" s="28">
        <v>10</v>
      </c>
      <c r="M249" s="28">
        <v>2000</v>
      </c>
      <c r="N249" s="28">
        <v>500</v>
      </c>
      <c r="O249" s="28">
        <v>20</v>
      </c>
    </row>
    <row r="250" spans="1:15" x14ac:dyDescent="0.3">
      <c r="A250" t="s">
        <v>100</v>
      </c>
      <c r="B250" t="s">
        <v>105</v>
      </c>
      <c r="C250" t="s">
        <v>106</v>
      </c>
      <c r="D250" t="s">
        <v>385</v>
      </c>
      <c r="E250" s="28">
        <v>1</v>
      </c>
      <c r="F250" s="28">
        <v>540</v>
      </c>
      <c r="G250" s="28">
        <v>22600</v>
      </c>
      <c r="H250" s="28">
        <v>10</v>
      </c>
      <c r="I250" s="28">
        <v>10</v>
      </c>
      <c r="J250" s="28">
        <v>10</v>
      </c>
      <c r="K250" s="28">
        <v>10</v>
      </c>
      <c r="L250" s="28">
        <v>10</v>
      </c>
      <c r="M250" s="28">
        <v>2000</v>
      </c>
      <c r="N250" s="28">
        <v>500</v>
      </c>
      <c r="O250" s="28">
        <v>20</v>
      </c>
    </row>
    <row r="251" spans="1:15" x14ac:dyDescent="0.3">
      <c r="A251" t="s">
        <v>100</v>
      </c>
      <c r="B251" t="s">
        <v>105</v>
      </c>
      <c r="C251" t="s">
        <v>106</v>
      </c>
      <c r="D251" t="s">
        <v>386</v>
      </c>
      <c r="E251" s="28">
        <v>1</v>
      </c>
      <c r="F251" s="28">
        <v>1140</v>
      </c>
      <c r="G251" s="28">
        <v>57800</v>
      </c>
      <c r="H251" s="28">
        <v>20</v>
      </c>
      <c r="I251" s="28">
        <v>20</v>
      </c>
      <c r="J251" s="28">
        <v>20</v>
      </c>
      <c r="K251" s="28">
        <v>20</v>
      </c>
      <c r="L251" s="28">
        <v>20</v>
      </c>
      <c r="M251" s="28">
        <v>2000</v>
      </c>
      <c r="N251" s="28">
        <v>1000</v>
      </c>
      <c r="O251" s="28">
        <v>20</v>
      </c>
    </row>
    <row r="252" spans="1:15" x14ac:dyDescent="0.3">
      <c r="A252" t="s">
        <v>100</v>
      </c>
      <c r="B252" t="s">
        <v>105</v>
      </c>
      <c r="C252" t="s">
        <v>106</v>
      </c>
      <c r="D252" t="s">
        <v>387</v>
      </c>
      <c r="E252" s="28">
        <v>1</v>
      </c>
      <c r="F252" s="28">
        <v>840</v>
      </c>
      <c r="G252" s="28">
        <v>46000</v>
      </c>
      <c r="H252" s="28">
        <v>10</v>
      </c>
      <c r="I252" s="28">
        <v>10</v>
      </c>
      <c r="J252" s="28">
        <v>10</v>
      </c>
      <c r="K252" s="28">
        <v>10</v>
      </c>
      <c r="L252" s="28">
        <v>10</v>
      </c>
      <c r="M252" s="28">
        <v>2000</v>
      </c>
      <c r="N252" s="28">
        <v>1000</v>
      </c>
      <c r="O252" s="28">
        <v>20</v>
      </c>
    </row>
    <row r="253" spans="1:15" x14ac:dyDescent="0.3">
      <c r="A253" t="s">
        <v>100</v>
      </c>
      <c r="B253" t="s">
        <v>105</v>
      </c>
      <c r="C253" t="s">
        <v>106</v>
      </c>
      <c r="D253" t="s">
        <v>388</v>
      </c>
      <c r="E253" s="28">
        <v>1</v>
      </c>
      <c r="F253" s="28">
        <v>720</v>
      </c>
      <c r="G253" s="28">
        <v>30400</v>
      </c>
      <c r="H253" s="28">
        <v>10</v>
      </c>
      <c r="I253" s="28">
        <v>10</v>
      </c>
      <c r="J253" s="28">
        <v>10</v>
      </c>
      <c r="K253" s="28">
        <v>10</v>
      </c>
      <c r="L253" s="28">
        <v>10</v>
      </c>
      <c r="M253" s="28">
        <v>2000</v>
      </c>
      <c r="N253" s="28">
        <v>1000</v>
      </c>
      <c r="O253" s="28">
        <v>20</v>
      </c>
    </row>
    <row r="254" spans="1:15" x14ac:dyDescent="0.3">
      <c r="A254" t="s">
        <v>100</v>
      </c>
      <c r="B254" t="s">
        <v>105</v>
      </c>
      <c r="C254" t="s">
        <v>106</v>
      </c>
      <c r="D254" t="s">
        <v>389</v>
      </c>
      <c r="E254" s="28">
        <v>1</v>
      </c>
      <c r="F254" s="28">
        <v>880</v>
      </c>
      <c r="G254" s="28">
        <v>43000</v>
      </c>
      <c r="H254" s="28">
        <v>10</v>
      </c>
      <c r="I254" s="28">
        <v>10</v>
      </c>
      <c r="J254" s="28">
        <v>10</v>
      </c>
      <c r="K254" s="28">
        <v>10</v>
      </c>
      <c r="L254" s="28">
        <v>10</v>
      </c>
      <c r="M254" s="28">
        <v>2000</v>
      </c>
      <c r="N254" s="28">
        <v>1000</v>
      </c>
      <c r="O254" s="28">
        <v>20</v>
      </c>
    </row>
    <row r="255" spans="1:15" x14ac:dyDescent="0.3">
      <c r="A255" t="s">
        <v>100</v>
      </c>
      <c r="B255" t="s">
        <v>105</v>
      </c>
      <c r="C255" t="s">
        <v>107</v>
      </c>
      <c r="D255" t="s">
        <v>390</v>
      </c>
      <c r="E255" s="28">
        <v>1</v>
      </c>
      <c r="F255" s="28">
        <v>420</v>
      </c>
      <c r="G255" s="28">
        <v>16400</v>
      </c>
      <c r="H255" s="28">
        <v>10</v>
      </c>
      <c r="I255" s="28">
        <v>10</v>
      </c>
      <c r="J255" s="28">
        <v>10</v>
      </c>
      <c r="K255" s="28">
        <v>10</v>
      </c>
      <c r="L255" s="28">
        <v>10</v>
      </c>
      <c r="M255" s="28">
        <v>2000</v>
      </c>
      <c r="N255" s="28">
        <v>500</v>
      </c>
      <c r="O255" s="28">
        <v>20</v>
      </c>
    </row>
    <row r="256" spans="1:15" x14ac:dyDescent="0.3">
      <c r="A256" t="s">
        <v>100</v>
      </c>
      <c r="B256" t="s">
        <v>105</v>
      </c>
      <c r="C256" t="s">
        <v>108</v>
      </c>
      <c r="D256" t="s">
        <v>391</v>
      </c>
      <c r="E256" s="28">
        <v>1</v>
      </c>
      <c r="F256" s="28">
        <v>520</v>
      </c>
      <c r="G256" s="28">
        <v>11800</v>
      </c>
      <c r="H256" s="28">
        <v>20</v>
      </c>
      <c r="I256" s="28">
        <v>20</v>
      </c>
      <c r="J256" s="28">
        <v>20</v>
      </c>
      <c r="K256" s="28">
        <v>20</v>
      </c>
      <c r="L256" s="28">
        <v>20</v>
      </c>
      <c r="M256" s="28">
        <v>2000</v>
      </c>
      <c r="N256" s="28">
        <v>1000</v>
      </c>
      <c r="O256" s="28">
        <v>20</v>
      </c>
    </row>
    <row r="257" spans="1:15" x14ac:dyDescent="0.3">
      <c r="A257" t="s">
        <v>100</v>
      </c>
      <c r="B257" t="s">
        <v>105</v>
      </c>
      <c r="C257" t="s">
        <v>108</v>
      </c>
      <c r="D257" t="s">
        <v>392</v>
      </c>
      <c r="E257" s="28">
        <v>1</v>
      </c>
      <c r="F257" s="28">
        <v>540</v>
      </c>
      <c r="G257" s="28">
        <v>15200</v>
      </c>
      <c r="H257" s="28">
        <v>10</v>
      </c>
      <c r="I257" s="28">
        <v>10</v>
      </c>
      <c r="J257" s="28">
        <v>10</v>
      </c>
      <c r="K257" s="28">
        <v>10</v>
      </c>
      <c r="L257" s="28">
        <v>10</v>
      </c>
      <c r="M257" s="28">
        <v>2000</v>
      </c>
      <c r="N257" s="28">
        <v>500</v>
      </c>
      <c r="O257" s="28">
        <v>20</v>
      </c>
    </row>
    <row r="258" spans="1:15" x14ac:dyDescent="0.3">
      <c r="A258" t="s">
        <v>100</v>
      </c>
      <c r="B258" t="s">
        <v>105</v>
      </c>
      <c r="C258" t="s">
        <v>722</v>
      </c>
      <c r="D258" t="s">
        <v>722</v>
      </c>
      <c r="E258" s="28">
        <v>0</v>
      </c>
      <c r="F258" s="28">
        <v>2260</v>
      </c>
      <c r="G258" s="28">
        <v>0</v>
      </c>
      <c r="H258" s="28">
        <v>0</v>
      </c>
      <c r="I258" s="28">
        <v>0</v>
      </c>
      <c r="J258" s="28">
        <v>0</v>
      </c>
      <c r="K258" s="28">
        <v>0</v>
      </c>
      <c r="L258" s="28">
        <v>0</v>
      </c>
      <c r="M258" s="28">
        <v>0</v>
      </c>
      <c r="N258" s="28">
        <v>0</v>
      </c>
      <c r="O258" s="28">
        <v>0</v>
      </c>
    </row>
    <row r="259" spans="1:15" x14ac:dyDescent="0.3">
      <c r="A259" t="s">
        <v>100</v>
      </c>
      <c r="B259" t="s">
        <v>109</v>
      </c>
      <c r="C259" t="s">
        <v>110</v>
      </c>
      <c r="D259" t="s">
        <v>393</v>
      </c>
      <c r="E259" s="28">
        <v>1</v>
      </c>
      <c r="F259" s="28">
        <v>820</v>
      </c>
      <c r="G259" s="28">
        <v>41600</v>
      </c>
      <c r="H259" s="28">
        <v>20</v>
      </c>
      <c r="I259" s="28">
        <v>20</v>
      </c>
      <c r="J259" s="28">
        <v>20</v>
      </c>
      <c r="K259" s="28">
        <v>20</v>
      </c>
      <c r="L259" s="28">
        <v>20</v>
      </c>
      <c r="M259" s="28">
        <v>2000</v>
      </c>
      <c r="N259" s="28">
        <v>500</v>
      </c>
      <c r="O259" s="28">
        <v>20</v>
      </c>
    </row>
    <row r="260" spans="1:15" x14ac:dyDescent="0.3">
      <c r="A260" t="s">
        <v>100</v>
      </c>
      <c r="B260" t="s">
        <v>109</v>
      </c>
      <c r="C260" t="s">
        <v>110</v>
      </c>
      <c r="D260" t="s">
        <v>394</v>
      </c>
      <c r="E260" s="28">
        <v>1</v>
      </c>
      <c r="F260" s="28">
        <v>480</v>
      </c>
      <c r="G260" s="28">
        <v>27600</v>
      </c>
      <c r="H260" s="28">
        <v>10</v>
      </c>
      <c r="I260" s="28">
        <v>10</v>
      </c>
      <c r="J260" s="28">
        <v>10</v>
      </c>
      <c r="K260" s="28">
        <v>10</v>
      </c>
      <c r="L260" s="28">
        <v>10</v>
      </c>
      <c r="M260" s="28">
        <v>2000</v>
      </c>
      <c r="N260" s="28">
        <v>500</v>
      </c>
      <c r="O260" s="28">
        <v>20</v>
      </c>
    </row>
    <row r="261" spans="1:15" x14ac:dyDescent="0.3">
      <c r="A261" t="s">
        <v>100</v>
      </c>
      <c r="B261" t="s">
        <v>109</v>
      </c>
      <c r="C261" t="s">
        <v>110</v>
      </c>
      <c r="D261" t="s">
        <v>395</v>
      </c>
      <c r="E261" s="28">
        <v>1</v>
      </c>
      <c r="F261" s="28">
        <v>580</v>
      </c>
      <c r="G261" s="28">
        <v>25800</v>
      </c>
      <c r="H261" s="28">
        <v>10</v>
      </c>
      <c r="I261" s="28">
        <v>10</v>
      </c>
      <c r="J261" s="28">
        <v>10</v>
      </c>
      <c r="K261" s="28">
        <v>10</v>
      </c>
      <c r="L261" s="28">
        <v>10</v>
      </c>
      <c r="M261" s="28">
        <v>2000</v>
      </c>
      <c r="N261" s="28">
        <v>500</v>
      </c>
      <c r="O261" s="28">
        <v>20</v>
      </c>
    </row>
    <row r="262" spans="1:15" x14ac:dyDescent="0.3">
      <c r="A262" t="s">
        <v>100</v>
      </c>
      <c r="B262" t="s">
        <v>109</v>
      </c>
      <c r="C262" t="s">
        <v>110</v>
      </c>
      <c r="D262" t="s">
        <v>396</v>
      </c>
      <c r="E262" s="28">
        <v>1</v>
      </c>
      <c r="F262" s="28">
        <v>500</v>
      </c>
      <c r="G262" s="28">
        <v>23000</v>
      </c>
      <c r="H262" s="28">
        <v>10</v>
      </c>
      <c r="I262" s="28">
        <v>10</v>
      </c>
      <c r="J262" s="28">
        <v>10</v>
      </c>
      <c r="K262" s="28">
        <v>10</v>
      </c>
      <c r="L262" s="28">
        <v>10</v>
      </c>
      <c r="M262" s="28">
        <v>2000</v>
      </c>
      <c r="N262" s="28">
        <v>500</v>
      </c>
      <c r="O262" s="28">
        <v>20</v>
      </c>
    </row>
    <row r="263" spans="1:15" x14ac:dyDescent="0.3">
      <c r="A263" t="s">
        <v>100</v>
      </c>
      <c r="B263" t="s">
        <v>109</v>
      </c>
      <c r="C263" t="s">
        <v>110</v>
      </c>
      <c r="D263" t="s">
        <v>397</v>
      </c>
      <c r="E263" s="28">
        <v>1</v>
      </c>
      <c r="F263" s="28">
        <v>400</v>
      </c>
      <c r="G263" s="28">
        <v>16200</v>
      </c>
      <c r="H263" s="28">
        <v>10</v>
      </c>
      <c r="I263" s="28">
        <v>10</v>
      </c>
      <c r="J263" s="28">
        <v>10</v>
      </c>
      <c r="K263" s="28">
        <v>10</v>
      </c>
      <c r="L263" s="28">
        <v>10</v>
      </c>
      <c r="M263" s="28">
        <v>2000</v>
      </c>
      <c r="N263" s="28">
        <v>500</v>
      </c>
      <c r="O263" s="28">
        <v>20</v>
      </c>
    </row>
    <row r="264" spans="1:15" x14ac:dyDescent="0.3">
      <c r="A264" t="s">
        <v>100</v>
      </c>
      <c r="B264" t="s">
        <v>109</v>
      </c>
      <c r="C264" t="s">
        <v>110</v>
      </c>
      <c r="D264" t="s">
        <v>398</v>
      </c>
      <c r="E264" s="28">
        <v>1</v>
      </c>
      <c r="F264" s="28">
        <v>380</v>
      </c>
      <c r="G264" s="28">
        <v>13200</v>
      </c>
      <c r="H264" s="28">
        <v>10</v>
      </c>
      <c r="I264" s="28">
        <v>10</v>
      </c>
      <c r="J264" s="28">
        <v>10</v>
      </c>
      <c r="K264" s="28">
        <v>10</v>
      </c>
      <c r="L264" s="28">
        <v>10</v>
      </c>
      <c r="M264" s="28">
        <v>2000</v>
      </c>
      <c r="N264" s="28">
        <v>500</v>
      </c>
      <c r="O264" s="28">
        <v>20</v>
      </c>
    </row>
    <row r="265" spans="1:15" x14ac:dyDescent="0.3">
      <c r="A265" t="s">
        <v>100</v>
      </c>
      <c r="B265" t="s">
        <v>109</v>
      </c>
      <c r="C265" t="s">
        <v>722</v>
      </c>
      <c r="D265" t="s">
        <v>722</v>
      </c>
      <c r="E265" s="28">
        <v>0</v>
      </c>
      <c r="F265" s="28">
        <v>2340</v>
      </c>
      <c r="G265" s="28">
        <v>0</v>
      </c>
      <c r="H265" s="28">
        <v>0</v>
      </c>
      <c r="I265" s="28">
        <v>0</v>
      </c>
      <c r="J265" s="28">
        <v>0</v>
      </c>
      <c r="K265" s="28">
        <v>0</v>
      </c>
      <c r="L265" s="28">
        <v>0</v>
      </c>
      <c r="M265" s="28">
        <v>0</v>
      </c>
      <c r="N265" s="28">
        <v>0</v>
      </c>
      <c r="O265" s="28">
        <v>0</v>
      </c>
    </row>
    <row r="266" spans="1:15" x14ac:dyDescent="0.3">
      <c r="A266" t="s">
        <v>100</v>
      </c>
      <c r="B266" t="s">
        <v>111</v>
      </c>
      <c r="C266" t="s">
        <v>112</v>
      </c>
      <c r="D266" t="s">
        <v>399</v>
      </c>
      <c r="E266" s="28">
        <v>1</v>
      </c>
      <c r="F266" s="28">
        <v>500</v>
      </c>
      <c r="G266" s="28">
        <v>26200</v>
      </c>
      <c r="H266" s="28">
        <v>20</v>
      </c>
      <c r="I266" s="28">
        <v>20</v>
      </c>
      <c r="J266" s="28">
        <v>20</v>
      </c>
      <c r="K266" s="28">
        <v>20</v>
      </c>
      <c r="L266" s="28">
        <v>20</v>
      </c>
      <c r="M266" s="28">
        <v>2000</v>
      </c>
      <c r="N266" s="28">
        <v>500</v>
      </c>
      <c r="O266" s="28">
        <v>20</v>
      </c>
    </row>
    <row r="267" spans="1:15" x14ac:dyDescent="0.3">
      <c r="A267" t="s">
        <v>100</v>
      </c>
      <c r="B267" t="s">
        <v>111</v>
      </c>
      <c r="C267" t="s">
        <v>113</v>
      </c>
      <c r="D267" t="s">
        <v>400</v>
      </c>
      <c r="E267" s="28">
        <v>1</v>
      </c>
      <c r="F267" s="28">
        <v>340</v>
      </c>
      <c r="G267" s="28">
        <v>21000</v>
      </c>
      <c r="H267" s="28">
        <v>10</v>
      </c>
      <c r="I267" s="28">
        <v>10</v>
      </c>
      <c r="J267" s="28">
        <v>10</v>
      </c>
      <c r="K267" s="28">
        <v>10</v>
      </c>
      <c r="L267" s="28">
        <v>10</v>
      </c>
      <c r="M267" s="28">
        <v>2000</v>
      </c>
      <c r="N267" s="28">
        <v>500</v>
      </c>
      <c r="O267" s="28">
        <v>20</v>
      </c>
    </row>
    <row r="268" spans="1:15" x14ac:dyDescent="0.3">
      <c r="A268" t="s">
        <v>100</v>
      </c>
      <c r="B268" t="s">
        <v>111</v>
      </c>
      <c r="C268" t="s">
        <v>113</v>
      </c>
      <c r="D268" t="s">
        <v>401</v>
      </c>
      <c r="E268" s="28">
        <v>1</v>
      </c>
      <c r="F268" s="28">
        <v>700</v>
      </c>
      <c r="G268" s="28">
        <v>49400</v>
      </c>
      <c r="H268" s="28">
        <v>10</v>
      </c>
      <c r="I268" s="28">
        <v>10</v>
      </c>
      <c r="J268" s="28">
        <v>10</v>
      </c>
      <c r="K268" s="28">
        <v>10</v>
      </c>
      <c r="L268" s="28">
        <v>10</v>
      </c>
      <c r="M268" s="28">
        <v>2000</v>
      </c>
      <c r="N268" s="28">
        <v>500</v>
      </c>
      <c r="O268" s="28">
        <v>20</v>
      </c>
    </row>
    <row r="269" spans="1:15" x14ac:dyDescent="0.3">
      <c r="A269" t="s">
        <v>100</v>
      </c>
      <c r="B269" t="s">
        <v>111</v>
      </c>
      <c r="C269" t="s">
        <v>113</v>
      </c>
      <c r="D269" t="s">
        <v>402</v>
      </c>
      <c r="E269" s="28">
        <v>1</v>
      </c>
      <c r="F269" s="28">
        <v>1420</v>
      </c>
      <c r="G269" s="28">
        <v>79000</v>
      </c>
      <c r="H269" s="28">
        <v>20</v>
      </c>
      <c r="I269" s="28">
        <v>20</v>
      </c>
      <c r="J269" s="28">
        <v>20</v>
      </c>
      <c r="K269" s="28">
        <v>20</v>
      </c>
      <c r="L269" s="28">
        <v>20</v>
      </c>
      <c r="M269" s="28">
        <v>4000</v>
      </c>
      <c r="N269" s="28">
        <v>1000</v>
      </c>
      <c r="O269" s="28">
        <v>20</v>
      </c>
    </row>
    <row r="270" spans="1:15" x14ac:dyDescent="0.3">
      <c r="A270" t="s">
        <v>100</v>
      </c>
      <c r="B270" t="s">
        <v>111</v>
      </c>
      <c r="C270" t="s">
        <v>113</v>
      </c>
      <c r="D270" t="s">
        <v>403</v>
      </c>
      <c r="E270" s="28">
        <v>1</v>
      </c>
      <c r="F270" s="28">
        <v>900</v>
      </c>
      <c r="G270" s="28">
        <v>57000</v>
      </c>
      <c r="H270" s="28">
        <v>20</v>
      </c>
      <c r="I270" s="28">
        <v>20</v>
      </c>
      <c r="J270" s="28">
        <v>20</v>
      </c>
      <c r="K270" s="28">
        <v>20</v>
      </c>
      <c r="L270" s="28">
        <v>20</v>
      </c>
      <c r="M270" s="28">
        <v>2000</v>
      </c>
      <c r="N270" s="28">
        <v>500</v>
      </c>
      <c r="O270" s="28">
        <v>20</v>
      </c>
    </row>
    <row r="271" spans="1:15" x14ac:dyDescent="0.3">
      <c r="A271" t="s">
        <v>100</v>
      </c>
      <c r="B271" t="s">
        <v>111</v>
      </c>
      <c r="C271" t="s">
        <v>113</v>
      </c>
      <c r="D271" t="s">
        <v>404</v>
      </c>
      <c r="E271" s="28">
        <v>1</v>
      </c>
      <c r="F271" s="28">
        <v>420</v>
      </c>
      <c r="G271" s="28">
        <v>22400</v>
      </c>
      <c r="H271" s="28">
        <v>10</v>
      </c>
      <c r="I271" s="28">
        <v>10</v>
      </c>
      <c r="J271" s="28">
        <v>10</v>
      </c>
      <c r="K271" s="28">
        <v>10</v>
      </c>
      <c r="L271" s="28">
        <v>10</v>
      </c>
      <c r="M271" s="28">
        <v>2000</v>
      </c>
      <c r="N271" s="28">
        <v>500</v>
      </c>
      <c r="O271" s="28">
        <v>20</v>
      </c>
    </row>
    <row r="272" spans="1:15" x14ac:dyDescent="0.3">
      <c r="A272" t="s">
        <v>100</v>
      </c>
      <c r="B272" t="s">
        <v>111</v>
      </c>
      <c r="C272" t="s">
        <v>113</v>
      </c>
      <c r="D272" t="s">
        <v>405</v>
      </c>
      <c r="E272" s="28">
        <v>1</v>
      </c>
      <c r="F272" s="28">
        <v>620</v>
      </c>
      <c r="G272" s="28">
        <v>36200</v>
      </c>
      <c r="H272" s="28">
        <v>10</v>
      </c>
      <c r="I272" s="28">
        <v>10</v>
      </c>
      <c r="J272" s="28">
        <v>10</v>
      </c>
      <c r="K272" s="28">
        <v>10</v>
      </c>
      <c r="L272" s="28">
        <v>10</v>
      </c>
      <c r="M272" s="28">
        <v>2000</v>
      </c>
      <c r="N272" s="28">
        <v>500</v>
      </c>
      <c r="O272" s="28">
        <v>20</v>
      </c>
    </row>
    <row r="273" spans="1:15" x14ac:dyDescent="0.3">
      <c r="A273" t="s">
        <v>100</v>
      </c>
      <c r="B273" t="s">
        <v>111</v>
      </c>
      <c r="C273" t="s">
        <v>113</v>
      </c>
      <c r="D273" t="s">
        <v>406</v>
      </c>
      <c r="E273" s="28">
        <v>1</v>
      </c>
      <c r="F273" s="28">
        <v>540</v>
      </c>
      <c r="G273" s="28">
        <v>33000</v>
      </c>
      <c r="H273" s="28">
        <v>10</v>
      </c>
      <c r="I273" s="28">
        <v>10</v>
      </c>
      <c r="J273" s="28">
        <v>10</v>
      </c>
      <c r="K273" s="28">
        <v>10</v>
      </c>
      <c r="L273" s="28">
        <v>10</v>
      </c>
      <c r="M273" s="28">
        <v>2000</v>
      </c>
      <c r="N273" s="28">
        <v>500</v>
      </c>
      <c r="O273" s="28">
        <v>20</v>
      </c>
    </row>
    <row r="274" spans="1:15" x14ac:dyDescent="0.3">
      <c r="A274" t="s">
        <v>100</v>
      </c>
      <c r="B274" t="s">
        <v>111</v>
      </c>
      <c r="C274" t="s">
        <v>113</v>
      </c>
      <c r="D274" t="s">
        <v>407</v>
      </c>
      <c r="E274" s="28">
        <v>1</v>
      </c>
      <c r="F274" s="28">
        <v>400</v>
      </c>
      <c r="G274" s="28">
        <v>24200</v>
      </c>
      <c r="H274" s="28">
        <v>10</v>
      </c>
      <c r="I274" s="28">
        <v>10</v>
      </c>
      <c r="J274" s="28">
        <v>10</v>
      </c>
      <c r="K274" s="28">
        <v>10</v>
      </c>
      <c r="L274" s="28">
        <v>10</v>
      </c>
      <c r="M274" s="28">
        <v>2000</v>
      </c>
      <c r="N274" s="28">
        <v>500</v>
      </c>
      <c r="O274" s="28">
        <v>20</v>
      </c>
    </row>
    <row r="275" spans="1:15" x14ac:dyDescent="0.3">
      <c r="A275" t="s">
        <v>100</v>
      </c>
      <c r="B275" t="s">
        <v>111</v>
      </c>
      <c r="C275" t="s">
        <v>113</v>
      </c>
      <c r="D275" t="s">
        <v>408</v>
      </c>
      <c r="E275" s="28">
        <v>1</v>
      </c>
      <c r="F275" s="28">
        <v>620</v>
      </c>
      <c r="G275" s="28">
        <v>35400</v>
      </c>
      <c r="H275" s="28">
        <v>10</v>
      </c>
      <c r="I275" s="28">
        <v>10</v>
      </c>
      <c r="J275" s="28">
        <v>10</v>
      </c>
      <c r="K275" s="28">
        <v>10</v>
      </c>
      <c r="L275" s="28">
        <v>10</v>
      </c>
      <c r="M275" s="28">
        <v>2000</v>
      </c>
      <c r="N275" s="28">
        <v>500</v>
      </c>
      <c r="O275" s="28">
        <v>20</v>
      </c>
    </row>
    <row r="276" spans="1:15" x14ac:dyDescent="0.3">
      <c r="A276" t="s">
        <v>100</v>
      </c>
      <c r="B276" t="s">
        <v>111</v>
      </c>
      <c r="C276" t="s">
        <v>114</v>
      </c>
      <c r="D276" t="s">
        <v>409</v>
      </c>
      <c r="E276" s="28">
        <v>1</v>
      </c>
      <c r="F276" s="28">
        <v>560</v>
      </c>
      <c r="G276" s="28">
        <v>28000</v>
      </c>
      <c r="H276" s="28">
        <v>10</v>
      </c>
      <c r="I276" s="28">
        <v>10</v>
      </c>
      <c r="J276" s="28">
        <v>10</v>
      </c>
      <c r="K276" s="28">
        <v>10</v>
      </c>
      <c r="L276" s="28">
        <v>10</v>
      </c>
      <c r="M276" s="28">
        <v>2000</v>
      </c>
      <c r="N276" s="28">
        <v>500</v>
      </c>
      <c r="O276" s="28">
        <v>20</v>
      </c>
    </row>
    <row r="277" spans="1:15" x14ac:dyDescent="0.3">
      <c r="A277" t="s">
        <v>100</v>
      </c>
      <c r="B277" t="s">
        <v>111</v>
      </c>
      <c r="C277" t="s">
        <v>115</v>
      </c>
      <c r="D277" t="s">
        <v>410</v>
      </c>
      <c r="E277" s="28">
        <v>1</v>
      </c>
      <c r="F277" s="28">
        <v>700</v>
      </c>
      <c r="G277" s="28">
        <v>38200</v>
      </c>
      <c r="H277" s="28">
        <v>10</v>
      </c>
      <c r="I277" s="28">
        <v>10</v>
      </c>
      <c r="J277" s="28">
        <v>10</v>
      </c>
      <c r="K277" s="28">
        <v>10</v>
      </c>
      <c r="L277" s="28">
        <v>10</v>
      </c>
      <c r="M277" s="28">
        <v>2000</v>
      </c>
      <c r="N277" s="28">
        <v>1000</v>
      </c>
      <c r="O277" s="28">
        <v>20</v>
      </c>
    </row>
    <row r="278" spans="1:15" x14ac:dyDescent="0.3">
      <c r="A278" t="s">
        <v>100</v>
      </c>
      <c r="B278" t="s">
        <v>111</v>
      </c>
      <c r="C278" t="s">
        <v>115</v>
      </c>
      <c r="D278" t="s">
        <v>411</v>
      </c>
      <c r="E278" s="28">
        <v>1</v>
      </c>
      <c r="F278" s="28">
        <v>600</v>
      </c>
      <c r="G278" s="28">
        <v>37600</v>
      </c>
      <c r="H278" s="28">
        <v>10</v>
      </c>
      <c r="I278" s="28">
        <v>10</v>
      </c>
      <c r="J278" s="28">
        <v>10</v>
      </c>
      <c r="K278" s="28">
        <v>10</v>
      </c>
      <c r="L278" s="28">
        <v>10</v>
      </c>
      <c r="M278" s="28">
        <v>2000</v>
      </c>
      <c r="N278" s="28">
        <v>500</v>
      </c>
      <c r="O278" s="28">
        <v>20</v>
      </c>
    </row>
    <row r="279" spans="1:15" x14ac:dyDescent="0.3">
      <c r="A279" t="s">
        <v>100</v>
      </c>
      <c r="B279" t="s">
        <v>111</v>
      </c>
      <c r="C279" t="s">
        <v>722</v>
      </c>
      <c r="D279" t="s">
        <v>722</v>
      </c>
      <c r="E279" s="28">
        <v>0</v>
      </c>
      <c r="F279" s="28">
        <v>2460</v>
      </c>
      <c r="G279" s="28">
        <v>0</v>
      </c>
      <c r="H279" s="28">
        <v>0</v>
      </c>
      <c r="I279" s="28">
        <v>0</v>
      </c>
      <c r="J279" s="28">
        <v>0</v>
      </c>
      <c r="K279" s="28">
        <v>0</v>
      </c>
      <c r="L279" s="28">
        <v>0</v>
      </c>
      <c r="M279" s="28">
        <v>0</v>
      </c>
      <c r="N279" s="28">
        <v>0</v>
      </c>
      <c r="O279" s="28">
        <v>0</v>
      </c>
    </row>
    <row r="280" spans="1:15" x14ac:dyDescent="0.3">
      <c r="A280" t="s">
        <v>100</v>
      </c>
      <c r="B280" t="s">
        <v>116</v>
      </c>
      <c r="C280" t="s">
        <v>118</v>
      </c>
      <c r="D280" t="s">
        <v>415</v>
      </c>
      <c r="E280" s="28">
        <v>1</v>
      </c>
      <c r="F280" s="28">
        <v>300</v>
      </c>
      <c r="G280" s="28">
        <v>11000</v>
      </c>
      <c r="H280" s="28">
        <v>20</v>
      </c>
      <c r="I280" s="28">
        <v>20</v>
      </c>
      <c r="J280" s="28">
        <v>20</v>
      </c>
      <c r="K280" s="28">
        <v>20</v>
      </c>
      <c r="L280" s="28">
        <v>20</v>
      </c>
      <c r="M280" s="28">
        <v>2000</v>
      </c>
      <c r="N280" s="28">
        <v>500</v>
      </c>
      <c r="O280" s="28">
        <v>20</v>
      </c>
    </row>
    <row r="281" spans="1:15" x14ac:dyDescent="0.3">
      <c r="A281" t="s">
        <v>100</v>
      </c>
      <c r="B281" t="s">
        <v>116</v>
      </c>
      <c r="C281" t="s">
        <v>118</v>
      </c>
      <c r="D281" t="s">
        <v>416</v>
      </c>
      <c r="E281" s="28">
        <v>1</v>
      </c>
      <c r="F281" s="28">
        <v>340</v>
      </c>
      <c r="G281" s="28">
        <v>12600</v>
      </c>
      <c r="H281" s="28">
        <v>10</v>
      </c>
      <c r="I281" s="28">
        <v>10</v>
      </c>
      <c r="J281" s="28">
        <v>10</v>
      </c>
      <c r="K281" s="28">
        <v>10</v>
      </c>
      <c r="L281" s="28">
        <v>10</v>
      </c>
      <c r="M281" s="28">
        <v>2000</v>
      </c>
      <c r="N281" s="28">
        <v>500</v>
      </c>
      <c r="O281" s="28">
        <v>20</v>
      </c>
    </row>
    <row r="282" spans="1:15" x14ac:dyDescent="0.3">
      <c r="A282" t="s">
        <v>100</v>
      </c>
      <c r="B282" t="s">
        <v>116</v>
      </c>
      <c r="C282" t="s">
        <v>118</v>
      </c>
      <c r="D282" t="s">
        <v>417</v>
      </c>
      <c r="E282" s="28">
        <v>1</v>
      </c>
      <c r="F282" s="28">
        <v>480</v>
      </c>
      <c r="G282" s="28">
        <v>15000</v>
      </c>
      <c r="H282" s="28">
        <v>10</v>
      </c>
      <c r="I282" s="28">
        <v>10</v>
      </c>
      <c r="J282" s="28">
        <v>10</v>
      </c>
      <c r="K282" s="28">
        <v>10</v>
      </c>
      <c r="L282" s="28">
        <v>10</v>
      </c>
      <c r="M282" s="28">
        <v>2000</v>
      </c>
      <c r="N282" s="28">
        <v>500</v>
      </c>
      <c r="O282" s="28">
        <v>20</v>
      </c>
    </row>
    <row r="283" spans="1:15" x14ac:dyDescent="0.3">
      <c r="A283" t="s">
        <v>100</v>
      </c>
      <c r="B283" t="s">
        <v>116</v>
      </c>
      <c r="C283" t="s">
        <v>722</v>
      </c>
      <c r="D283" t="s">
        <v>722</v>
      </c>
      <c r="E283" s="28">
        <v>0</v>
      </c>
      <c r="F283" s="28">
        <v>2000</v>
      </c>
      <c r="G283" s="28">
        <v>0</v>
      </c>
      <c r="H283" s="28">
        <v>0</v>
      </c>
      <c r="I283" s="28">
        <v>0</v>
      </c>
      <c r="J283" s="28">
        <v>0</v>
      </c>
      <c r="K283" s="28">
        <v>0</v>
      </c>
      <c r="L283" s="28">
        <v>0</v>
      </c>
      <c r="M283" s="28">
        <v>0</v>
      </c>
      <c r="N283" s="28">
        <v>0</v>
      </c>
      <c r="O283" s="28">
        <v>0</v>
      </c>
    </row>
    <row r="284" spans="1:15" x14ac:dyDescent="0.3">
      <c r="A284" t="s">
        <v>100</v>
      </c>
      <c r="B284" t="s">
        <v>116</v>
      </c>
      <c r="C284" t="s">
        <v>117</v>
      </c>
      <c r="D284" t="s">
        <v>412</v>
      </c>
      <c r="E284" s="28">
        <v>1</v>
      </c>
      <c r="F284" s="28">
        <v>720</v>
      </c>
      <c r="G284" s="28">
        <v>27400</v>
      </c>
      <c r="H284" s="28">
        <v>10</v>
      </c>
      <c r="I284" s="28">
        <v>10</v>
      </c>
      <c r="J284" s="28">
        <v>10</v>
      </c>
      <c r="K284" s="28">
        <v>10</v>
      </c>
      <c r="L284" s="28">
        <v>10</v>
      </c>
      <c r="M284" s="28">
        <v>2000</v>
      </c>
      <c r="N284" s="28">
        <v>500</v>
      </c>
      <c r="O284" s="28">
        <v>20</v>
      </c>
    </row>
    <row r="285" spans="1:15" x14ac:dyDescent="0.3">
      <c r="A285" t="s">
        <v>100</v>
      </c>
      <c r="B285" t="s">
        <v>116</v>
      </c>
      <c r="C285" t="s">
        <v>117</v>
      </c>
      <c r="D285" t="s">
        <v>413</v>
      </c>
      <c r="E285" s="28">
        <v>1</v>
      </c>
      <c r="F285" s="28">
        <v>560</v>
      </c>
      <c r="G285" s="28">
        <v>23400</v>
      </c>
      <c r="H285" s="28">
        <v>10</v>
      </c>
      <c r="I285" s="28">
        <v>10</v>
      </c>
      <c r="J285" s="28">
        <v>10</v>
      </c>
      <c r="K285" s="28">
        <v>10</v>
      </c>
      <c r="L285" s="28">
        <v>10</v>
      </c>
      <c r="M285" s="28">
        <v>2000</v>
      </c>
      <c r="N285" s="28">
        <v>500</v>
      </c>
      <c r="O285" s="28">
        <v>20</v>
      </c>
    </row>
    <row r="286" spans="1:15" x14ac:dyDescent="0.3">
      <c r="A286" t="s">
        <v>100</v>
      </c>
      <c r="B286" t="s">
        <v>116</v>
      </c>
      <c r="C286" t="s">
        <v>117</v>
      </c>
      <c r="D286" t="s">
        <v>414</v>
      </c>
      <c r="E286" s="28">
        <v>1</v>
      </c>
      <c r="F286" s="28">
        <v>480</v>
      </c>
      <c r="G286" s="28">
        <v>16000</v>
      </c>
      <c r="H286" s="28">
        <v>10</v>
      </c>
      <c r="I286" s="28">
        <v>10</v>
      </c>
      <c r="J286" s="28">
        <v>10</v>
      </c>
      <c r="K286" s="28">
        <v>10</v>
      </c>
      <c r="L286" s="28">
        <v>10</v>
      </c>
      <c r="M286" s="28">
        <v>2000</v>
      </c>
      <c r="N286" s="28">
        <v>500</v>
      </c>
      <c r="O286" s="28">
        <v>20</v>
      </c>
    </row>
    <row r="287" spans="1:15" x14ac:dyDescent="0.3">
      <c r="A287" t="s">
        <v>100</v>
      </c>
      <c r="B287" t="s">
        <v>119</v>
      </c>
      <c r="C287" t="s">
        <v>120</v>
      </c>
      <c r="D287" t="s">
        <v>418</v>
      </c>
      <c r="E287" s="28">
        <v>1</v>
      </c>
      <c r="F287" s="28">
        <v>800</v>
      </c>
      <c r="G287" s="28">
        <v>32800</v>
      </c>
      <c r="H287" s="28">
        <v>10</v>
      </c>
      <c r="I287" s="28">
        <v>10</v>
      </c>
      <c r="J287" s="28">
        <v>10</v>
      </c>
      <c r="K287" s="28">
        <v>10</v>
      </c>
      <c r="L287" s="28">
        <v>10</v>
      </c>
      <c r="M287" s="28">
        <v>2000</v>
      </c>
      <c r="N287" s="28">
        <v>1000</v>
      </c>
      <c r="O287" s="28">
        <v>20</v>
      </c>
    </row>
    <row r="288" spans="1:15" x14ac:dyDescent="0.3">
      <c r="A288" t="s">
        <v>100</v>
      </c>
      <c r="B288" t="s">
        <v>119</v>
      </c>
      <c r="C288" t="s">
        <v>121</v>
      </c>
      <c r="D288" t="s">
        <v>419</v>
      </c>
      <c r="E288" s="28">
        <v>1</v>
      </c>
      <c r="F288" s="28">
        <v>540</v>
      </c>
      <c r="G288" s="28">
        <v>25400</v>
      </c>
      <c r="H288" s="28">
        <v>20</v>
      </c>
      <c r="I288" s="28">
        <v>20</v>
      </c>
      <c r="J288" s="28">
        <v>20</v>
      </c>
      <c r="K288" s="28">
        <v>20</v>
      </c>
      <c r="L288" s="28">
        <v>20</v>
      </c>
      <c r="M288" s="28">
        <v>2000</v>
      </c>
      <c r="N288" s="28">
        <v>500</v>
      </c>
      <c r="O288" s="28">
        <v>20</v>
      </c>
    </row>
    <row r="289" spans="1:15" x14ac:dyDescent="0.3">
      <c r="A289" t="s">
        <v>100</v>
      </c>
      <c r="B289" t="s">
        <v>119</v>
      </c>
      <c r="C289" t="s">
        <v>122</v>
      </c>
      <c r="D289" t="s">
        <v>420</v>
      </c>
      <c r="E289" s="28">
        <v>1</v>
      </c>
      <c r="F289" s="28">
        <v>360</v>
      </c>
      <c r="G289" s="28">
        <v>11000</v>
      </c>
      <c r="H289" s="28">
        <v>10</v>
      </c>
      <c r="I289" s="28">
        <v>10</v>
      </c>
      <c r="J289" s="28">
        <v>10</v>
      </c>
      <c r="K289" s="28">
        <v>10</v>
      </c>
      <c r="L289" s="28">
        <v>10</v>
      </c>
      <c r="M289" s="28">
        <v>2000</v>
      </c>
      <c r="N289" s="28">
        <v>500</v>
      </c>
      <c r="O289" s="28">
        <v>20</v>
      </c>
    </row>
    <row r="290" spans="1:15" x14ac:dyDescent="0.3">
      <c r="A290" t="s">
        <v>100</v>
      </c>
      <c r="B290" t="s">
        <v>119</v>
      </c>
      <c r="C290" t="s">
        <v>122</v>
      </c>
      <c r="D290" t="s">
        <v>421</v>
      </c>
      <c r="E290" s="28">
        <v>1</v>
      </c>
      <c r="F290" s="28">
        <v>640</v>
      </c>
      <c r="G290" s="28">
        <v>18600</v>
      </c>
      <c r="H290" s="28">
        <v>20</v>
      </c>
      <c r="I290" s="28">
        <v>20</v>
      </c>
      <c r="J290" s="28">
        <v>20</v>
      </c>
      <c r="K290" s="28">
        <v>20</v>
      </c>
      <c r="L290" s="28">
        <v>20</v>
      </c>
      <c r="M290" s="28">
        <v>2000</v>
      </c>
      <c r="N290" s="28">
        <v>1000</v>
      </c>
      <c r="O290" s="28">
        <v>20</v>
      </c>
    </row>
    <row r="291" spans="1:15" x14ac:dyDescent="0.3">
      <c r="A291" t="s">
        <v>100</v>
      </c>
      <c r="B291" t="s">
        <v>119</v>
      </c>
      <c r="C291" t="s">
        <v>122</v>
      </c>
      <c r="D291" t="s">
        <v>422</v>
      </c>
      <c r="E291" s="28">
        <v>1</v>
      </c>
      <c r="F291" s="28">
        <v>400</v>
      </c>
      <c r="G291" s="28">
        <v>14400</v>
      </c>
      <c r="H291" s="28">
        <v>10</v>
      </c>
      <c r="I291" s="28">
        <v>10</v>
      </c>
      <c r="J291" s="28">
        <v>10</v>
      </c>
      <c r="K291" s="28">
        <v>10</v>
      </c>
      <c r="L291" s="28">
        <v>10</v>
      </c>
      <c r="M291" s="28">
        <v>2000</v>
      </c>
      <c r="N291" s="28">
        <v>500</v>
      </c>
      <c r="O291" s="28">
        <v>20</v>
      </c>
    </row>
    <row r="292" spans="1:15" x14ac:dyDescent="0.3">
      <c r="A292" t="s">
        <v>100</v>
      </c>
      <c r="B292" t="s">
        <v>119</v>
      </c>
      <c r="C292" t="s">
        <v>122</v>
      </c>
      <c r="D292" t="s">
        <v>423</v>
      </c>
      <c r="E292" s="28">
        <v>1</v>
      </c>
      <c r="F292" s="28">
        <v>540</v>
      </c>
      <c r="G292" s="28">
        <v>21200</v>
      </c>
      <c r="H292" s="28">
        <v>10</v>
      </c>
      <c r="I292" s="28">
        <v>10</v>
      </c>
      <c r="J292" s="28">
        <v>10</v>
      </c>
      <c r="K292" s="28">
        <v>10</v>
      </c>
      <c r="L292" s="28">
        <v>10</v>
      </c>
      <c r="M292" s="28">
        <v>2000</v>
      </c>
      <c r="N292" s="28">
        <v>500</v>
      </c>
      <c r="O292" s="28">
        <v>20</v>
      </c>
    </row>
    <row r="293" spans="1:15" x14ac:dyDescent="0.3">
      <c r="A293" t="s">
        <v>100</v>
      </c>
      <c r="B293" t="s">
        <v>119</v>
      </c>
      <c r="C293" t="s">
        <v>722</v>
      </c>
      <c r="D293" t="s">
        <v>722</v>
      </c>
      <c r="E293" s="28">
        <v>0</v>
      </c>
      <c r="F293" s="28">
        <v>1800</v>
      </c>
      <c r="G293" s="28">
        <v>0</v>
      </c>
      <c r="H293" s="28">
        <v>0</v>
      </c>
      <c r="I293" s="28">
        <v>0</v>
      </c>
      <c r="J293" s="28">
        <v>0</v>
      </c>
      <c r="K293" s="28">
        <v>0</v>
      </c>
      <c r="L293" s="28">
        <v>0</v>
      </c>
      <c r="M293" s="28">
        <v>0</v>
      </c>
      <c r="N293" s="28">
        <v>0</v>
      </c>
      <c r="O293" s="28">
        <v>0</v>
      </c>
    </row>
    <row r="294" spans="1:15" x14ac:dyDescent="0.3">
      <c r="A294" t="s">
        <v>123</v>
      </c>
      <c r="B294" t="s">
        <v>124</v>
      </c>
      <c r="C294" t="s">
        <v>125</v>
      </c>
      <c r="D294" t="s">
        <v>424</v>
      </c>
      <c r="E294" s="28">
        <v>1</v>
      </c>
      <c r="F294" s="28">
        <v>400</v>
      </c>
      <c r="G294" s="28">
        <v>17600</v>
      </c>
      <c r="H294" s="28">
        <v>10</v>
      </c>
      <c r="I294" s="28">
        <v>10</v>
      </c>
      <c r="J294" s="28">
        <v>10</v>
      </c>
      <c r="K294" s="28">
        <v>10</v>
      </c>
      <c r="L294" s="28">
        <v>10</v>
      </c>
      <c r="M294" s="28">
        <v>2000</v>
      </c>
      <c r="N294" s="28">
        <v>500</v>
      </c>
      <c r="O294" s="28">
        <v>20</v>
      </c>
    </row>
    <row r="295" spans="1:15" x14ac:dyDescent="0.3">
      <c r="A295" t="s">
        <v>123</v>
      </c>
      <c r="B295" t="s">
        <v>124</v>
      </c>
      <c r="C295" t="s">
        <v>125</v>
      </c>
      <c r="D295" t="s">
        <v>429</v>
      </c>
      <c r="E295" s="28">
        <v>1</v>
      </c>
      <c r="F295" s="28">
        <v>660</v>
      </c>
      <c r="G295" s="28">
        <v>33800</v>
      </c>
      <c r="H295" s="28">
        <v>10</v>
      </c>
      <c r="I295" s="28">
        <v>10</v>
      </c>
      <c r="J295" s="28">
        <v>10</v>
      </c>
      <c r="K295" s="28">
        <v>10</v>
      </c>
      <c r="L295" s="28">
        <v>10</v>
      </c>
      <c r="M295" s="28">
        <v>2000</v>
      </c>
      <c r="N295" s="28">
        <v>500</v>
      </c>
      <c r="O295" s="28">
        <v>20</v>
      </c>
    </row>
    <row r="296" spans="1:15" x14ac:dyDescent="0.3">
      <c r="A296" t="s">
        <v>123</v>
      </c>
      <c r="B296" t="s">
        <v>124</v>
      </c>
      <c r="C296" t="s">
        <v>125</v>
      </c>
      <c r="D296" t="s">
        <v>430</v>
      </c>
      <c r="E296" s="28">
        <v>1</v>
      </c>
      <c r="F296" s="28">
        <v>520</v>
      </c>
      <c r="G296" s="28">
        <v>21800</v>
      </c>
      <c r="H296" s="28">
        <v>10</v>
      </c>
      <c r="I296" s="28">
        <v>10</v>
      </c>
      <c r="J296" s="28">
        <v>10</v>
      </c>
      <c r="K296" s="28">
        <v>10</v>
      </c>
      <c r="L296" s="28">
        <v>10</v>
      </c>
      <c r="M296" s="28">
        <v>2000</v>
      </c>
      <c r="N296" s="28">
        <v>500</v>
      </c>
      <c r="O296" s="28">
        <v>20</v>
      </c>
    </row>
    <row r="297" spans="1:15" x14ac:dyDescent="0.3">
      <c r="A297" t="s">
        <v>123</v>
      </c>
      <c r="B297" t="s">
        <v>124</v>
      </c>
      <c r="C297" t="s">
        <v>125</v>
      </c>
      <c r="D297" t="s">
        <v>432</v>
      </c>
      <c r="E297" s="28">
        <v>1</v>
      </c>
      <c r="F297" s="28">
        <v>700</v>
      </c>
      <c r="G297" s="28">
        <v>19400</v>
      </c>
      <c r="H297" s="28">
        <v>10</v>
      </c>
      <c r="I297" s="28">
        <v>10</v>
      </c>
      <c r="J297" s="28">
        <v>10</v>
      </c>
      <c r="K297" s="28">
        <v>10</v>
      </c>
      <c r="L297" s="28">
        <v>10</v>
      </c>
      <c r="M297" s="28">
        <v>2000</v>
      </c>
      <c r="N297" s="28">
        <v>500</v>
      </c>
      <c r="O297" s="28">
        <v>20</v>
      </c>
    </row>
    <row r="298" spans="1:15" x14ac:dyDescent="0.3">
      <c r="A298" t="s">
        <v>123</v>
      </c>
      <c r="B298" t="s">
        <v>124</v>
      </c>
      <c r="C298" t="s">
        <v>125</v>
      </c>
      <c r="D298" t="s">
        <v>425</v>
      </c>
      <c r="E298" s="28">
        <v>1</v>
      </c>
      <c r="F298" s="28">
        <v>780</v>
      </c>
      <c r="G298" s="28">
        <v>28800</v>
      </c>
      <c r="H298" s="28">
        <v>10</v>
      </c>
      <c r="I298" s="28">
        <v>10</v>
      </c>
      <c r="J298" s="28">
        <v>10</v>
      </c>
      <c r="K298" s="28">
        <v>10</v>
      </c>
      <c r="L298" s="28">
        <v>10</v>
      </c>
      <c r="M298" s="28">
        <v>2000</v>
      </c>
      <c r="N298" s="28">
        <v>1000</v>
      </c>
      <c r="O298" s="28">
        <v>20</v>
      </c>
    </row>
    <row r="299" spans="1:15" x14ac:dyDescent="0.3">
      <c r="A299" t="s">
        <v>123</v>
      </c>
      <c r="B299" t="s">
        <v>124</v>
      </c>
      <c r="C299" t="s">
        <v>125</v>
      </c>
      <c r="D299" t="s">
        <v>426</v>
      </c>
      <c r="E299" s="28">
        <v>1</v>
      </c>
      <c r="F299" s="28">
        <v>780</v>
      </c>
      <c r="G299" s="28">
        <v>38800</v>
      </c>
      <c r="H299" s="28">
        <v>10</v>
      </c>
      <c r="I299" s="28">
        <v>10</v>
      </c>
      <c r="J299" s="28">
        <v>10</v>
      </c>
      <c r="K299" s="28">
        <v>10</v>
      </c>
      <c r="L299" s="28">
        <v>10</v>
      </c>
      <c r="M299" s="28">
        <v>2000</v>
      </c>
      <c r="N299" s="28">
        <v>500</v>
      </c>
      <c r="O299" s="28">
        <v>20</v>
      </c>
    </row>
    <row r="300" spans="1:15" x14ac:dyDescent="0.3">
      <c r="A300" t="s">
        <v>123</v>
      </c>
      <c r="B300" t="s">
        <v>124</v>
      </c>
      <c r="C300" t="s">
        <v>125</v>
      </c>
      <c r="D300" t="s">
        <v>427</v>
      </c>
      <c r="E300" s="28">
        <v>1</v>
      </c>
      <c r="F300" s="28">
        <v>580</v>
      </c>
      <c r="G300" s="28">
        <v>23600</v>
      </c>
      <c r="H300" s="28">
        <v>10</v>
      </c>
      <c r="I300" s="28">
        <v>10</v>
      </c>
      <c r="J300" s="28">
        <v>10</v>
      </c>
      <c r="K300" s="28">
        <v>10</v>
      </c>
      <c r="L300" s="28">
        <v>10</v>
      </c>
      <c r="M300" s="28">
        <v>2000</v>
      </c>
      <c r="N300" s="28">
        <v>500</v>
      </c>
      <c r="O300" s="28">
        <v>20</v>
      </c>
    </row>
    <row r="301" spans="1:15" x14ac:dyDescent="0.3">
      <c r="A301" t="s">
        <v>123</v>
      </c>
      <c r="B301" t="s">
        <v>124</v>
      </c>
      <c r="C301" t="s">
        <v>125</v>
      </c>
      <c r="D301" t="s">
        <v>428</v>
      </c>
      <c r="E301" s="28">
        <v>1</v>
      </c>
      <c r="F301" s="28">
        <v>620</v>
      </c>
      <c r="G301" s="28">
        <v>26600</v>
      </c>
      <c r="H301" s="28">
        <v>10</v>
      </c>
      <c r="I301" s="28">
        <v>10</v>
      </c>
      <c r="J301" s="28">
        <v>10</v>
      </c>
      <c r="K301" s="28">
        <v>10</v>
      </c>
      <c r="L301" s="28">
        <v>10</v>
      </c>
      <c r="M301" s="28">
        <v>2000</v>
      </c>
      <c r="N301" s="28">
        <v>500</v>
      </c>
      <c r="O301" s="28">
        <v>20</v>
      </c>
    </row>
    <row r="302" spans="1:15" x14ac:dyDescent="0.3">
      <c r="A302" t="s">
        <v>123</v>
      </c>
      <c r="B302" t="s">
        <v>124</v>
      </c>
      <c r="C302" t="s">
        <v>125</v>
      </c>
      <c r="D302" t="s">
        <v>431</v>
      </c>
      <c r="E302" s="28">
        <v>1</v>
      </c>
      <c r="F302" s="28">
        <v>960</v>
      </c>
      <c r="G302" s="28">
        <v>35000</v>
      </c>
      <c r="H302" s="28">
        <v>10</v>
      </c>
      <c r="I302" s="28">
        <v>10</v>
      </c>
      <c r="J302" s="28">
        <v>10</v>
      </c>
      <c r="K302" s="28">
        <v>10</v>
      </c>
      <c r="L302" s="28">
        <v>10</v>
      </c>
      <c r="M302" s="28">
        <v>2000</v>
      </c>
      <c r="N302" s="28">
        <v>1000</v>
      </c>
      <c r="O302" s="28">
        <v>20</v>
      </c>
    </row>
    <row r="303" spans="1:15" x14ac:dyDescent="0.3">
      <c r="A303" t="s">
        <v>123</v>
      </c>
      <c r="B303" t="s">
        <v>124</v>
      </c>
      <c r="C303" t="s">
        <v>125</v>
      </c>
      <c r="D303" t="s">
        <v>433</v>
      </c>
      <c r="E303" s="28">
        <v>1</v>
      </c>
      <c r="F303" s="28">
        <v>720</v>
      </c>
      <c r="G303" s="28">
        <v>41000</v>
      </c>
      <c r="H303" s="28">
        <v>10</v>
      </c>
      <c r="I303" s="28">
        <v>10</v>
      </c>
      <c r="J303" s="28">
        <v>10</v>
      </c>
      <c r="K303" s="28">
        <v>10</v>
      </c>
      <c r="L303" s="28">
        <v>10</v>
      </c>
      <c r="M303" s="28">
        <v>2000</v>
      </c>
      <c r="N303" s="28">
        <v>500</v>
      </c>
      <c r="O303" s="28">
        <v>20</v>
      </c>
    </row>
    <row r="304" spans="1:15" x14ac:dyDescent="0.3">
      <c r="A304" t="s">
        <v>123</v>
      </c>
      <c r="B304" t="s">
        <v>124</v>
      </c>
      <c r="C304" t="s">
        <v>126</v>
      </c>
      <c r="D304" t="s">
        <v>434</v>
      </c>
      <c r="E304" s="28">
        <v>1</v>
      </c>
      <c r="F304" s="28">
        <v>380</v>
      </c>
      <c r="G304" s="28">
        <v>17400</v>
      </c>
      <c r="H304" s="28">
        <v>10</v>
      </c>
      <c r="I304" s="28">
        <v>10</v>
      </c>
      <c r="J304" s="28">
        <v>10</v>
      </c>
      <c r="K304" s="28">
        <v>10</v>
      </c>
      <c r="L304" s="28">
        <v>10</v>
      </c>
      <c r="M304" s="28">
        <v>2000</v>
      </c>
      <c r="N304" s="28">
        <v>500</v>
      </c>
      <c r="O304" s="28">
        <v>20</v>
      </c>
    </row>
    <row r="305" spans="1:15" x14ac:dyDescent="0.3">
      <c r="A305" t="s">
        <v>123</v>
      </c>
      <c r="B305" t="s">
        <v>124</v>
      </c>
      <c r="C305" t="s">
        <v>126</v>
      </c>
      <c r="D305" t="s">
        <v>435</v>
      </c>
      <c r="E305" s="28">
        <v>1</v>
      </c>
      <c r="F305" s="28">
        <v>800</v>
      </c>
      <c r="G305" s="28">
        <v>36200</v>
      </c>
      <c r="H305" s="28">
        <v>10</v>
      </c>
      <c r="I305" s="28">
        <v>10</v>
      </c>
      <c r="J305" s="28">
        <v>10</v>
      </c>
      <c r="K305" s="28">
        <v>10</v>
      </c>
      <c r="L305" s="28">
        <v>10</v>
      </c>
      <c r="M305" s="28">
        <v>2000</v>
      </c>
      <c r="N305" s="28">
        <v>500</v>
      </c>
      <c r="O305" s="28">
        <v>20</v>
      </c>
    </row>
    <row r="306" spans="1:15" x14ac:dyDescent="0.3">
      <c r="A306" t="s">
        <v>123</v>
      </c>
      <c r="B306" t="s">
        <v>124</v>
      </c>
      <c r="C306" t="s">
        <v>126</v>
      </c>
      <c r="D306" t="s">
        <v>436</v>
      </c>
      <c r="E306" s="28">
        <v>1</v>
      </c>
      <c r="F306" s="28">
        <v>700</v>
      </c>
      <c r="G306" s="28">
        <v>25600</v>
      </c>
      <c r="H306" s="28">
        <v>10</v>
      </c>
      <c r="I306" s="28">
        <v>10</v>
      </c>
      <c r="J306" s="28">
        <v>10</v>
      </c>
      <c r="K306" s="28">
        <v>10</v>
      </c>
      <c r="L306" s="28">
        <v>10</v>
      </c>
      <c r="M306" s="28">
        <v>2000</v>
      </c>
      <c r="N306" s="28">
        <v>1000</v>
      </c>
      <c r="O306" s="28">
        <v>20</v>
      </c>
    </row>
    <row r="307" spans="1:15" x14ac:dyDescent="0.3">
      <c r="A307" t="s">
        <v>123</v>
      </c>
      <c r="B307" t="s">
        <v>124</v>
      </c>
      <c r="C307" t="s">
        <v>722</v>
      </c>
      <c r="D307" t="s">
        <v>722</v>
      </c>
      <c r="E307" s="28">
        <v>0</v>
      </c>
      <c r="F307" s="28">
        <v>3280</v>
      </c>
      <c r="G307" s="28">
        <v>0</v>
      </c>
      <c r="H307" s="28">
        <v>0</v>
      </c>
      <c r="I307" s="28">
        <v>0</v>
      </c>
      <c r="J307" s="28">
        <v>0</v>
      </c>
      <c r="K307" s="28">
        <v>0</v>
      </c>
      <c r="L307" s="28">
        <v>0</v>
      </c>
      <c r="M307" s="28">
        <v>0</v>
      </c>
      <c r="N307" s="28">
        <v>0</v>
      </c>
      <c r="O307" s="28">
        <v>0</v>
      </c>
    </row>
    <row r="308" spans="1:15" x14ac:dyDescent="0.3">
      <c r="A308" t="s">
        <v>123</v>
      </c>
      <c r="B308" t="s">
        <v>127</v>
      </c>
      <c r="C308" t="s">
        <v>128</v>
      </c>
      <c r="D308" t="s">
        <v>437</v>
      </c>
      <c r="E308" s="28">
        <v>1</v>
      </c>
      <c r="F308" s="28">
        <v>660</v>
      </c>
      <c r="G308" s="28">
        <v>1600</v>
      </c>
      <c r="H308" s="28">
        <v>10</v>
      </c>
      <c r="I308" s="28">
        <v>10</v>
      </c>
      <c r="J308" s="28">
        <v>10</v>
      </c>
      <c r="K308" s="28">
        <v>10</v>
      </c>
      <c r="L308" s="28">
        <v>10</v>
      </c>
      <c r="M308" s="28">
        <v>2000</v>
      </c>
      <c r="N308" s="28">
        <v>500</v>
      </c>
      <c r="O308" s="28">
        <v>20</v>
      </c>
    </row>
    <row r="309" spans="1:15" x14ac:dyDescent="0.3">
      <c r="A309" t="s">
        <v>123</v>
      </c>
      <c r="B309" t="s">
        <v>127</v>
      </c>
      <c r="C309" t="s">
        <v>128</v>
      </c>
      <c r="D309" t="s">
        <v>438</v>
      </c>
      <c r="E309" s="28">
        <v>1</v>
      </c>
      <c r="F309" s="28">
        <v>1140</v>
      </c>
      <c r="G309" s="28">
        <v>48200</v>
      </c>
      <c r="H309" s="28">
        <v>10</v>
      </c>
      <c r="I309" s="28">
        <v>10</v>
      </c>
      <c r="J309" s="28">
        <v>10</v>
      </c>
      <c r="K309" s="28">
        <v>10</v>
      </c>
      <c r="L309" s="28">
        <v>10</v>
      </c>
      <c r="M309" s="28">
        <v>2000</v>
      </c>
      <c r="N309" s="28">
        <v>1000</v>
      </c>
      <c r="O309" s="28">
        <v>20</v>
      </c>
    </row>
    <row r="310" spans="1:15" x14ac:dyDescent="0.3">
      <c r="A310" t="s">
        <v>123</v>
      </c>
      <c r="B310" t="s">
        <v>127</v>
      </c>
      <c r="C310" t="s">
        <v>128</v>
      </c>
      <c r="D310" t="s">
        <v>439</v>
      </c>
      <c r="E310" s="28">
        <v>1</v>
      </c>
      <c r="F310" s="28">
        <v>520</v>
      </c>
      <c r="G310" s="28">
        <v>21400</v>
      </c>
      <c r="H310" s="28">
        <v>10</v>
      </c>
      <c r="I310" s="28">
        <v>10</v>
      </c>
      <c r="J310" s="28">
        <v>10</v>
      </c>
      <c r="K310" s="28">
        <v>10</v>
      </c>
      <c r="L310" s="28">
        <v>10</v>
      </c>
      <c r="M310" s="28">
        <v>2000</v>
      </c>
      <c r="N310" s="28">
        <v>500</v>
      </c>
      <c r="O310" s="28">
        <v>20</v>
      </c>
    </row>
    <row r="311" spans="1:15" x14ac:dyDescent="0.3">
      <c r="A311" t="s">
        <v>123</v>
      </c>
      <c r="B311" t="s">
        <v>127</v>
      </c>
      <c r="C311" t="s">
        <v>128</v>
      </c>
      <c r="D311" t="s">
        <v>440</v>
      </c>
      <c r="E311" s="28">
        <v>1</v>
      </c>
      <c r="F311" s="28">
        <v>840</v>
      </c>
      <c r="G311" s="28">
        <v>33200</v>
      </c>
      <c r="H311" s="28">
        <v>10</v>
      </c>
      <c r="I311" s="28">
        <v>10</v>
      </c>
      <c r="J311" s="28">
        <v>10</v>
      </c>
      <c r="K311" s="28">
        <v>10</v>
      </c>
      <c r="L311" s="28">
        <v>10</v>
      </c>
      <c r="M311" s="28">
        <v>2000</v>
      </c>
      <c r="N311" s="28">
        <v>1000</v>
      </c>
      <c r="O311" s="28">
        <v>20</v>
      </c>
    </row>
    <row r="312" spans="1:15" x14ac:dyDescent="0.3">
      <c r="A312" t="s">
        <v>123</v>
      </c>
      <c r="B312" t="s">
        <v>127</v>
      </c>
      <c r="C312" t="s">
        <v>128</v>
      </c>
      <c r="D312" t="s">
        <v>441</v>
      </c>
      <c r="E312" s="28">
        <v>1</v>
      </c>
      <c r="F312" s="28">
        <v>1140</v>
      </c>
      <c r="G312" s="28">
        <v>64600</v>
      </c>
      <c r="H312" s="28">
        <v>10</v>
      </c>
      <c r="I312" s="28">
        <v>10</v>
      </c>
      <c r="J312" s="28">
        <v>10</v>
      </c>
      <c r="K312" s="28">
        <v>10</v>
      </c>
      <c r="L312" s="28">
        <v>10</v>
      </c>
      <c r="M312" s="28">
        <v>2000</v>
      </c>
      <c r="N312" s="28">
        <v>500</v>
      </c>
      <c r="O312" s="28">
        <v>20</v>
      </c>
    </row>
    <row r="313" spans="1:15" x14ac:dyDescent="0.3">
      <c r="A313" t="s">
        <v>123</v>
      </c>
      <c r="B313" t="s">
        <v>127</v>
      </c>
      <c r="C313" t="s">
        <v>128</v>
      </c>
      <c r="D313" t="s">
        <v>442</v>
      </c>
      <c r="E313" s="28">
        <v>1</v>
      </c>
      <c r="F313" s="28">
        <v>900</v>
      </c>
      <c r="G313" s="28">
        <v>91200</v>
      </c>
      <c r="H313" s="28">
        <v>10</v>
      </c>
      <c r="I313" s="28">
        <v>10</v>
      </c>
      <c r="J313" s="28">
        <v>10</v>
      </c>
      <c r="K313" s="28">
        <v>10</v>
      </c>
      <c r="L313" s="28">
        <v>10</v>
      </c>
      <c r="M313" s="28">
        <v>4000</v>
      </c>
      <c r="N313" s="28">
        <v>500</v>
      </c>
      <c r="O313" s="28">
        <v>20</v>
      </c>
    </row>
    <row r="314" spans="1:15" x14ac:dyDescent="0.3">
      <c r="A314" t="s">
        <v>123</v>
      </c>
      <c r="B314" t="s">
        <v>127</v>
      </c>
      <c r="C314" t="s">
        <v>128</v>
      </c>
      <c r="D314" t="s">
        <v>443</v>
      </c>
      <c r="E314" s="28">
        <v>1</v>
      </c>
      <c r="F314" s="28">
        <v>820</v>
      </c>
      <c r="G314" s="28">
        <v>27200</v>
      </c>
      <c r="H314" s="28">
        <v>10</v>
      </c>
      <c r="I314" s="28">
        <v>10</v>
      </c>
      <c r="J314" s="28">
        <v>10</v>
      </c>
      <c r="K314" s="28">
        <v>10</v>
      </c>
      <c r="L314" s="28">
        <v>10</v>
      </c>
      <c r="M314" s="28">
        <v>2000</v>
      </c>
      <c r="N314" s="28">
        <v>500</v>
      </c>
      <c r="O314" s="28">
        <v>20</v>
      </c>
    </row>
    <row r="315" spans="1:15" x14ac:dyDescent="0.3">
      <c r="A315" t="s">
        <v>123</v>
      </c>
      <c r="B315" t="s">
        <v>127</v>
      </c>
      <c r="C315" t="s">
        <v>128</v>
      </c>
      <c r="D315" t="s">
        <v>444</v>
      </c>
      <c r="E315" s="28">
        <v>1</v>
      </c>
      <c r="F315" s="28">
        <v>560</v>
      </c>
      <c r="G315" s="28">
        <v>28400</v>
      </c>
      <c r="H315" s="28">
        <v>10</v>
      </c>
      <c r="I315" s="28">
        <v>10</v>
      </c>
      <c r="J315" s="28">
        <v>10</v>
      </c>
      <c r="K315" s="28">
        <v>10</v>
      </c>
      <c r="L315" s="28">
        <v>10</v>
      </c>
      <c r="M315" s="28">
        <v>2000</v>
      </c>
      <c r="N315" s="28">
        <v>500</v>
      </c>
      <c r="O315" s="28">
        <v>20</v>
      </c>
    </row>
    <row r="316" spans="1:15" x14ac:dyDescent="0.3">
      <c r="A316" t="s">
        <v>123</v>
      </c>
      <c r="B316" t="s">
        <v>127</v>
      </c>
      <c r="C316" t="s">
        <v>130</v>
      </c>
      <c r="D316" t="s">
        <v>448</v>
      </c>
      <c r="E316" s="28">
        <v>1</v>
      </c>
      <c r="F316" s="28">
        <v>600</v>
      </c>
      <c r="G316" s="28">
        <v>19200</v>
      </c>
      <c r="H316" s="28">
        <v>10</v>
      </c>
      <c r="I316" s="28">
        <v>10</v>
      </c>
      <c r="J316" s="28">
        <v>10</v>
      </c>
      <c r="K316" s="28">
        <v>10</v>
      </c>
      <c r="L316" s="28">
        <v>10</v>
      </c>
      <c r="M316" s="28">
        <v>2000</v>
      </c>
      <c r="N316" s="28">
        <v>500</v>
      </c>
      <c r="O316" s="28">
        <v>20</v>
      </c>
    </row>
    <row r="317" spans="1:15" x14ac:dyDescent="0.3">
      <c r="A317" t="s">
        <v>123</v>
      </c>
      <c r="B317" t="s">
        <v>127</v>
      </c>
      <c r="C317" t="s">
        <v>130</v>
      </c>
      <c r="D317" t="s">
        <v>447</v>
      </c>
      <c r="E317" s="28">
        <v>1</v>
      </c>
      <c r="F317" s="28">
        <v>700</v>
      </c>
      <c r="G317" s="28">
        <v>32000</v>
      </c>
      <c r="H317" s="28">
        <v>10</v>
      </c>
      <c r="I317" s="28">
        <v>10</v>
      </c>
      <c r="J317" s="28">
        <v>10</v>
      </c>
      <c r="K317" s="28">
        <v>10</v>
      </c>
      <c r="L317" s="28">
        <v>10</v>
      </c>
      <c r="M317" s="28">
        <v>2000</v>
      </c>
      <c r="N317" s="28">
        <v>500</v>
      </c>
      <c r="O317" s="28">
        <v>20</v>
      </c>
    </row>
    <row r="318" spans="1:15" x14ac:dyDescent="0.3">
      <c r="A318" t="s">
        <v>123</v>
      </c>
      <c r="B318" t="s">
        <v>127</v>
      </c>
      <c r="C318" t="s">
        <v>131</v>
      </c>
      <c r="D318" t="s">
        <v>449</v>
      </c>
      <c r="E318" s="28">
        <v>1</v>
      </c>
      <c r="F318" s="28">
        <v>780</v>
      </c>
      <c r="G318" s="28">
        <v>18200</v>
      </c>
      <c r="H318" s="28">
        <v>10</v>
      </c>
      <c r="I318" s="28">
        <v>10</v>
      </c>
      <c r="J318" s="28">
        <v>10</v>
      </c>
      <c r="K318" s="28">
        <v>10</v>
      </c>
      <c r="L318" s="28">
        <v>10</v>
      </c>
      <c r="M318" s="28">
        <v>2000</v>
      </c>
      <c r="N318" s="28">
        <v>1000</v>
      </c>
      <c r="O318" s="28">
        <v>20</v>
      </c>
    </row>
    <row r="319" spans="1:15" x14ac:dyDescent="0.3">
      <c r="A319" t="s">
        <v>123</v>
      </c>
      <c r="B319" t="s">
        <v>127</v>
      </c>
      <c r="C319" t="s">
        <v>131</v>
      </c>
      <c r="D319" t="s">
        <v>450</v>
      </c>
      <c r="E319" s="28">
        <v>1</v>
      </c>
      <c r="F319" s="28">
        <v>800</v>
      </c>
      <c r="G319" s="28">
        <v>25000</v>
      </c>
      <c r="H319" s="28">
        <v>10</v>
      </c>
      <c r="I319" s="28">
        <v>10</v>
      </c>
      <c r="J319" s="28">
        <v>10</v>
      </c>
      <c r="K319" s="28">
        <v>10</v>
      </c>
      <c r="L319" s="28">
        <v>10</v>
      </c>
      <c r="M319" s="28">
        <v>2000</v>
      </c>
      <c r="N319" s="28">
        <v>1000</v>
      </c>
      <c r="O319" s="28">
        <v>20</v>
      </c>
    </row>
    <row r="320" spans="1:15" x14ac:dyDescent="0.3">
      <c r="A320" t="s">
        <v>123</v>
      </c>
      <c r="B320" t="s">
        <v>127</v>
      </c>
      <c r="C320" t="s">
        <v>722</v>
      </c>
      <c r="D320" t="s">
        <v>722</v>
      </c>
      <c r="E320" s="28">
        <v>0</v>
      </c>
      <c r="F320" s="28">
        <v>2520</v>
      </c>
      <c r="G320" s="28">
        <v>0</v>
      </c>
      <c r="H320" s="28">
        <v>0</v>
      </c>
      <c r="I320" s="28">
        <v>0</v>
      </c>
      <c r="J320" s="28">
        <v>0</v>
      </c>
      <c r="K320" s="28">
        <v>0</v>
      </c>
      <c r="L320" s="28">
        <v>0</v>
      </c>
      <c r="M320" s="28">
        <v>0</v>
      </c>
      <c r="N320" s="28">
        <v>0</v>
      </c>
      <c r="O320" s="28">
        <v>0</v>
      </c>
    </row>
    <row r="321" spans="1:15" x14ac:dyDescent="0.3">
      <c r="A321" t="s">
        <v>123</v>
      </c>
      <c r="B321" t="s">
        <v>127</v>
      </c>
      <c r="C321" t="s">
        <v>129</v>
      </c>
      <c r="D321" t="s">
        <v>445</v>
      </c>
      <c r="E321" s="28">
        <v>1</v>
      </c>
      <c r="F321" s="28">
        <v>560</v>
      </c>
      <c r="G321" s="28">
        <v>24400</v>
      </c>
      <c r="H321" s="28">
        <v>10</v>
      </c>
      <c r="I321" s="28">
        <v>10</v>
      </c>
      <c r="J321" s="28">
        <v>10</v>
      </c>
      <c r="K321" s="28">
        <v>10</v>
      </c>
      <c r="L321" s="28">
        <v>10</v>
      </c>
      <c r="M321" s="28">
        <v>2000</v>
      </c>
      <c r="N321" s="28">
        <v>500</v>
      </c>
      <c r="O321" s="28">
        <v>20</v>
      </c>
    </row>
    <row r="322" spans="1:15" x14ac:dyDescent="0.3">
      <c r="A322" t="s">
        <v>123</v>
      </c>
      <c r="B322" t="s">
        <v>127</v>
      </c>
      <c r="C322" t="s">
        <v>129</v>
      </c>
      <c r="D322" t="s">
        <v>446</v>
      </c>
      <c r="E322" s="28">
        <v>1</v>
      </c>
      <c r="F322" s="28">
        <v>580</v>
      </c>
      <c r="G322" s="28">
        <v>27800</v>
      </c>
      <c r="H322" s="28">
        <v>20</v>
      </c>
      <c r="I322" s="28">
        <v>20</v>
      </c>
      <c r="J322" s="28">
        <v>20</v>
      </c>
      <c r="K322" s="28">
        <v>20</v>
      </c>
      <c r="L322" s="28">
        <v>20</v>
      </c>
      <c r="M322" s="28">
        <v>2000</v>
      </c>
      <c r="N322" s="28">
        <v>500</v>
      </c>
      <c r="O322" s="28">
        <v>20</v>
      </c>
    </row>
    <row r="323" spans="1:15" x14ac:dyDescent="0.3">
      <c r="A323" t="s">
        <v>123</v>
      </c>
      <c r="B323" t="s">
        <v>132</v>
      </c>
      <c r="C323" t="s">
        <v>133</v>
      </c>
      <c r="D323" t="s">
        <v>451</v>
      </c>
      <c r="E323" s="28">
        <v>1</v>
      </c>
      <c r="F323" s="28">
        <v>640</v>
      </c>
      <c r="G323" s="28">
        <v>39200</v>
      </c>
      <c r="H323" s="28">
        <v>10</v>
      </c>
      <c r="I323" s="28">
        <v>10</v>
      </c>
      <c r="J323" s="28">
        <v>10</v>
      </c>
      <c r="K323" s="28">
        <v>10</v>
      </c>
      <c r="L323" s="28">
        <v>10</v>
      </c>
      <c r="M323" s="28">
        <v>2000</v>
      </c>
      <c r="N323" s="28">
        <v>500</v>
      </c>
      <c r="O323" s="28">
        <v>20</v>
      </c>
    </row>
    <row r="324" spans="1:15" x14ac:dyDescent="0.3">
      <c r="A324" t="s">
        <v>123</v>
      </c>
      <c r="B324" t="s">
        <v>132</v>
      </c>
      <c r="C324" t="s">
        <v>133</v>
      </c>
      <c r="D324" t="s">
        <v>452</v>
      </c>
      <c r="E324" s="28">
        <v>1</v>
      </c>
      <c r="F324" s="28">
        <v>680</v>
      </c>
      <c r="G324" s="28">
        <v>50600</v>
      </c>
      <c r="H324" s="28">
        <v>10</v>
      </c>
      <c r="I324" s="28">
        <v>10</v>
      </c>
      <c r="J324" s="28">
        <v>10</v>
      </c>
      <c r="K324" s="28">
        <v>10</v>
      </c>
      <c r="L324" s="28">
        <v>10</v>
      </c>
      <c r="M324" s="28">
        <v>2000</v>
      </c>
      <c r="N324" s="28">
        <v>1000</v>
      </c>
      <c r="O324" s="28">
        <v>20</v>
      </c>
    </row>
    <row r="325" spans="1:15" x14ac:dyDescent="0.3">
      <c r="A325" t="s">
        <v>123</v>
      </c>
      <c r="B325" t="s">
        <v>132</v>
      </c>
      <c r="C325" t="s">
        <v>133</v>
      </c>
      <c r="D325" t="s">
        <v>453</v>
      </c>
      <c r="E325" s="28">
        <v>1</v>
      </c>
      <c r="F325" s="28">
        <v>740</v>
      </c>
      <c r="G325" s="28">
        <v>40800</v>
      </c>
      <c r="H325" s="28">
        <v>20</v>
      </c>
      <c r="I325" s="28">
        <v>20</v>
      </c>
      <c r="J325" s="28">
        <v>20</v>
      </c>
      <c r="K325" s="28">
        <v>20</v>
      </c>
      <c r="L325" s="28">
        <v>20</v>
      </c>
      <c r="M325" s="28">
        <v>2000</v>
      </c>
      <c r="N325" s="28">
        <v>500</v>
      </c>
      <c r="O325" s="28">
        <v>20</v>
      </c>
    </row>
    <row r="326" spans="1:15" x14ac:dyDescent="0.3">
      <c r="A326" t="s">
        <v>123</v>
      </c>
      <c r="B326" t="s">
        <v>132</v>
      </c>
      <c r="C326" t="s">
        <v>133</v>
      </c>
      <c r="D326" t="s">
        <v>454</v>
      </c>
      <c r="E326" s="28">
        <v>1</v>
      </c>
      <c r="F326" s="28">
        <v>900</v>
      </c>
      <c r="G326" s="28">
        <v>44800</v>
      </c>
      <c r="H326" s="28">
        <v>20</v>
      </c>
      <c r="I326" s="28">
        <v>20</v>
      </c>
      <c r="J326" s="28">
        <v>20</v>
      </c>
      <c r="K326" s="28">
        <v>20</v>
      </c>
      <c r="L326" s="28">
        <v>20</v>
      </c>
      <c r="M326" s="28">
        <v>2000</v>
      </c>
      <c r="N326" s="28">
        <v>500</v>
      </c>
      <c r="O326" s="28">
        <v>20</v>
      </c>
    </row>
    <row r="327" spans="1:15" x14ac:dyDescent="0.3">
      <c r="A327" t="s">
        <v>123</v>
      </c>
      <c r="B327" t="s">
        <v>132</v>
      </c>
      <c r="C327" t="s">
        <v>722</v>
      </c>
      <c r="D327" t="s">
        <v>722</v>
      </c>
      <c r="E327" s="28">
        <v>0</v>
      </c>
      <c r="F327" s="28">
        <v>3580</v>
      </c>
      <c r="G327" s="28">
        <v>0</v>
      </c>
      <c r="H327" s="28">
        <v>0</v>
      </c>
      <c r="I327" s="28">
        <v>0</v>
      </c>
      <c r="J327" s="28">
        <v>0</v>
      </c>
      <c r="K327" s="28">
        <v>0</v>
      </c>
      <c r="L327" s="28">
        <v>0</v>
      </c>
      <c r="M327" s="28">
        <v>0</v>
      </c>
      <c r="N327" s="28">
        <v>0</v>
      </c>
      <c r="O327" s="28">
        <v>0</v>
      </c>
    </row>
    <row r="328" spans="1:15" x14ac:dyDescent="0.3">
      <c r="A328" t="s">
        <v>134</v>
      </c>
      <c r="B328" t="s">
        <v>135</v>
      </c>
      <c r="C328" t="s">
        <v>136</v>
      </c>
      <c r="D328" t="s">
        <v>455</v>
      </c>
      <c r="E328" s="28">
        <v>1</v>
      </c>
      <c r="F328" s="28">
        <v>700</v>
      </c>
      <c r="G328" s="28">
        <v>62400</v>
      </c>
      <c r="H328" s="28">
        <v>20</v>
      </c>
      <c r="I328" s="28">
        <v>20</v>
      </c>
      <c r="J328" s="28">
        <v>20</v>
      </c>
      <c r="K328" s="28">
        <v>20</v>
      </c>
      <c r="L328" s="28">
        <v>20</v>
      </c>
      <c r="M328" s="28">
        <v>2000</v>
      </c>
      <c r="N328" s="28">
        <v>500</v>
      </c>
      <c r="O328" s="28">
        <v>20</v>
      </c>
    </row>
    <row r="329" spans="1:15" x14ac:dyDescent="0.3">
      <c r="A329" t="s">
        <v>134</v>
      </c>
      <c r="B329" t="s">
        <v>135</v>
      </c>
      <c r="C329" t="s">
        <v>136</v>
      </c>
      <c r="D329" t="s">
        <v>456</v>
      </c>
      <c r="E329" s="28">
        <v>1</v>
      </c>
      <c r="F329" s="28">
        <v>820</v>
      </c>
      <c r="G329" s="28">
        <v>39600</v>
      </c>
      <c r="H329" s="28">
        <v>10</v>
      </c>
      <c r="I329" s="28">
        <v>10</v>
      </c>
      <c r="J329" s="28">
        <v>10</v>
      </c>
      <c r="K329" s="28">
        <v>10</v>
      </c>
      <c r="L329" s="28">
        <v>10</v>
      </c>
      <c r="M329" s="28">
        <v>2000</v>
      </c>
      <c r="N329" s="28">
        <v>500</v>
      </c>
      <c r="O329" s="28">
        <v>20</v>
      </c>
    </row>
    <row r="330" spans="1:15" x14ac:dyDescent="0.3">
      <c r="A330" t="s">
        <v>134</v>
      </c>
      <c r="B330" t="s">
        <v>135</v>
      </c>
      <c r="C330" t="s">
        <v>136</v>
      </c>
      <c r="D330" t="s">
        <v>457</v>
      </c>
      <c r="E330" s="28">
        <v>1</v>
      </c>
      <c r="F330" s="28">
        <v>440</v>
      </c>
      <c r="G330" s="28">
        <v>23600</v>
      </c>
      <c r="H330" s="28">
        <v>10</v>
      </c>
      <c r="I330" s="28">
        <v>10</v>
      </c>
      <c r="J330" s="28">
        <v>10</v>
      </c>
      <c r="K330" s="28">
        <v>10</v>
      </c>
      <c r="L330" s="28">
        <v>10</v>
      </c>
      <c r="M330" s="28">
        <v>2000</v>
      </c>
      <c r="N330" s="28">
        <v>500</v>
      </c>
      <c r="O330" s="28">
        <v>20</v>
      </c>
    </row>
    <row r="331" spans="1:15" x14ac:dyDescent="0.3">
      <c r="A331" t="s">
        <v>134</v>
      </c>
      <c r="B331" t="s">
        <v>135</v>
      </c>
      <c r="C331" t="s">
        <v>136</v>
      </c>
      <c r="D331" t="s">
        <v>458</v>
      </c>
      <c r="E331" s="28">
        <v>1</v>
      </c>
      <c r="F331" s="28">
        <v>740</v>
      </c>
      <c r="G331" s="28">
        <v>44000</v>
      </c>
      <c r="H331" s="28">
        <v>10</v>
      </c>
      <c r="I331" s="28">
        <v>10</v>
      </c>
      <c r="J331" s="28">
        <v>10</v>
      </c>
      <c r="K331" s="28">
        <v>10</v>
      </c>
      <c r="L331" s="28">
        <v>10</v>
      </c>
      <c r="M331" s="28">
        <v>2000</v>
      </c>
      <c r="N331" s="28">
        <v>500</v>
      </c>
      <c r="O331" s="28">
        <v>20</v>
      </c>
    </row>
    <row r="332" spans="1:15" x14ac:dyDescent="0.3">
      <c r="A332" t="s">
        <v>134</v>
      </c>
      <c r="B332" t="s">
        <v>135</v>
      </c>
      <c r="C332" t="s">
        <v>136</v>
      </c>
      <c r="D332" t="s">
        <v>459</v>
      </c>
      <c r="E332" s="28">
        <v>1</v>
      </c>
      <c r="F332" s="28">
        <v>1920</v>
      </c>
      <c r="G332" s="28">
        <v>111400</v>
      </c>
      <c r="H332" s="28">
        <v>20</v>
      </c>
      <c r="I332" s="28">
        <v>20</v>
      </c>
      <c r="J332" s="28">
        <v>20</v>
      </c>
      <c r="K332" s="28">
        <v>20</v>
      </c>
      <c r="L332" s="28">
        <v>20</v>
      </c>
      <c r="M332" s="28">
        <v>4000</v>
      </c>
      <c r="N332" s="28">
        <v>1000</v>
      </c>
      <c r="O332" s="28">
        <v>20</v>
      </c>
    </row>
    <row r="333" spans="1:15" x14ac:dyDescent="0.3">
      <c r="A333" t="s">
        <v>134</v>
      </c>
      <c r="B333" t="s">
        <v>135</v>
      </c>
      <c r="C333" t="s">
        <v>136</v>
      </c>
      <c r="D333" t="s">
        <v>460</v>
      </c>
      <c r="E333" s="28">
        <v>1</v>
      </c>
      <c r="F333" s="28">
        <v>440</v>
      </c>
      <c r="G333" s="28">
        <v>27400</v>
      </c>
      <c r="H333" s="28">
        <v>10</v>
      </c>
      <c r="I333" s="28">
        <v>10</v>
      </c>
      <c r="J333" s="28">
        <v>10</v>
      </c>
      <c r="K333" s="28">
        <v>10</v>
      </c>
      <c r="L333" s="28">
        <v>10</v>
      </c>
      <c r="M333" s="28">
        <v>2000</v>
      </c>
      <c r="N333" s="28">
        <v>500</v>
      </c>
      <c r="O333" s="28">
        <v>20</v>
      </c>
    </row>
    <row r="334" spans="1:15" x14ac:dyDescent="0.3">
      <c r="A334" t="s">
        <v>134</v>
      </c>
      <c r="B334" t="s">
        <v>135</v>
      </c>
      <c r="C334" t="s">
        <v>136</v>
      </c>
      <c r="D334" t="s">
        <v>461</v>
      </c>
      <c r="E334" s="28">
        <v>1</v>
      </c>
      <c r="F334" s="28">
        <v>560</v>
      </c>
      <c r="G334" s="28">
        <v>24800</v>
      </c>
      <c r="H334" s="28">
        <v>10</v>
      </c>
      <c r="I334" s="28">
        <v>10</v>
      </c>
      <c r="J334" s="28">
        <v>10</v>
      </c>
      <c r="K334" s="28">
        <v>10</v>
      </c>
      <c r="L334" s="28">
        <v>10</v>
      </c>
      <c r="M334" s="28">
        <v>2000</v>
      </c>
      <c r="N334" s="28">
        <v>500</v>
      </c>
      <c r="O334" s="28">
        <v>20</v>
      </c>
    </row>
    <row r="335" spans="1:15" x14ac:dyDescent="0.3">
      <c r="A335" t="s">
        <v>134</v>
      </c>
      <c r="B335" t="s">
        <v>135</v>
      </c>
      <c r="C335" t="s">
        <v>136</v>
      </c>
      <c r="D335" t="s">
        <v>462</v>
      </c>
      <c r="E335" s="28">
        <v>1</v>
      </c>
      <c r="F335" s="28">
        <v>840</v>
      </c>
      <c r="G335" s="28">
        <v>45200</v>
      </c>
      <c r="H335" s="28">
        <v>10</v>
      </c>
      <c r="I335" s="28">
        <v>10</v>
      </c>
      <c r="J335" s="28">
        <v>10</v>
      </c>
      <c r="K335" s="28">
        <v>10</v>
      </c>
      <c r="L335" s="28">
        <v>10</v>
      </c>
      <c r="M335" s="28">
        <v>2000</v>
      </c>
      <c r="N335" s="28">
        <v>500</v>
      </c>
      <c r="O335" s="28">
        <v>20</v>
      </c>
    </row>
    <row r="336" spans="1:15" x14ac:dyDescent="0.3">
      <c r="A336" t="s">
        <v>134</v>
      </c>
      <c r="B336" t="s">
        <v>135</v>
      </c>
      <c r="C336" t="s">
        <v>136</v>
      </c>
      <c r="D336" t="s">
        <v>463</v>
      </c>
      <c r="E336" s="28">
        <v>1</v>
      </c>
      <c r="F336" s="28">
        <v>740</v>
      </c>
      <c r="G336" s="28">
        <v>29200</v>
      </c>
      <c r="H336" s="28">
        <v>10</v>
      </c>
      <c r="I336" s="28">
        <v>10</v>
      </c>
      <c r="J336" s="28">
        <v>10</v>
      </c>
      <c r="K336" s="28">
        <v>10</v>
      </c>
      <c r="L336" s="28">
        <v>10</v>
      </c>
      <c r="M336" s="28">
        <v>2000</v>
      </c>
      <c r="N336" s="28">
        <v>1000</v>
      </c>
      <c r="O336" s="28">
        <v>20</v>
      </c>
    </row>
    <row r="337" spans="1:15" x14ac:dyDescent="0.3">
      <c r="A337" t="s">
        <v>134</v>
      </c>
      <c r="B337" t="s">
        <v>135</v>
      </c>
      <c r="C337" t="s">
        <v>136</v>
      </c>
      <c r="D337" t="s">
        <v>464</v>
      </c>
      <c r="E337" s="28">
        <v>1</v>
      </c>
      <c r="F337" s="28">
        <v>560</v>
      </c>
      <c r="G337" s="28">
        <v>28600</v>
      </c>
      <c r="H337" s="28">
        <v>10</v>
      </c>
      <c r="I337" s="28">
        <v>10</v>
      </c>
      <c r="J337" s="28">
        <v>10</v>
      </c>
      <c r="K337" s="28">
        <v>10</v>
      </c>
      <c r="L337" s="28">
        <v>10</v>
      </c>
      <c r="M337" s="28">
        <v>2000</v>
      </c>
      <c r="N337" s="28">
        <v>500</v>
      </c>
      <c r="O337" s="28">
        <v>20</v>
      </c>
    </row>
    <row r="338" spans="1:15" x14ac:dyDescent="0.3">
      <c r="A338" t="s">
        <v>134</v>
      </c>
      <c r="B338" t="s">
        <v>135</v>
      </c>
      <c r="C338" t="s">
        <v>137</v>
      </c>
      <c r="D338" t="s">
        <v>465</v>
      </c>
      <c r="E338" s="28">
        <v>1</v>
      </c>
      <c r="F338" s="28">
        <v>1540</v>
      </c>
      <c r="G338" s="28">
        <v>84200</v>
      </c>
      <c r="H338" s="28">
        <v>20</v>
      </c>
      <c r="I338" s="28">
        <v>20</v>
      </c>
      <c r="J338" s="28">
        <v>20</v>
      </c>
      <c r="K338" s="28">
        <v>20</v>
      </c>
      <c r="L338" s="28">
        <v>20</v>
      </c>
      <c r="M338" s="28">
        <v>4000</v>
      </c>
      <c r="N338" s="28">
        <v>1000</v>
      </c>
      <c r="O338" s="28">
        <v>20</v>
      </c>
    </row>
    <row r="339" spans="1:15" x14ac:dyDescent="0.3">
      <c r="A339" t="s">
        <v>134</v>
      </c>
      <c r="B339" t="s">
        <v>135</v>
      </c>
      <c r="C339" t="s">
        <v>137</v>
      </c>
      <c r="D339" t="s">
        <v>466</v>
      </c>
      <c r="E339" s="28">
        <v>1</v>
      </c>
      <c r="F339" s="28">
        <v>700</v>
      </c>
      <c r="G339" s="28">
        <v>40200</v>
      </c>
      <c r="H339" s="28">
        <v>10</v>
      </c>
      <c r="I339" s="28">
        <v>10</v>
      </c>
      <c r="J339" s="28">
        <v>10</v>
      </c>
      <c r="K339" s="28">
        <v>10</v>
      </c>
      <c r="L339" s="28">
        <v>10</v>
      </c>
      <c r="M339" s="28">
        <v>2000</v>
      </c>
      <c r="N339" s="28">
        <v>500</v>
      </c>
      <c r="O339" s="28">
        <v>20</v>
      </c>
    </row>
    <row r="340" spans="1:15" x14ac:dyDescent="0.3">
      <c r="A340" t="s">
        <v>134</v>
      </c>
      <c r="B340" t="s">
        <v>135</v>
      </c>
      <c r="C340" t="s">
        <v>137</v>
      </c>
      <c r="D340" t="s">
        <v>467</v>
      </c>
      <c r="E340" s="28">
        <v>1</v>
      </c>
      <c r="F340" s="28">
        <v>1300</v>
      </c>
      <c r="G340" s="28">
        <v>65000</v>
      </c>
      <c r="H340" s="28">
        <v>20</v>
      </c>
      <c r="I340" s="28">
        <v>20</v>
      </c>
      <c r="J340" s="28">
        <v>20</v>
      </c>
      <c r="K340" s="28">
        <v>20</v>
      </c>
      <c r="L340" s="28">
        <v>20</v>
      </c>
      <c r="M340" s="28">
        <v>2000</v>
      </c>
      <c r="N340" s="28">
        <v>1000</v>
      </c>
      <c r="O340" s="28">
        <v>20</v>
      </c>
    </row>
    <row r="341" spans="1:15" x14ac:dyDescent="0.3">
      <c r="A341" t="s">
        <v>134</v>
      </c>
      <c r="B341" t="s">
        <v>135</v>
      </c>
      <c r="C341" t="s">
        <v>137</v>
      </c>
      <c r="D341" t="s">
        <v>468</v>
      </c>
      <c r="E341" s="28">
        <v>1</v>
      </c>
      <c r="F341" s="28">
        <v>920</v>
      </c>
      <c r="G341" s="28">
        <v>59000</v>
      </c>
      <c r="H341" s="28">
        <v>10</v>
      </c>
      <c r="I341" s="28">
        <v>10</v>
      </c>
      <c r="J341" s="28">
        <v>10</v>
      </c>
      <c r="K341" s="28">
        <v>10</v>
      </c>
      <c r="L341" s="28">
        <v>10</v>
      </c>
      <c r="M341" s="28">
        <v>2000</v>
      </c>
      <c r="N341" s="28">
        <v>500</v>
      </c>
      <c r="O341" s="28">
        <v>20</v>
      </c>
    </row>
    <row r="342" spans="1:15" x14ac:dyDescent="0.3">
      <c r="A342" t="s">
        <v>134</v>
      </c>
      <c r="B342" t="s">
        <v>135</v>
      </c>
      <c r="C342" t="s">
        <v>137</v>
      </c>
      <c r="D342" t="s">
        <v>469</v>
      </c>
      <c r="E342" s="28">
        <v>1</v>
      </c>
      <c r="F342" s="28">
        <v>600</v>
      </c>
      <c r="G342" s="28">
        <v>32400</v>
      </c>
      <c r="H342" s="28">
        <v>10</v>
      </c>
      <c r="I342" s="28">
        <v>10</v>
      </c>
      <c r="J342" s="28">
        <v>10</v>
      </c>
      <c r="K342" s="28">
        <v>10</v>
      </c>
      <c r="L342" s="28">
        <v>10</v>
      </c>
      <c r="M342" s="28">
        <v>2000</v>
      </c>
      <c r="N342" s="28">
        <v>500</v>
      </c>
      <c r="O342" s="28">
        <v>20</v>
      </c>
    </row>
    <row r="343" spans="1:15" x14ac:dyDescent="0.3">
      <c r="A343" t="s">
        <v>134</v>
      </c>
      <c r="B343" t="s">
        <v>135</v>
      </c>
      <c r="C343" t="s">
        <v>137</v>
      </c>
      <c r="D343" t="s">
        <v>470</v>
      </c>
      <c r="E343" s="28">
        <v>1</v>
      </c>
      <c r="F343" s="28">
        <v>600</v>
      </c>
      <c r="G343" s="28">
        <v>27000</v>
      </c>
      <c r="H343" s="28">
        <v>10</v>
      </c>
      <c r="I343" s="28">
        <v>10</v>
      </c>
      <c r="J343" s="28">
        <v>10</v>
      </c>
      <c r="K343" s="28">
        <v>10</v>
      </c>
      <c r="L343" s="28">
        <v>10</v>
      </c>
      <c r="M343" s="28">
        <v>2000</v>
      </c>
      <c r="N343" s="28">
        <v>500</v>
      </c>
      <c r="O343" s="28">
        <v>20</v>
      </c>
    </row>
    <row r="344" spans="1:15" x14ac:dyDescent="0.3">
      <c r="A344" t="s">
        <v>134</v>
      </c>
      <c r="B344" t="s">
        <v>135</v>
      </c>
      <c r="C344" t="s">
        <v>137</v>
      </c>
      <c r="D344" t="s">
        <v>471</v>
      </c>
      <c r="E344" s="28">
        <v>1</v>
      </c>
      <c r="F344" s="28">
        <v>560</v>
      </c>
      <c r="G344" s="28">
        <v>37600</v>
      </c>
      <c r="H344" s="28">
        <v>10</v>
      </c>
      <c r="I344" s="28">
        <v>10</v>
      </c>
      <c r="J344" s="28">
        <v>10</v>
      </c>
      <c r="K344" s="28">
        <v>10</v>
      </c>
      <c r="L344" s="28">
        <v>10</v>
      </c>
      <c r="M344" s="28">
        <v>2000</v>
      </c>
      <c r="N344" s="28">
        <v>500</v>
      </c>
      <c r="O344" s="28">
        <v>20</v>
      </c>
    </row>
    <row r="345" spans="1:15" x14ac:dyDescent="0.3">
      <c r="A345" t="s">
        <v>134</v>
      </c>
      <c r="B345" t="s">
        <v>135</v>
      </c>
      <c r="C345" t="s">
        <v>137</v>
      </c>
      <c r="D345" t="s">
        <v>472</v>
      </c>
      <c r="E345" s="28">
        <v>1</v>
      </c>
      <c r="F345" s="28">
        <v>820</v>
      </c>
      <c r="G345" s="28">
        <v>42200</v>
      </c>
      <c r="H345" s="28">
        <v>10</v>
      </c>
      <c r="I345" s="28">
        <v>10</v>
      </c>
      <c r="J345" s="28">
        <v>10</v>
      </c>
      <c r="K345" s="28">
        <v>10</v>
      </c>
      <c r="L345" s="28">
        <v>10</v>
      </c>
      <c r="M345" s="28">
        <v>2000</v>
      </c>
      <c r="N345" s="28">
        <v>500</v>
      </c>
      <c r="O345" s="28">
        <v>20</v>
      </c>
    </row>
    <row r="346" spans="1:15" x14ac:dyDescent="0.3">
      <c r="A346" t="s">
        <v>134</v>
      </c>
      <c r="B346" t="s">
        <v>135</v>
      </c>
      <c r="C346" t="s">
        <v>137</v>
      </c>
      <c r="D346" t="s">
        <v>473</v>
      </c>
      <c r="E346" s="28">
        <v>1</v>
      </c>
      <c r="F346" s="28">
        <v>560</v>
      </c>
      <c r="G346" s="28">
        <v>35200</v>
      </c>
      <c r="H346" s="28">
        <v>10</v>
      </c>
      <c r="I346" s="28">
        <v>10</v>
      </c>
      <c r="J346" s="28">
        <v>10</v>
      </c>
      <c r="K346" s="28">
        <v>10</v>
      </c>
      <c r="L346" s="28">
        <v>10</v>
      </c>
      <c r="M346" s="28">
        <v>2000</v>
      </c>
      <c r="N346" s="28">
        <v>500</v>
      </c>
      <c r="O346" s="28">
        <v>20</v>
      </c>
    </row>
    <row r="347" spans="1:15" x14ac:dyDescent="0.3">
      <c r="A347" t="s">
        <v>134</v>
      </c>
      <c r="B347" t="s">
        <v>135</v>
      </c>
      <c r="C347" t="s">
        <v>137</v>
      </c>
      <c r="D347" t="s">
        <v>474</v>
      </c>
      <c r="E347" s="28">
        <v>1</v>
      </c>
      <c r="F347" s="28">
        <v>500</v>
      </c>
      <c r="G347" s="28">
        <v>33600</v>
      </c>
      <c r="H347" s="28">
        <v>10</v>
      </c>
      <c r="I347" s="28">
        <v>10</v>
      </c>
      <c r="J347" s="28">
        <v>10</v>
      </c>
      <c r="K347" s="28">
        <v>10</v>
      </c>
      <c r="L347" s="28">
        <v>10</v>
      </c>
      <c r="M347" s="28">
        <v>2000</v>
      </c>
      <c r="N347" s="28">
        <v>500</v>
      </c>
      <c r="O347" s="28">
        <v>20</v>
      </c>
    </row>
    <row r="348" spans="1:15" x14ac:dyDescent="0.3">
      <c r="A348" t="s">
        <v>134</v>
      </c>
      <c r="B348" t="s">
        <v>135</v>
      </c>
      <c r="C348" t="s">
        <v>137</v>
      </c>
      <c r="D348" t="s">
        <v>475</v>
      </c>
      <c r="E348" s="28">
        <v>1</v>
      </c>
      <c r="F348" s="28">
        <v>600</v>
      </c>
      <c r="G348" s="28">
        <v>29800</v>
      </c>
      <c r="H348" s="28">
        <v>10</v>
      </c>
      <c r="I348" s="28">
        <v>10</v>
      </c>
      <c r="J348" s="28">
        <v>10</v>
      </c>
      <c r="K348" s="28">
        <v>10</v>
      </c>
      <c r="L348" s="28">
        <v>10</v>
      </c>
      <c r="M348" s="28">
        <v>2000</v>
      </c>
      <c r="N348" s="28">
        <v>500</v>
      </c>
      <c r="O348" s="28">
        <v>20</v>
      </c>
    </row>
    <row r="349" spans="1:15" x14ac:dyDescent="0.3">
      <c r="A349" t="s">
        <v>134</v>
      </c>
      <c r="B349" t="s">
        <v>135</v>
      </c>
      <c r="C349" t="s">
        <v>137</v>
      </c>
      <c r="D349" t="s">
        <v>476</v>
      </c>
      <c r="E349" s="28">
        <v>1</v>
      </c>
      <c r="F349" s="28">
        <v>420</v>
      </c>
      <c r="G349" s="28">
        <v>24200</v>
      </c>
      <c r="H349" s="28">
        <v>10</v>
      </c>
      <c r="I349" s="28">
        <v>10</v>
      </c>
      <c r="J349" s="28">
        <v>10</v>
      </c>
      <c r="K349" s="28">
        <v>10</v>
      </c>
      <c r="L349" s="28">
        <v>10</v>
      </c>
      <c r="M349" s="28">
        <v>2000</v>
      </c>
      <c r="N349" s="28">
        <v>500</v>
      </c>
      <c r="O349" s="28">
        <v>20</v>
      </c>
    </row>
    <row r="350" spans="1:15" x14ac:dyDescent="0.3">
      <c r="A350" t="s">
        <v>134</v>
      </c>
      <c r="B350" t="s">
        <v>135</v>
      </c>
      <c r="C350" t="s">
        <v>137</v>
      </c>
      <c r="D350" t="s">
        <v>477</v>
      </c>
      <c r="E350" s="28">
        <v>1</v>
      </c>
      <c r="F350" s="28">
        <v>1020</v>
      </c>
      <c r="G350" s="28">
        <v>52600</v>
      </c>
      <c r="H350" s="28">
        <v>10</v>
      </c>
      <c r="I350" s="28">
        <v>10</v>
      </c>
      <c r="J350" s="28">
        <v>10</v>
      </c>
      <c r="K350" s="28">
        <v>10</v>
      </c>
      <c r="L350" s="28">
        <v>10</v>
      </c>
      <c r="M350" s="28">
        <v>2000</v>
      </c>
      <c r="N350" s="28">
        <v>1000</v>
      </c>
      <c r="O350" s="28">
        <v>20</v>
      </c>
    </row>
    <row r="351" spans="1:15" x14ac:dyDescent="0.3">
      <c r="A351" t="s">
        <v>134</v>
      </c>
      <c r="B351" t="s">
        <v>135</v>
      </c>
      <c r="C351" t="s">
        <v>137</v>
      </c>
      <c r="D351" t="s">
        <v>478</v>
      </c>
      <c r="E351" s="28">
        <v>1</v>
      </c>
      <c r="F351" s="28">
        <v>540</v>
      </c>
      <c r="G351" s="28">
        <v>35000</v>
      </c>
      <c r="H351" s="28">
        <v>10</v>
      </c>
      <c r="I351" s="28">
        <v>10</v>
      </c>
      <c r="J351" s="28">
        <v>10</v>
      </c>
      <c r="K351" s="28">
        <v>10</v>
      </c>
      <c r="L351" s="28">
        <v>10</v>
      </c>
      <c r="M351" s="28">
        <v>2000</v>
      </c>
      <c r="N351" s="28">
        <v>500</v>
      </c>
      <c r="O351" s="28">
        <v>20</v>
      </c>
    </row>
    <row r="352" spans="1:15" x14ac:dyDescent="0.3">
      <c r="A352" t="s">
        <v>134</v>
      </c>
      <c r="B352" t="s">
        <v>135</v>
      </c>
      <c r="C352" t="s">
        <v>137</v>
      </c>
      <c r="D352" t="s">
        <v>479</v>
      </c>
      <c r="E352" s="28">
        <v>1</v>
      </c>
      <c r="F352" s="28">
        <v>400</v>
      </c>
      <c r="G352" s="28">
        <v>25600</v>
      </c>
      <c r="H352" s="28">
        <v>10</v>
      </c>
      <c r="I352" s="28">
        <v>10</v>
      </c>
      <c r="J352" s="28">
        <v>10</v>
      </c>
      <c r="K352" s="28">
        <v>10</v>
      </c>
      <c r="L352" s="28">
        <v>10</v>
      </c>
      <c r="M352" s="28">
        <v>2000</v>
      </c>
      <c r="N352" s="28">
        <v>500</v>
      </c>
      <c r="O352" s="28">
        <v>20</v>
      </c>
    </row>
    <row r="353" spans="1:15" x14ac:dyDescent="0.3">
      <c r="A353" t="s">
        <v>134</v>
      </c>
      <c r="B353" t="s">
        <v>135</v>
      </c>
      <c r="C353" t="s">
        <v>137</v>
      </c>
      <c r="D353" t="s">
        <v>480</v>
      </c>
      <c r="E353" s="28">
        <v>1</v>
      </c>
      <c r="F353" s="28">
        <v>2080</v>
      </c>
      <c r="G353" s="28">
        <v>98400</v>
      </c>
      <c r="H353" s="28">
        <v>20</v>
      </c>
      <c r="I353" s="28">
        <v>20</v>
      </c>
      <c r="J353" s="28">
        <v>20</v>
      </c>
      <c r="K353" s="28">
        <v>20</v>
      </c>
      <c r="L353" s="28">
        <v>20</v>
      </c>
      <c r="M353" s="28">
        <v>4000</v>
      </c>
      <c r="N353" s="28">
        <v>1500</v>
      </c>
      <c r="O353" s="28">
        <v>20</v>
      </c>
    </row>
    <row r="354" spans="1:15" x14ac:dyDescent="0.3">
      <c r="A354" t="s">
        <v>134</v>
      </c>
      <c r="B354" t="s">
        <v>135</v>
      </c>
      <c r="C354" t="s">
        <v>722</v>
      </c>
      <c r="D354" t="s">
        <v>722</v>
      </c>
      <c r="E354" s="28">
        <v>0</v>
      </c>
      <c r="F354" s="28">
        <v>4480</v>
      </c>
      <c r="G354" s="28">
        <v>0</v>
      </c>
      <c r="H354" s="28">
        <v>0</v>
      </c>
      <c r="I354" s="28">
        <v>0</v>
      </c>
      <c r="J354" s="28">
        <v>0</v>
      </c>
      <c r="K354" s="28">
        <v>0</v>
      </c>
      <c r="L354" s="28">
        <v>0</v>
      </c>
      <c r="M354" s="28">
        <v>0</v>
      </c>
      <c r="N354" s="28">
        <v>0</v>
      </c>
      <c r="O354" s="28">
        <v>0</v>
      </c>
    </row>
    <row r="355" spans="1:15" x14ac:dyDescent="0.3">
      <c r="A355" t="s">
        <v>134</v>
      </c>
      <c r="B355" t="s">
        <v>138</v>
      </c>
      <c r="C355" t="s">
        <v>139</v>
      </c>
      <c r="D355" t="s">
        <v>481</v>
      </c>
      <c r="E355" s="28">
        <v>1</v>
      </c>
      <c r="F355" s="28">
        <v>640</v>
      </c>
      <c r="G355" s="28">
        <v>33400</v>
      </c>
      <c r="H355" s="28">
        <v>10</v>
      </c>
      <c r="I355" s="28">
        <v>10</v>
      </c>
      <c r="J355" s="28">
        <v>10</v>
      </c>
      <c r="K355" s="28">
        <v>10</v>
      </c>
      <c r="L355" s="28">
        <v>10</v>
      </c>
      <c r="M355" s="28">
        <v>2000</v>
      </c>
      <c r="N355" s="28">
        <v>500</v>
      </c>
      <c r="O355" s="28">
        <v>20</v>
      </c>
    </row>
    <row r="356" spans="1:15" x14ac:dyDescent="0.3">
      <c r="A356" t="s">
        <v>134</v>
      </c>
      <c r="B356" t="s">
        <v>138</v>
      </c>
      <c r="C356" t="s">
        <v>139</v>
      </c>
      <c r="D356" t="s">
        <v>482</v>
      </c>
      <c r="E356" s="28">
        <v>1</v>
      </c>
      <c r="F356" s="28">
        <v>540</v>
      </c>
      <c r="G356" s="28">
        <v>30200</v>
      </c>
      <c r="H356" s="28">
        <v>20</v>
      </c>
      <c r="I356" s="28">
        <v>20</v>
      </c>
      <c r="J356" s="28">
        <v>20</v>
      </c>
      <c r="K356" s="28">
        <v>20</v>
      </c>
      <c r="L356" s="28">
        <v>20</v>
      </c>
      <c r="M356" s="28">
        <v>2000</v>
      </c>
      <c r="N356" s="28">
        <v>500</v>
      </c>
      <c r="O356" s="28">
        <v>20</v>
      </c>
    </row>
    <row r="357" spans="1:15" x14ac:dyDescent="0.3">
      <c r="A357" t="s">
        <v>134</v>
      </c>
      <c r="B357" t="s">
        <v>138</v>
      </c>
      <c r="C357" t="s">
        <v>139</v>
      </c>
      <c r="D357" t="s">
        <v>483</v>
      </c>
      <c r="E357" s="28">
        <v>1</v>
      </c>
      <c r="F357" s="28">
        <v>500</v>
      </c>
      <c r="G357" s="28">
        <v>23400</v>
      </c>
      <c r="H357" s="28">
        <v>10</v>
      </c>
      <c r="I357" s="28">
        <v>10</v>
      </c>
      <c r="J357" s="28">
        <v>10</v>
      </c>
      <c r="K357" s="28">
        <v>10</v>
      </c>
      <c r="L357" s="28">
        <v>10</v>
      </c>
      <c r="M357" s="28">
        <v>2000</v>
      </c>
      <c r="N357" s="28">
        <v>500</v>
      </c>
      <c r="O357" s="28">
        <v>20</v>
      </c>
    </row>
    <row r="358" spans="1:15" x14ac:dyDescent="0.3">
      <c r="A358" t="s">
        <v>134</v>
      </c>
      <c r="B358" t="s">
        <v>138</v>
      </c>
      <c r="C358" t="s">
        <v>139</v>
      </c>
      <c r="D358" t="s">
        <v>484</v>
      </c>
      <c r="E358" s="28">
        <v>1</v>
      </c>
      <c r="F358" s="28">
        <v>800</v>
      </c>
      <c r="G358" s="28">
        <v>44000</v>
      </c>
      <c r="H358" s="28">
        <v>20</v>
      </c>
      <c r="I358" s="28">
        <v>20</v>
      </c>
      <c r="J358" s="28">
        <v>20</v>
      </c>
      <c r="K358" s="28">
        <v>20</v>
      </c>
      <c r="L358" s="28">
        <v>20</v>
      </c>
      <c r="M358" s="28">
        <v>2000</v>
      </c>
      <c r="N358" s="28">
        <v>500</v>
      </c>
      <c r="O358" s="28">
        <v>20</v>
      </c>
    </row>
    <row r="359" spans="1:15" x14ac:dyDescent="0.3">
      <c r="A359" t="s">
        <v>134</v>
      </c>
      <c r="B359" t="s">
        <v>138</v>
      </c>
      <c r="C359" t="s">
        <v>139</v>
      </c>
      <c r="D359" t="s">
        <v>485</v>
      </c>
      <c r="E359" s="28">
        <v>1</v>
      </c>
      <c r="F359" s="28">
        <v>900</v>
      </c>
      <c r="G359" s="28">
        <v>39600</v>
      </c>
      <c r="H359" s="28">
        <v>10</v>
      </c>
      <c r="I359" s="28">
        <v>10</v>
      </c>
      <c r="J359" s="28">
        <v>10</v>
      </c>
      <c r="K359" s="28">
        <v>10</v>
      </c>
      <c r="L359" s="28">
        <v>10</v>
      </c>
      <c r="M359" s="28">
        <v>2000</v>
      </c>
      <c r="N359" s="28">
        <v>1000</v>
      </c>
      <c r="O359" s="28">
        <v>20</v>
      </c>
    </row>
    <row r="360" spans="1:15" x14ac:dyDescent="0.3">
      <c r="A360" t="s">
        <v>134</v>
      </c>
      <c r="B360" t="s">
        <v>138</v>
      </c>
      <c r="C360" t="s">
        <v>722</v>
      </c>
      <c r="D360" t="s">
        <v>722</v>
      </c>
      <c r="E360" s="28">
        <v>0</v>
      </c>
      <c r="F360" s="28">
        <v>2100</v>
      </c>
      <c r="G360" s="28">
        <v>0</v>
      </c>
      <c r="H360" s="28">
        <v>0</v>
      </c>
      <c r="I360" s="28">
        <v>0</v>
      </c>
      <c r="J360" s="28">
        <v>0</v>
      </c>
      <c r="K360" s="28">
        <v>0</v>
      </c>
      <c r="L360" s="28">
        <v>0</v>
      </c>
      <c r="M360" s="28">
        <v>0</v>
      </c>
      <c r="N360" s="28">
        <v>0</v>
      </c>
      <c r="O360" s="28">
        <v>0</v>
      </c>
    </row>
    <row r="361" spans="1:15" x14ac:dyDescent="0.3">
      <c r="A361" t="s">
        <v>140</v>
      </c>
      <c r="B361" t="s">
        <v>141</v>
      </c>
      <c r="C361" t="s">
        <v>142</v>
      </c>
      <c r="D361" t="s">
        <v>486</v>
      </c>
      <c r="E361" s="28">
        <v>1</v>
      </c>
      <c r="F361" s="28">
        <v>860</v>
      </c>
      <c r="G361" s="28">
        <v>68400</v>
      </c>
      <c r="H361" s="28">
        <v>10</v>
      </c>
      <c r="I361" s="28">
        <v>10</v>
      </c>
      <c r="J361" s="28">
        <v>10</v>
      </c>
      <c r="K361" s="28">
        <v>10</v>
      </c>
      <c r="L361" s="28">
        <v>10</v>
      </c>
      <c r="M361" s="28">
        <v>2000</v>
      </c>
      <c r="N361" s="28">
        <v>500</v>
      </c>
      <c r="O361" s="28">
        <v>20</v>
      </c>
    </row>
    <row r="362" spans="1:15" x14ac:dyDescent="0.3">
      <c r="A362" t="s">
        <v>140</v>
      </c>
      <c r="B362" t="s">
        <v>141</v>
      </c>
      <c r="C362" t="s">
        <v>142</v>
      </c>
      <c r="D362" t="s">
        <v>487</v>
      </c>
      <c r="E362" s="28">
        <v>1</v>
      </c>
      <c r="F362" s="28">
        <v>1080</v>
      </c>
      <c r="G362" s="28">
        <v>85400</v>
      </c>
      <c r="H362" s="28">
        <v>10</v>
      </c>
      <c r="I362" s="28">
        <v>10</v>
      </c>
      <c r="J362" s="28">
        <v>10</v>
      </c>
      <c r="K362" s="28">
        <v>10</v>
      </c>
      <c r="L362" s="28">
        <v>10</v>
      </c>
      <c r="M362" s="28">
        <v>2000</v>
      </c>
      <c r="N362" s="28">
        <v>1000</v>
      </c>
      <c r="O362" s="28">
        <v>20</v>
      </c>
    </row>
    <row r="363" spans="1:15" x14ac:dyDescent="0.3">
      <c r="A363" t="s">
        <v>140</v>
      </c>
      <c r="B363" t="s">
        <v>141</v>
      </c>
      <c r="C363" t="s">
        <v>142</v>
      </c>
      <c r="D363" t="s">
        <v>488</v>
      </c>
      <c r="E363" s="28">
        <v>1</v>
      </c>
      <c r="F363" s="28">
        <v>1460</v>
      </c>
      <c r="G363" s="28">
        <v>113800</v>
      </c>
      <c r="H363" s="28">
        <v>10</v>
      </c>
      <c r="I363" s="28">
        <v>10</v>
      </c>
      <c r="J363" s="28">
        <v>10</v>
      </c>
      <c r="K363" s="28">
        <v>10</v>
      </c>
      <c r="L363" s="28">
        <v>10</v>
      </c>
      <c r="M363" s="28">
        <v>4000</v>
      </c>
      <c r="N363" s="28">
        <v>1000</v>
      </c>
      <c r="O363" s="28">
        <v>20</v>
      </c>
    </row>
    <row r="364" spans="1:15" x14ac:dyDescent="0.3">
      <c r="A364" t="s">
        <v>140</v>
      </c>
      <c r="B364" t="s">
        <v>141</v>
      </c>
      <c r="C364" t="s">
        <v>142</v>
      </c>
      <c r="D364" t="s">
        <v>489</v>
      </c>
      <c r="E364" s="28">
        <v>1</v>
      </c>
      <c r="F364" s="28">
        <v>900</v>
      </c>
      <c r="G364" s="28">
        <v>69800</v>
      </c>
      <c r="H364" s="28">
        <v>10</v>
      </c>
      <c r="I364" s="28">
        <v>10</v>
      </c>
      <c r="J364" s="28">
        <v>10</v>
      </c>
      <c r="K364" s="28">
        <v>10</v>
      </c>
      <c r="L364" s="28">
        <v>10</v>
      </c>
      <c r="M364" s="28">
        <v>2000</v>
      </c>
      <c r="N364" s="28">
        <v>500</v>
      </c>
      <c r="O364" s="28">
        <v>20</v>
      </c>
    </row>
    <row r="365" spans="1:15" x14ac:dyDescent="0.3">
      <c r="A365" t="s">
        <v>140</v>
      </c>
      <c r="B365" t="s">
        <v>141</v>
      </c>
      <c r="C365" t="s">
        <v>143</v>
      </c>
      <c r="D365" t="s">
        <v>490</v>
      </c>
      <c r="E365" s="28">
        <v>1</v>
      </c>
      <c r="F365" s="28">
        <v>1740</v>
      </c>
      <c r="G365" s="28">
        <v>136000</v>
      </c>
      <c r="H365" s="28">
        <v>20</v>
      </c>
      <c r="I365" s="28">
        <v>20</v>
      </c>
      <c r="J365" s="28">
        <v>20</v>
      </c>
      <c r="K365" s="28">
        <v>20</v>
      </c>
      <c r="L365" s="28">
        <v>20</v>
      </c>
      <c r="M365" s="28">
        <v>4000</v>
      </c>
      <c r="N365" s="28">
        <v>1000</v>
      </c>
      <c r="O365" s="28">
        <v>20</v>
      </c>
    </row>
    <row r="366" spans="1:15" x14ac:dyDescent="0.3">
      <c r="A366" t="s">
        <v>140</v>
      </c>
      <c r="B366" t="s">
        <v>141</v>
      </c>
      <c r="C366" t="s">
        <v>143</v>
      </c>
      <c r="D366" t="s">
        <v>491</v>
      </c>
      <c r="E366" s="28">
        <v>1</v>
      </c>
      <c r="F366" s="28">
        <v>520</v>
      </c>
      <c r="G366" s="28">
        <v>36600</v>
      </c>
      <c r="H366" s="28">
        <v>10</v>
      </c>
      <c r="I366" s="28">
        <v>10</v>
      </c>
      <c r="J366" s="28">
        <v>10</v>
      </c>
      <c r="K366" s="28">
        <v>10</v>
      </c>
      <c r="L366" s="28">
        <v>10</v>
      </c>
      <c r="M366" s="28">
        <v>2000</v>
      </c>
      <c r="N366" s="28">
        <v>500</v>
      </c>
      <c r="O366" s="28">
        <v>20</v>
      </c>
    </row>
    <row r="367" spans="1:15" x14ac:dyDescent="0.3">
      <c r="A367" t="s">
        <v>140</v>
      </c>
      <c r="B367" t="s">
        <v>141</v>
      </c>
      <c r="C367" t="s">
        <v>143</v>
      </c>
      <c r="D367" t="s">
        <v>492</v>
      </c>
      <c r="E367" s="28">
        <v>1</v>
      </c>
      <c r="F367" s="28">
        <v>400</v>
      </c>
      <c r="G367" s="28">
        <v>28200</v>
      </c>
      <c r="H367" s="28">
        <v>10</v>
      </c>
      <c r="I367" s="28">
        <v>10</v>
      </c>
      <c r="J367" s="28">
        <v>10</v>
      </c>
      <c r="K367" s="28">
        <v>10</v>
      </c>
      <c r="L367" s="28">
        <v>10</v>
      </c>
      <c r="M367" s="28">
        <v>2000</v>
      </c>
      <c r="N367" s="28">
        <v>500</v>
      </c>
      <c r="O367" s="28">
        <v>20</v>
      </c>
    </row>
    <row r="368" spans="1:15" x14ac:dyDescent="0.3">
      <c r="A368" t="s">
        <v>140</v>
      </c>
      <c r="B368" t="s">
        <v>141</v>
      </c>
      <c r="C368" t="s">
        <v>143</v>
      </c>
      <c r="D368" t="s">
        <v>493</v>
      </c>
      <c r="E368" s="28">
        <v>1</v>
      </c>
      <c r="F368" s="28">
        <v>480</v>
      </c>
      <c r="G368" s="28">
        <v>36400</v>
      </c>
      <c r="H368" s="28">
        <v>10</v>
      </c>
      <c r="I368" s="28">
        <v>10</v>
      </c>
      <c r="J368" s="28">
        <v>10</v>
      </c>
      <c r="K368" s="28">
        <v>10</v>
      </c>
      <c r="L368" s="28">
        <v>10</v>
      </c>
      <c r="M368" s="28">
        <v>2000</v>
      </c>
      <c r="N368" s="28">
        <v>500</v>
      </c>
      <c r="O368" s="28">
        <v>20</v>
      </c>
    </row>
    <row r="369" spans="1:15" x14ac:dyDescent="0.3">
      <c r="A369" t="s">
        <v>140</v>
      </c>
      <c r="B369" t="s">
        <v>141</v>
      </c>
      <c r="C369" t="s">
        <v>143</v>
      </c>
      <c r="D369" t="s">
        <v>494</v>
      </c>
      <c r="E369" s="28">
        <v>1</v>
      </c>
      <c r="F369" s="28">
        <v>1180</v>
      </c>
      <c r="G369" s="28">
        <v>74800</v>
      </c>
      <c r="H369" s="28">
        <v>10</v>
      </c>
      <c r="I369" s="28">
        <v>10</v>
      </c>
      <c r="J369" s="28">
        <v>10</v>
      </c>
      <c r="K369" s="28">
        <v>10</v>
      </c>
      <c r="L369" s="28">
        <v>10</v>
      </c>
      <c r="M369" s="28">
        <v>2000</v>
      </c>
      <c r="N369" s="28">
        <v>1500</v>
      </c>
      <c r="O369" s="28">
        <v>20</v>
      </c>
    </row>
    <row r="370" spans="1:15" x14ac:dyDescent="0.3">
      <c r="A370" t="s">
        <v>140</v>
      </c>
      <c r="B370" t="s">
        <v>141</v>
      </c>
      <c r="C370" t="s">
        <v>143</v>
      </c>
      <c r="D370" t="s">
        <v>495</v>
      </c>
      <c r="E370" s="28">
        <v>1</v>
      </c>
      <c r="F370" s="28">
        <v>780</v>
      </c>
      <c r="G370" s="28">
        <v>60800</v>
      </c>
      <c r="H370" s="28">
        <v>10</v>
      </c>
      <c r="I370" s="28">
        <v>10</v>
      </c>
      <c r="J370" s="28">
        <v>10</v>
      </c>
      <c r="K370" s="28">
        <v>10</v>
      </c>
      <c r="L370" s="28">
        <v>10</v>
      </c>
      <c r="M370" s="28">
        <v>2000</v>
      </c>
      <c r="N370" s="28">
        <v>1000</v>
      </c>
      <c r="O370" s="28">
        <v>20</v>
      </c>
    </row>
    <row r="371" spans="1:15" x14ac:dyDescent="0.3">
      <c r="A371" t="s">
        <v>140</v>
      </c>
      <c r="B371" t="s">
        <v>141</v>
      </c>
      <c r="C371" t="s">
        <v>143</v>
      </c>
      <c r="D371" t="s">
        <v>496</v>
      </c>
      <c r="E371" s="28">
        <v>1</v>
      </c>
      <c r="F371" s="28">
        <v>560</v>
      </c>
      <c r="G371" s="28">
        <v>41800</v>
      </c>
      <c r="H371" s="28">
        <v>10</v>
      </c>
      <c r="I371" s="28">
        <v>10</v>
      </c>
      <c r="J371" s="28">
        <v>10</v>
      </c>
      <c r="K371" s="28">
        <v>10</v>
      </c>
      <c r="L371" s="28">
        <v>10</v>
      </c>
      <c r="M371" s="28">
        <v>2000</v>
      </c>
      <c r="N371" s="28">
        <v>500</v>
      </c>
      <c r="O371" s="28">
        <v>20</v>
      </c>
    </row>
    <row r="372" spans="1:15" x14ac:dyDescent="0.3">
      <c r="A372" t="s">
        <v>140</v>
      </c>
      <c r="B372" t="s">
        <v>141</v>
      </c>
      <c r="C372" t="s">
        <v>144</v>
      </c>
      <c r="D372" t="s">
        <v>497</v>
      </c>
      <c r="E372" s="28">
        <v>1</v>
      </c>
      <c r="F372" s="28">
        <v>600</v>
      </c>
      <c r="G372" s="28">
        <v>46000</v>
      </c>
      <c r="H372" s="28">
        <v>10</v>
      </c>
      <c r="I372" s="28">
        <v>10</v>
      </c>
      <c r="J372" s="28">
        <v>10</v>
      </c>
      <c r="K372" s="28">
        <v>10</v>
      </c>
      <c r="L372" s="28">
        <v>10</v>
      </c>
      <c r="M372" s="28">
        <v>2000</v>
      </c>
      <c r="N372" s="28">
        <v>1000</v>
      </c>
      <c r="O372" s="28">
        <v>20</v>
      </c>
    </row>
    <row r="373" spans="1:15" x14ac:dyDescent="0.3">
      <c r="A373" t="s">
        <v>140</v>
      </c>
      <c r="B373" t="s">
        <v>141</v>
      </c>
      <c r="C373" t="s">
        <v>144</v>
      </c>
      <c r="D373" t="s">
        <v>498</v>
      </c>
      <c r="E373" s="28">
        <v>1</v>
      </c>
      <c r="F373" s="28">
        <v>1440</v>
      </c>
      <c r="G373" s="28">
        <v>108200</v>
      </c>
      <c r="H373" s="28">
        <v>20</v>
      </c>
      <c r="I373" s="28">
        <v>20</v>
      </c>
      <c r="J373" s="28">
        <v>20</v>
      </c>
      <c r="K373" s="28">
        <v>20</v>
      </c>
      <c r="L373" s="28">
        <v>20</v>
      </c>
      <c r="M373" s="28">
        <v>4000</v>
      </c>
      <c r="N373" s="28">
        <v>1500</v>
      </c>
      <c r="O373" s="28">
        <v>20</v>
      </c>
    </row>
    <row r="374" spans="1:15" x14ac:dyDescent="0.3">
      <c r="A374" t="s">
        <v>140</v>
      </c>
      <c r="B374" t="s">
        <v>141</v>
      </c>
      <c r="C374" t="s">
        <v>144</v>
      </c>
      <c r="D374" t="s">
        <v>499</v>
      </c>
      <c r="E374" s="28">
        <v>1</v>
      </c>
      <c r="F374" s="28">
        <v>480</v>
      </c>
      <c r="G374" s="28">
        <v>30400</v>
      </c>
      <c r="H374" s="28">
        <v>10</v>
      </c>
      <c r="I374" s="28">
        <v>10</v>
      </c>
      <c r="J374" s="28">
        <v>10</v>
      </c>
      <c r="K374" s="28">
        <v>10</v>
      </c>
      <c r="L374" s="28">
        <v>10</v>
      </c>
      <c r="M374" s="28">
        <v>2000</v>
      </c>
      <c r="N374" s="28">
        <v>500</v>
      </c>
      <c r="O374" s="28">
        <v>20</v>
      </c>
    </row>
    <row r="375" spans="1:15" x14ac:dyDescent="0.3">
      <c r="A375" t="s">
        <v>140</v>
      </c>
      <c r="B375" t="s">
        <v>141</v>
      </c>
      <c r="C375" t="s">
        <v>144</v>
      </c>
      <c r="D375" t="s">
        <v>500</v>
      </c>
      <c r="E375" s="28">
        <v>1</v>
      </c>
      <c r="F375" s="28">
        <v>500</v>
      </c>
      <c r="G375" s="28">
        <v>37400</v>
      </c>
      <c r="H375" s="28">
        <v>10</v>
      </c>
      <c r="I375" s="28">
        <v>10</v>
      </c>
      <c r="J375" s="28">
        <v>10</v>
      </c>
      <c r="K375" s="28">
        <v>10</v>
      </c>
      <c r="L375" s="28">
        <v>10</v>
      </c>
      <c r="M375" s="28">
        <v>2000</v>
      </c>
      <c r="N375" s="28">
        <v>500</v>
      </c>
      <c r="O375" s="28">
        <v>20</v>
      </c>
    </row>
    <row r="376" spans="1:15" x14ac:dyDescent="0.3">
      <c r="A376" t="s">
        <v>140</v>
      </c>
      <c r="B376" t="s">
        <v>141</v>
      </c>
      <c r="C376" t="s">
        <v>144</v>
      </c>
      <c r="D376" t="s">
        <v>501</v>
      </c>
      <c r="E376" s="28">
        <v>1</v>
      </c>
      <c r="F376" s="28">
        <v>400</v>
      </c>
      <c r="G376" s="28">
        <v>24200</v>
      </c>
      <c r="H376" s="28">
        <v>10</v>
      </c>
      <c r="I376" s="28">
        <v>10</v>
      </c>
      <c r="J376" s="28">
        <v>10</v>
      </c>
      <c r="K376" s="28">
        <v>10</v>
      </c>
      <c r="L376" s="28">
        <v>10</v>
      </c>
      <c r="M376" s="28">
        <v>2000</v>
      </c>
      <c r="N376" s="28">
        <v>500</v>
      </c>
      <c r="O376" s="28">
        <v>20</v>
      </c>
    </row>
    <row r="377" spans="1:15" x14ac:dyDescent="0.3">
      <c r="A377" t="s">
        <v>140</v>
      </c>
      <c r="B377" t="s">
        <v>141</v>
      </c>
      <c r="C377" t="s">
        <v>145</v>
      </c>
      <c r="D377" t="s">
        <v>502</v>
      </c>
      <c r="E377" s="28">
        <v>1</v>
      </c>
      <c r="F377" s="28">
        <v>620</v>
      </c>
      <c r="G377" s="28">
        <v>52400</v>
      </c>
      <c r="H377" s="28">
        <v>10</v>
      </c>
      <c r="I377" s="28">
        <v>10</v>
      </c>
      <c r="J377" s="28">
        <v>10</v>
      </c>
      <c r="K377" s="28">
        <v>10</v>
      </c>
      <c r="L377" s="28">
        <v>10</v>
      </c>
      <c r="M377" s="28">
        <v>2000</v>
      </c>
      <c r="N377" s="28">
        <v>500</v>
      </c>
      <c r="O377" s="28">
        <v>20</v>
      </c>
    </row>
    <row r="378" spans="1:15" x14ac:dyDescent="0.3">
      <c r="A378" t="s">
        <v>140</v>
      </c>
      <c r="B378" t="s">
        <v>141</v>
      </c>
      <c r="C378" t="s">
        <v>145</v>
      </c>
      <c r="D378" t="s">
        <v>503</v>
      </c>
      <c r="E378" s="28">
        <v>1</v>
      </c>
      <c r="F378" s="28">
        <v>700</v>
      </c>
      <c r="G378" s="28">
        <v>54000</v>
      </c>
      <c r="H378" s="28">
        <v>10</v>
      </c>
      <c r="I378" s="28">
        <v>10</v>
      </c>
      <c r="J378" s="28">
        <v>10</v>
      </c>
      <c r="K378" s="28">
        <v>10</v>
      </c>
      <c r="L378" s="28">
        <v>10</v>
      </c>
      <c r="M378" s="28">
        <v>2000</v>
      </c>
      <c r="N378" s="28">
        <v>500</v>
      </c>
      <c r="O378" s="28">
        <v>20</v>
      </c>
    </row>
    <row r="379" spans="1:15" x14ac:dyDescent="0.3">
      <c r="A379" t="s">
        <v>140</v>
      </c>
      <c r="B379" t="s">
        <v>141</v>
      </c>
      <c r="C379" t="s">
        <v>145</v>
      </c>
      <c r="D379" t="s">
        <v>504</v>
      </c>
      <c r="E379" s="28">
        <v>1</v>
      </c>
      <c r="F379" s="28">
        <v>660</v>
      </c>
      <c r="G379" s="28">
        <v>53600</v>
      </c>
      <c r="H379" s="28">
        <v>10</v>
      </c>
      <c r="I379" s="28">
        <v>10</v>
      </c>
      <c r="J379" s="28">
        <v>10</v>
      </c>
      <c r="K379" s="28">
        <v>10</v>
      </c>
      <c r="L379" s="28">
        <v>10</v>
      </c>
      <c r="M379" s="28">
        <v>2000</v>
      </c>
      <c r="N379" s="28">
        <v>500</v>
      </c>
      <c r="O379" s="28">
        <v>20</v>
      </c>
    </row>
    <row r="380" spans="1:15" x14ac:dyDescent="0.3">
      <c r="A380" t="s">
        <v>140</v>
      </c>
      <c r="B380" t="s">
        <v>141</v>
      </c>
      <c r="C380" t="s">
        <v>146</v>
      </c>
      <c r="D380" t="s">
        <v>505</v>
      </c>
      <c r="E380" s="28">
        <v>1</v>
      </c>
      <c r="F380" s="28">
        <v>2000</v>
      </c>
      <c r="G380" s="28">
        <v>141400</v>
      </c>
      <c r="H380" s="28">
        <v>20</v>
      </c>
      <c r="I380" s="28">
        <v>20</v>
      </c>
      <c r="J380" s="28">
        <v>20</v>
      </c>
      <c r="K380" s="28">
        <v>20</v>
      </c>
      <c r="L380" s="28">
        <v>20</v>
      </c>
      <c r="M380" s="28">
        <v>4000</v>
      </c>
      <c r="N380" s="28">
        <v>2000</v>
      </c>
      <c r="O380" s="28">
        <v>20</v>
      </c>
    </row>
    <row r="381" spans="1:15" x14ac:dyDescent="0.3">
      <c r="A381" t="s">
        <v>140</v>
      </c>
      <c r="B381" t="s">
        <v>141</v>
      </c>
      <c r="C381" t="s">
        <v>146</v>
      </c>
      <c r="D381" t="s">
        <v>506</v>
      </c>
      <c r="E381" s="28">
        <v>1</v>
      </c>
      <c r="F381" s="28">
        <v>820</v>
      </c>
      <c r="G381" s="28">
        <v>62200</v>
      </c>
      <c r="H381" s="28">
        <v>10</v>
      </c>
      <c r="I381" s="28">
        <v>10</v>
      </c>
      <c r="J381" s="28">
        <v>10</v>
      </c>
      <c r="K381" s="28">
        <v>10</v>
      </c>
      <c r="L381" s="28">
        <v>10</v>
      </c>
      <c r="M381" s="28">
        <v>2000</v>
      </c>
      <c r="N381" s="28">
        <v>500</v>
      </c>
      <c r="O381" s="28">
        <v>20</v>
      </c>
    </row>
    <row r="382" spans="1:15" x14ac:dyDescent="0.3">
      <c r="A382" t="s">
        <v>140</v>
      </c>
      <c r="B382" t="s">
        <v>141</v>
      </c>
      <c r="C382" t="s">
        <v>146</v>
      </c>
      <c r="D382" t="s">
        <v>507</v>
      </c>
      <c r="E382" s="28">
        <v>1</v>
      </c>
      <c r="F382" s="28">
        <v>1120</v>
      </c>
      <c r="G382" s="28">
        <v>78200</v>
      </c>
      <c r="H382" s="28">
        <v>10</v>
      </c>
      <c r="I382" s="28">
        <v>10</v>
      </c>
      <c r="J382" s="28">
        <v>10</v>
      </c>
      <c r="K382" s="28">
        <v>10</v>
      </c>
      <c r="L382" s="28">
        <v>10</v>
      </c>
      <c r="M382" s="28">
        <v>2000</v>
      </c>
      <c r="N382" s="28">
        <v>1000</v>
      </c>
      <c r="O382" s="28">
        <v>20</v>
      </c>
    </row>
    <row r="383" spans="1:15" x14ac:dyDescent="0.3">
      <c r="A383" t="s">
        <v>140</v>
      </c>
      <c r="B383" t="s">
        <v>141</v>
      </c>
      <c r="C383" t="s">
        <v>722</v>
      </c>
      <c r="D383" t="s">
        <v>722</v>
      </c>
      <c r="E383" s="28">
        <v>0</v>
      </c>
      <c r="F383" s="28">
        <v>10480</v>
      </c>
      <c r="G383" s="28">
        <v>0</v>
      </c>
      <c r="H383" s="28">
        <v>0</v>
      </c>
      <c r="I383" s="28">
        <v>0</v>
      </c>
      <c r="J383" s="28">
        <v>0</v>
      </c>
      <c r="K383" s="28">
        <v>0</v>
      </c>
      <c r="L383" s="28">
        <v>0</v>
      </c>
      <c r="M383" s="28">
        <v>0</v>
      </c>
      <c r="N383" s="28">
        <v>0</v>
      </c>
      <c r="O383" s="28"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1D4AA-8370-41A0-89FC-D80D9B68704C}">
  <sheetPr filterMode="1">
    <tabColor rgb="FF00B050"/>
  </sheetPr>
  <dimension ref="A1:F3491"/>
  <sheetViews>
    <sheetView workbookViewId="0">
      <selection activeCell="G1" sqref="G1"/>
    </sheetView>
  </sheetViews>
  <sheetFormatPr defaultRowHeight="14.4" x14ac:dyDescent="0.3"/>
  <cols>
    <col min="4" max="4" width="47.33203125" customWidth="1"/>
    <col min="5" max="5" width="10.33203125" bestFit="1" customWidth="1"/>
    <col min="6" max="6" width="11.33203125" bestFit="1" customWidth="1"/>
  </cols>
  <sheetData>
    <row r="1" spans="1:6" x14ac:dyDescent="0.3">
      <c r="A1" t="s">
        <v>53</v>
      </c>
      <c r="B1" t="s">
        <v>54</v>
      </c>
      <c r="C1" t="s">
        <v>564</v>
      </c>
      <c r="D1" t="s">
        <v>723</v>
      </c>
      <c r="E1" t="s">
        <v>724</v>
      </c>
      <c r="F1" t="s">
        <v>725</v>
      </c>
    </row>
    <row r="2" spans="1:6" hidden="1" x14ac:dyDescent="0.3">
      <c r="A2" t="s">
        <v>56</v>
      </c>
      <c r="B2" t="s">
        <v>57</v>
      </c>
      <c r="C2" t="s">
        <v>58</v>
      </c>
      <c r="D2" t="s">
        <v>726</v>
      </c>
      <c r="E2" s="29">
        <v>1677.1820118058395</v>
      </c>
      <c r="F2" s="29">
        <v>3400</v>
      </c>
    </row>
    <row r="3" spans="1:6" hidden="1" x14ac:dyDescent="0.3">
      <c r="A3" t="s">
        <v>56</v>
      </c>
      <c r="B3" t="s">
        <v>57</v>
      </c>
      <c r="C3" t="s">
        <v>58</v>
      </c>
      <c r="D3" t="s">
        <v>727</v>
      </c>
      <c r="E3" s="29">
        <v>667.66596309032957</v>
      </c>
      <c r="F3" s="29">
        <v>1400</v>
      </c>
    </row>
    <row r="4" spans="1:6" hidden="1" x14ac:dyDescent="0.3">
      <c r="A4" t="s">
        <v>56</v>
      </c>
      <c r="B4" t="s">
        <v>57</v>
      </c>
      <c r="C4" t="s">
        <v>58</v>
      </c>
      <c r="D4" t="s">
        <v>728</v>
      </c>
      <c r="E4" s="29">
        <v>1276.8625118735351</v>
      </c>
      <c r="F4" s="29">
        <v>2600</v>
      </c>
    </row>
    <row r="5" spans="1:6" hidden="1" x14ac:dyDescent="0.3">
      <c r="A5" t="s">
        <v>56</v>
      </c>
      <c r="B5" t="s">
        <v>57</v>
      </c>
      <c r="C5" t="s">
        <v>58</v>
      </c>
      <c r="D5" t="s">
        <v>729</v>
      </c>
      <c r="E5" s="29">
        <v>994.57020960194234</v>
      </c>
      <c r="F5" s="29">
        <v>2000</v>
      </c>
    </row>
    <row r="6" spans="1:6" hidden="1" x14ac:dyDescent="0.3">
      <c r="A6" t="s">
        <v>56</v>
      </c>
      <c r="B6" t="s">
        <v>57</v>
      </c>
      <c r="C6" t="s">
        <v>58</v>
      </c>
      <c r="D6" t="s">
        <v>730</v>
      </c>
      <c r="E6" s="29">
        <v>868.45976045110922</v>
      </c>
      <c r="F6" s="29">
        <v>1800</v>
      </c>
    </row>
    <row r="7" spans="1:6" hidden="1" x14ac:dyDescent="0.3">
      <c r="A7" t="s">
        <v>56</v>
      </c>
      <c r="B7" t="s">
        <v>57</v>
      </c>
      <c r="C7" t="s">
        <v>58</v>
      </c>
      <c r="D7" t="s">
        <v>731</v>
      </c>
      <c r="E7" s="29">
        <v>1572.5389102250381</v>
      </c>
      <c r="F7" s="29">
        <v>3200</v>
      </c>
    </row>
    <row r="8" spans="1:6" hidden="1" x14ac:dyDescent="0.3">
      <c r="A8" t="s">
        <v>56</v>
      </c>
      <c r="B8" t="s">
        <v>57</v>
      </c>
      <c r="C8" t="s">
        <v>58</v>
      </c>
      <c r="D8" t="s">
        <v>148</v>
      </c>
      <c r="E8" s="29">
        <v>6995.0842847876265</v>
      </c>
      <c r="F8" s="29">
        <v>14000</v>
      </c>
    </row>
    <row r="9" spans="1:6" hidden="1" x14ac:dyDescent="0.3">
      <c r="A9" t="s">
        <v>56</v>
      </c>
      <c r="B9" t="s">
        <v>57</v>
      </c>
      <c r="C9" t="s">
        <v>58</v>
      </c>
      <c r="D9" t="s">
        <v>149</v>
      </c>
      <c r="E9" s="29">
        <v>6810.3014694195672</v>
      </c>
      <c r="F9" s="29">
        <v>13700</v>
      </c>
    </row>
    <row r="10" spans="1:6" hidden="1" x14ac:dyDescent="0.3">
      <c r="A10" t="s">
        <v>56</v>
      </c>
      <c r="B10" t="s">
        <v>57</v>
      </c>
      <c r="C10" t="s">
        <v>58</v>
      </c>
      <c r="D10" t="s">
        <v>732</v>
      </c>
      <c r="E10" s="29">
        <v>858.16251630688248</v>
      </c>
      <c r="F10" s="29">
        <v>1800</v>
      </c>
    </row>
    <row r="11" spans="1:6" hidden="1" x14ac:dyDescent="0.3">
      <c r="A11" t="s">
        <v>56</v>
      </c>
      <c r="B11" t="s">
        <v>57</v>
      </c>
      <c r="C11" t="s">
        <v>58</v>
      </c>
      <c r="D11" t="s">
        <v>733</v>
      </c>
      <c r="E11" s="29">
        <v>1457.2690563044514</v>
      </c>
      <c r="F11" s="29">
        <v>3000</v>
      </c>
    </row>
    <row r="12" spans="1:6" hidden="1" x14ac:dyDescent="0.3">
      <c r="A12" t="s">
        <v>56</v>
      </c>
      <c r="B12" t="s">
        <v>57</v>
      </c>
      <c r="C12" t="s">
        <v>58</v>
      </c>
      <c r="D12" t="s">
        <v>734</v>
      </c>
      <c r="E12" s="29">
        <v>1094.6438369326343</v>
      </c>
      <c r="F12" s="29">
        <v>2200</v>
      </c>
    </row>
    <row r="13" spans="1:6" hidden="1" x14ac:dyDescent="0.3">
      <c r="A13" t="s">
        <v>56</v>
      </c>
      <c r="B13" t="s">
        <v>57</v>
      </c>
      <c r="C13" t="s">
        <v>58</v>
      </c>
      <c r="D13" t="s">
        <v>735</v>
      </c>
      <c r="E13" s="29">
        <v>1871.7589955300054</v>
      </c>
      <c r="F13" s="29">
        <v>3800</v>
      </c>
    </row>
    <row r="14" spans="1:6" hidden="1" x14ac:dyDescent="0.3">
      <c r="A14" t="s">
        <v>56</v>
      </c>
      <c r="B14" t="s">
        <v>57</v>
      </c>
      <c r="C14" t="s">
        <v>58</v>
      </c>
      <c r="D14" t="s">
        <v>736</v>
      </c>
      <c r="E14" s="29">
        <v>769.88671044125601</v>
      </c>
      <c r="F14" s="29">
        <v>1600</v>
      </c>
    </row>
    <row r="15" spans="1:6" hidden="1" x14ac:dyDescent="0.3">
      <c r="A15" t="s">
        <v>56</v>
      </c>
      <c r="B15" t="s">
        <v>57</v>
      </c>
      <c r="C15" t="s">
        <v>58</v>
      </c>
      <c r="D15" t="s">
        <v>737</v>
      </c>
      <c r="E15" s="29">
        <v>929.33367750815682</v>
      </c>
      <c r="F15" s="29">
        <v>1900</v>
      </c>
    </row>
    <row r="16" spans="1:6" hidden="1" x14ac:dyDescent="0.3">
      <c r="A16" t="s">
        <v>56</v>
      </c>
      <c r="B16" t="s">
        <v>57</v>
      </c>
      <c r="C16" t="s">
        <v>58</v>
      </c>
      <c r="D16" t="s">
        <v>738</v>
      </c>
      <c r="E16" s="29">
        <v>1072.5897047313251</v>
      </c>
      <c r="F16" s="29">
        <v>2200</v>
      </c>
    </row>
    <row r="17" spans="1:6" hidden="1" x14ac:dyDescent="0.3">
      <c r="A17" t="s">
        <v>56</v>
      </c>
      <c r="B17" t="s">
        <v>57</v>
      </c>
      <c r="C17" t="s">
        <v>58</v>
      </c>
      <c r="D17" t="s">
        <v>739</v>
      </c>
      <c r="E17" s="29">
        <v>2061.2612217587516</v>
      </c>
      <c r="F17" s="29">
        <v>4200</v>
      </c>
    </row>
    <row r="18" spans="1:6" hidden="1" x14ac:dyDescent="0.3">
      <c r="A18" t="s">
        <v>56</v>
      </c>
      <c r="B18" t="s">
        <v>57</v>
      </c>
      <c r="C18" t="s">
        <v>58</v>
      </c>
      <c r="D18" t="s">
        <v>740</v>
      </c>
      <c r="E18" s="29">
        <v>726.18016165429708</v>
      </c>
      <c r="F18" s="29">
        <v>1500</v>
      </c>
    </row>
    <row r="19" spans="1:6" hidden="1" x14ac:dyDescent="0.3">
      <c r="A19" t="s">
        <v>56</v>
      </c>
      <c r="B19" t="s">
        <v>57</v>
      </c>
      <c r="C19" t="s">
        <v>58</v>
      </c>
      <c r="D19" t="s">
        <v>741</v>
      </c>
      <c r="E19" s="29">
        <v>1006.1866933243211</v>
      </c>
      <c r="F19" s="29">
        <v>2100</v>
      </c>
    </row>
    <row r="20" spans="1:6" hidden="1" x14ac:dyDescent="0.3">
      <c r="A20" t="s">
        <v>56</v>
      </c>
      <c r="B20" t="s">
        <v>57</v>
      </c>
      <c r="C20" t="s">
        <v>58</v>
      </c>
      <c r="D20" t="s">
        <v>742</v>
      </c>
      <c r="E20" s="29">
        <v>1336.9930939880228</v>
      </c>
      <c r="F20" s="29">
        <v>2700</v>
      </c>
    </row>
    <row r="21" spans="1:6" hidden="1" x14ac:dyDescent="0.3">
      <c r="A21" t="s">
        <v>56</v>
      </c>
      <c r="B21" t="s">
        <v>57</v>
      </c>
      <c r="C21" t="s">
        <v>58</v>
      </c>
      <c r="D21" t="s">
        <v>743</v>
      </c>
      <c r="E21" s="29">
        <v>1271.5274433026143</v>
      </c>
      <c r="F21" s="29">
        <v>2600</v>
      </c>
    </row>
    <row r="22" spans="1:6" hidden="1" x14ac:dyDescent="0.3">
      <c r="A22" t="s">
        <v>56</v>
      </c>
      <c r="B22" t="s">
        <v>57</v>
      </c>
      <c r="C22" t="s">
        <v>59</v>
      </c>
      <c r="D22" t="s">
        <v>150</v>
      </c>
      <c r="E22" s="29">
        <v>3399.8592754685942</v>
      </c>
      <c r="F22" s="29">
        <v>6800</v>
      </c>
    </row>
    <row r="23" spans="1:6" hidden="1" x14ac:dyDescent="0.3">
      <c r="A23" t="s">
        <v>56</v>
      </c>
      <c r="B23" t="s">
        <v>57</v>
      </c>
      <c r="C23" t="s">
        <v>59</v>
      </c>
      <c r="D23" t="s">
        <v>744</v>
      </c>
      <c r="E23" s="29">
        <v>1975.8506155779282</v>
      </c>
      <c r="F23" s="29">
        <v>4000</v>
      </c>
    </row>
    <row r="24" spans="1:6" hidden="1" x14ac:dyDescent="0.3">
      <c r="A24" t="s">
        <v>56</v>
      </c>
      <c r="B24" t="s">
        <v>57</v>
      </c>
      <c r="C24" t="s">
        <v>59</v>
      </c>
      <c r="D24" t="s">
        <v>745</v>
      </c>
      <c r="E24" s="29">
        <v>1473.8672817840661</v>
      </c>
      <c r="F24" s="29">
        <v>3000</v>
      </c>
    </row>
    <row r="25" spans="1:6" hidden="1" x14ac:dyDescent="0.3">
      <c r="A25" t="s">
        <v>56</v>
      </c>
      <c r="B25" t="s">
        <v>57</v>
      </c>
      <c r="C25" t="s">
        <v>59</v>
      </c>
      <c r="D25" t="s">
        <v>746</v>
      </c>
      <c r="E25" s="29">
        <v>1576.1995119084509</v>
      </c>
      <c r="F25" s="29">
        <v>3200</v>
      </c>
    </row>
    <row r="26" spans="1:6" hidden="1" x14ac:dyDescent="0.3">
      <c r="A26" t="s">
        <v>56</v>
      </c>
      <c r="B26" t="s">
        <v>57</v>
      </c>
      <c r="C26" t="s">
        <v>59</v>
      </c>
      <c r="D26" t="s">
        <v>747</v>
      </c>
      <c r="E26" s="29">
        <v>1610.9867088549099</v>
      </c>
      <c r="F26" s="29">
        <v>3300</v>
      </c>
    </row>
    <row r="27" spans="1:6" hidden="1" x14ac:dyDescent="0.3">
      <c r="A27" t="s">
        <v>56</v>
      </c>
      <c r="B27" t="s">
        <v>57</v>
      </c>
      <c r="C27" t="s">
        <v>59</v>
      </c>
      <c r="D27" t="s">
        <v>748</v>
      </c>
      <c r="E27" s="29">
        <v>2504.8523205625593</v>
      </c>
      <c r="F27" s="29">
        <v>5100</v>
      </c>
    </row>
    <row r="28" spans="1:6" hidden="1" x14ac:dyDescent="0.3">
      <c r="A28" t="s">
        <v>56</v>
      </c>
      <c r="B28" t="s">
        <v>57</v>
      </c>
      <c r="C28" t="s">
        <v>59</v>
      </c>
      <c r="D28" t="s">
        <v>749</v>
      </c>
      <c r="E28" s="29">
        <v>2315.4825568737137</v>
      </c>
      <c r="F28" s="29">
        <v>4700</v>
      </c>
    </row>
    <row r="29" spans="1:6" hidden="1" x14ac:dyDescent="0.3">
      <c r="A29" t="s">
        <v>56</v>
      </c>
      <c r="B29" t="s">
        <v>57</v>
      </c>
      <c r="C29" t="s">
        <v>59</v>
      </c>
      <c r="D29" t="s">
        <v>750</v>
      </c>
      <c r="E29" s="29">
        <v>4992.353390201084</v>
      </c>
      <c r="F29" s="29">
        <v>10000</v>
      </c>
    </row>
    <row r="30" spans="1:6" hidden="1" x14ac:dyDescent="0.3">
      <c r="A30" t="s">
        <v>56</v>
      </c>
      <c r="B30" t="s">
        <v>57</v>
      </c>
      <c r="C30" t="s">
        <v>59</v>
      </c>
      <c r="D30" t="s">
        <v>751</v>
      </c>
      <c r="E30" s="29">
        <v>3043.3824868224638</v>
      </c>
      <c r="F30" s="29">
        <v>6100</v>
      </c>
    </row>
    <row r="31" spans="1:6" hidden="1" x14ac:dyDescent="0.3">
      <c r="A31" t="s">
        <v>56</v>
      </c>
      <c r="B31" t="s">
        <v>57</v>
      </c>
      <c r="C31" t="s">
        <v>59</v>
      </c>
      <c r="D31" t="s">
        <v>752</v>
      </c>
      <c r="E31" s="29">
        <v>2442.3303253274853</v>
      </c>
      <c r="F31" s="29">
        <v>4900</v>
      </c>
    </row>
    <row r="32" spans="1:6" hidden="1" x14ac:dyDescent="0.3">
      <c r="A32" t="s">
        <v>56</v>
      </c>
      <c r="B32" t="s">
        <v>57</v>
      </c>
      <c r="C32" t="s">
        <v>59</v>
      </c>
      <c r="D32" t="s">
        <v>753</v>
      </c>
      <c r="E32" s="29">
        <v>1219.0731957560961</v>
      </c>
      <c r="F32" s="29">
        <v>2500</v>
      </c>
    </row>
    <row r="33" spans="1:6" hidden="1" x14ac:dyDescent="0.3">
      <c r="A33" t="s">
        <v>56</v>
      </c>
      <c r="B33" t="s">
        <v>57</v>
      </c>
      <c r="C33" t="s">
        <v>59</v>
      </c>
      <c r="D33" t="s">
        <v>754</v>
      </c>
      <c r="E33" s="29">
        <v>1501.1745499501826</v>
      </c>
      <c r="F33" s="29">
        <v>3100</v>
      </c>
    </row>
    <row r="34" spans="1:6" hidden="1" x14ac:dyDescent="0.3">
      <c r="A34" t="s">
        <v>56</v>
      </c>
      <c r="B34" t="s">
        <v>57</v>
      </c>
      <c r="C34" t="s">
        <v>59</v>
      </c>
      <c r="D34" t="s">
        <v>151</v>
      </c>
      <c r="E34" s="29">
        <v>4552.0178252401274</v>
      </c>
      <c r="F34" s="29">
        <v>9200</v>
      </c>
    </row>
    <row r="35" spans="1:6" hidden="1" x14ac:dyDescent="0.3">
      <c r="A35" t="s">
        <v>56</v>
      </c>
      <c r="B35" t="s">
        <v>57</v>
      </c>
      <c r="C35" t="s">
        <v>59</v>
      </c>
      <c r="D35" t="s">
        <v>755</v>
      </c>
      <c r="E35" s="29">
        <v>2853.6887652313062</v>
      </c>
      <c r="F35" s="29">
        <v>5800</v>
      </c>
    </row>
    <row r="36" spans="1:6" hidden="1" x14ac:dyDescent="0.3">
      <c r="A36" t="s">
        <v>56</v>
      </c>
      <c r="B36" t="s">
        <v>57</v>
      </c>
      <c r="C36" t="s">
        <v>59</v>
      </c>
      <c r="D36" t="s">
        <v>756</v>
      </c>
      <c r="E36" s="29">
        <v>2102.4584641335264</v>
      </c>
      <c r="F36" s="29">
        <v>4300</v>
      </c>
    </row>
    <row r="37" spans="1:6" hidden="1" x14ac:dyDescent="0.3">
      <c r="A37" t="s">
        <v>56</v>
      </c>
      <c r="B37" t="s">
        <v>57</v>
      </c>
      <c r="C37" t="s">
        <v>59</v>
      </c>
      <c r="D37" t="s">
        <v>757</v>
      </c>
      <c r="E37" s="29">
        <v>2648.1836694341837</v>
      </c>
      <c r="F37" s="29">
        <v>5300</v>
      </c>
    </row>
    <row r="38" spans="1:6" hidden="1" x14ac:dyDescent="0.3">
      <c r="A38" t="s">
        <v>56</v>
      </c>
      <c r="B38" t="s">
        <v>57</v>
      </c>
      <c r="C38" t="s">
        <v>59</v>
      </c>
      <c r="D38" t="s">
        <v>758</v>
      </c>
      <c r="E38" s="29">
        <v>2499.5994445495444</v>
      </c>
      <c r="F38" s="29">
        <v>5000</v>
      </c>
    </row>
    <row r="39" spans="1:6" hidden="1" x14ac:dyDescent="0.3">
      <c r="A39" t="s">
        <v>56</v>
      </c>
      <c r="B39" t="s">
        <v>57</v>
      </c>
      <c r="C39" t="s">
        <v>59</v>
      </c>
      <c r="D39" t="s">
        <v>759</v>
      </c>
      <c r="E39" s="29">
        <v>1575.8328446999687</v>
      </c>
      <c r="F39" s="29">
        <v>3200</v>
      </c>
    </row>
    <row r="40" spans="1:6" hidden="1" x14ac:dyDescent="0.3">
      <c r="A40" t="s">
        <v>56</v>
      </c>
      <c r="B40" t="s">
        <v>57</v>
      </c>
      <c r="C40" t="s">
        <v>59</v>
      </c>
      <c r="D40" t="s">
        <v>760</v>
      </c>
      <c r="E40" s="29">
        <v>1924.6076662136547</v>
      </c>
      <c r="F40" s="29">
        <v>3900</v>
      </c>
    </row>
    <row r="41" spans="1:6" hidden="1" x14ac:dyDescent="0.3">
      <c r="A41" t="s">
        <v>56</v>
      </c>
      <c r="B41" t="s">
        <v>57</v>
      </c>
      <c r="C41" t="s">
        <v>59</v>
      </c>
      <c r="D41" t="s">
        <v>761</v>
      </c>
      <c r="E41" s="29">
        <v>1299.1156843106387</v>
      </c>
      <c r="F41" s="29">
        <v>2600</v>
      </c>
    </row>
    <row r="42" spans="1:6" hidden="1" x14ac:dyDescent="0.3">
      <c r="A42" t="s">
        <v>56</v>
      </c>
      <c r="B42" t="s">
        <v>57</v>
      </c>
      <c r="C42" t="s">
        <v>59</v>
      </c>
      <c r="D42" t="s">
        <v>152</v>
      </c>
      <c r="E42" s="29">
        <v>5093.8031798247357</v>
      </c>
      <c r="F42" s="29">
        <v>10200</v>
      </c>
    </row>
    <row r="43" spans="1:6" hidden="1" x14ac:dyDescent="0.3">
      <c r="A43" t="s">
        <v>56</v>
      </c>
      <c r="B43" t="s">
        <v>57</v>
      </c>
      <c r="C43" t="s">
        <v>59</v>
      </c>
      <c r="D43" t="s">
        <v>762</v>
      </c>
      <c r="E43" s="29">
        <v>1702.1548236177782</v>
      </c>
      <c r="F43" s="29">
        <v>3500</v>
      </c>
    </row>
    <row r="44" spans="1:6" hidden="1" x14ac:dyDescent="0.3">
      <c r="A44" t="s">
        <v>56</v>
      </c>
      <c r="B44" t="s">
        <v>57</v>
      </c>
      <c r="C44" t="s">
        <v>60</v>
      </c>
      <c r="D44" t="s">
        <v>763</v>
      </c>
      <c r="E44" s="29">
        <v>2047.6379551733792</v>
      </c>
      <c r="F44" s="29">
        <v>4100</v>
      </c>
    </row>
    <row r="45" spans="1:6" hidden="1" x14ac:dyDescent="0.3">
      <c r="A45" t="s">
        <v>56</v>
      </c>
      <c r="B45" t="s">
        <v>57</v>
      </c>
      <c r="C45" t="s">
        <v>60</v>
      </c>
      <c r="D45" t="s">
        <v>764</v>
      </c>
      <c r="E45" s="29">
        <v>1853.3466572518059</v>
      </c>
      <c r="F45" s="29">
        <v>3800</v>
      </c>
    </row>
    <row r="46" spans="1:6" hidden="1" x14ac:dyDescent="0.3">
      <c r="A46" t="s">
        <v>56</v>
      </c>
      <c r="B46" t="s">
        <v>57</v>
      </c>
      <c r="C46" t="s">
        <v>60</v>
      </c>
      <c r="D46" t="s">
        <v>765</v>
      </c>
      <c r="E46" s="29">
        <v>2166.148054061724</v>
      </c>
      <c r="F46" s="29">
        <v>4400</v>
      </c>
    </row>
    <row r="47" spans="1:6" hidden="1" x14ac:dyDescent="0.3">
      <c r="A47" t="s">
        <v>56</v>
      </c>
      <c r="B47" t="s">
        <v>57</v>
      </c>
      <c r="C47" t="s">
        <v>60</v>
      </c>
      <c r="D47" t="s">
        <v>766</v>
      </c>
      <c r="E47" s="29">
        <v>1522.4775049433365</v>
      </c>
      <c r="F47" s="29">
        <v>3100</v>
      </c>
    </row>
    <row r="48" spans="1:6" hidden="1" x14ac:dyDescent="0.3">
      <c r="A48" t="s">
        <v>56</v>
      </c>
      <c r="B48" t="s">
        <v>57</v>
      </c>
      <c r="C48" t="s">
        <v>60</v>
      </c>
      <c r="D48" t="s">
        <v>767</v>
      </c>
      <c r="E48" s="29">
        <v>1255.0917054203726</v>
      </c>
      <c r="F48" s="29">
        <v>2600</v>
      </c>
    </row>
    <row r="49" spans="1:6" hidden="1" x14ac:dyDescent="0.3">
      <c r="A49" t="s">
        <v>56</v>
      </c>
      <c r="B49" t="s">
        <v>57</v>
      </c>
      <c r="C49" t="s">
        <v>60</v>
      </c>
      <c r="D49" t="s">
        <v>768</v>
      </c>
      <c r="E49" s="29">
        <v>1820.146187948048</v>
      </c>
      <c r="F49" s="29">
        <v>3700</v>
      </c>
    </row>
    <row r="50" spans="1:6" hidden="1" x14ac:dyDescent="0.3">
      <c r="A50" t="s">
        <v>56</v>
      </c>
      <c r="B50" t="s">
        <v>57</v>
      </c>
      <c r="C50" t="s">
        <v>60</v>
      </c>
      <c r="D50" t="s">
        <v>769</v>
      </c>
      <c r="E50" s="29">
        <v>2287.5615010551533</v>
      </c>
      <c r="F50" s="29">
        <v>4600</v>
      </c>
    </row>
    <row r="51" spans="1:6" hidden="1" x14ac:dyDescent="0.3">
      <c r="A51" t="s">
        <v>56</v>
      </c>
      <c r="B51" t="s">
        <v>57</v>
      </c>
      <c r="C51" t="s">
        <v>60</v>
      </c>
      <c r="D51" t="s">
        <v>770</v>
      </c>
      <c r="E51" s="29">
        <v>1950.6080957439249</v>
      </c>
      <c r="F51" s="29">
        <v>4000</v>
      </c>
    </row>
    <row r="52" spans="1:6" hidden="1" x14ac:dyDescent="0.3">
      <c r="A52" t="s">
        <v>56</v>
      </c>
      <c r="B52" t="s">
        <v>57</v>
      </c>
      <c r="C52" t="s">
        <v>60</v>
      </c>
      <c r="D52" t="s">
        <v>771</v>
      </c>
      <c r="E52" s="29">
        <v>1342.4173201874758</v>
      </c>
      <c r="F52" s="29">
        <v>2700</v>
      </c>
    </row>
    <row r="53" spans="1:6" hidden="1" x14ac:dyDescent="0.3">
      <c r="A53" t="s">
        <v>56</v>
      </c>
      <c r="B53" t="s">
        <v>57</v>
      </c>
      <c r="C53" t="s">
        <v>60</v>
      </c>
      <c r="D53" t="s">
        <v>772</v>
      </c>
      <c r="E53" s="29">
        <v>400</v>
      </c>
      <c r="F53" s="29">
        <v>800</v>
      </c>
    </row>
    <row r="54" spans="1:6" hidden="1" x14ac:dyDescent="0.3">
      <c r="A54" t="s">
        <v>56</v>
      </c>
      <c r="B54" t="s">
        <v>57</v>
      </c>
      <c r="C54" t="s">
        <v>60</v>
      </c>
      <c r="D54" t="s">
        <v>153</v>
      </c>
      <c r="E54" s="29">
        <v>6912.8414969310761</v>
      </c>
      <c r="F54" s="29">
        <v>13900</v>
      </c>
    </row>
    <row r="55" spans="1:6" hidden="1" x14ac:dyDescent="0.3">
      <c r="A55" t="s">
        <v>56</v>
      </c>
      <c r="B55" t="s">
        <v>57</v>
      </c>
      <c r="C55" t="s">
        <v>60</v>
      </c>
      <c r="D55" t="s">
        <v>773</v>
      </c>
      <c r="E55" s="29">
        <v>1542.0934719513684</v>
      </c>
      <c r="F55" s="29">
        <v>3100</v>
      </c>
    </row>
    <row r="56" spans="1:6" hidden="1" x14ac:dyDescent="0.3">
      <c r="A56" t="s">
        <v>56</v>
      </c>
      <c r="B56" t="s">
        <v>57</v>
      </c>
      <c r="C56" t="s">
        <v>61</v>
      </c>
      <c r="D56" t="s">
        <v>774</v>
      </c>
      <c r="E56" s="29">
        <v>1052.7866069113397</v>
      </c>
      <c r="F56" s="29">
        <v>2200</v>
      </c>
    </row>
    <row r="57" spans="1:6" hidden="1" x14ac:dyDescent="0.3">
      <c r="A57" t="s">
        <v>56</v>
      </c>
      <c r="B57" t="s">
        <v>57</v>
      </c>
      <c r="C57" t="s">
        <v>61</v>
      </c>
      <c r="D57" t="s">
        <v>775</v>
      </c>
      <c r="E57" s="29">
        <v>2526.4935063135617</v>
      </c>
      <c r="F57" s="29">
        <v>5100</v>
      </c>
    </row>
    <row r="58" spans="1:6" hidden="1" x14ac:dyDescent="0.3">
      <c r="A58" t="s">
        <v>56</v>
      </c>
      <c r="B58" t="s">
        <v>57</v>
      </c>
      <c r="C58" t="s">
        <v>61</v>
      </c>
      <c r="D58" t="s">
        <v>776</v>
      </c>
      <c r="E58" s="29">
        <v>1706.8711379579686</v>
      </c>
      <c r="F58" s="29">
        <v>3500</v>
      </c>
    </row>
    <row r="59" spans="1:6" hidden="1" x14ac:dyDescent="0.3">
      <c r="A59" t="s">
        <v>56</v>
      </c>
      <c r="B59" t="s">
        <v>57</v>
      </c>
      <c r="C59" t="s">
        <v>61</v>
      </c>
      <c r="D59" t="s">
        <v>777</v>
      </c>
      <c r="E59" s="29">
        <v>888.67796982793823</v>
      </c>
      <c r="F59" s="29">
        <v>1800</v>
      </c>
    </row>
    <row r="60" spans="1:6" hidden="1" x14ac:dyDescent="0.3">
      <c r="A60" t="s">
        <v>56</v>
      </c>
      <c r="B60" t="s">
        <v>57</v>
      </c>
      <c r="C60" t="s">
        <v>61</v>
      </c>
      <c r="D60" t="s">
        <v>778</v>
      </c>
      <c r="E60" s="29">
        <v>1414.8148966059352</v>
      </c>
      <c r="F60" s="29">
        <v>2900</v>
      </c>
    </row>
    <row r="61" spans="1:6" hidden="1" x14ac:dyDescent="0.3">
      <c r="A61" t="s">
        <v>56</v>
      </c>
      <c r="B61" t="s">
        <v>57</v>
      </c>
      <c r="C61" t="s">
        <v>61</v>
      </c>
      <c r="D61" t="s">
        <v>779</v>
      </c>
      <c r="E61" s="29">
        <v>1265.4684351817909</v>
      </c>
      <c r="F61" s="29">
        <v>2600</v>
      </c>
    </row>
    <row r="62" spans="1:6" hidden="1" x14ac:dyDescent="0.3">
      <c r="A62" t="s">
        <v>56</v>
      </c>
      <c r="B62" t="s">
        <v>57</v>
      </c>
      <c r="C62" t="s">
        <v>61</v>
      </c>
      <c r="D62" t="s">
        <v>780</v>
      </c>
      <c r="E62" s="29">
        <v>1631.9677954098991</v>
      </c>
      <c r="F62" s="29">
        <v>3300</v>
      </c>
    </row>
    <row r="63" spans="1:6" hidden="1" x14ac:dyDescent="0.3">
      <c r="A63" t="s">
        <v>56</v>
      </c>
      <c r="B63" t="s">
        <v>57</v>
      </c>
      <c r="C63" t="s">
        <v>61</v>
      </c>
      <c r="D63" t="s">
        <v>781</v>
      </c>
      <c r="E63" s="29">
        <v>789.94454572880795</v>
      </c>
      <c r="F63" s="29">
        <v>1600</v>
      </c>
    </row>
    <row r="64" spans="1:6" hidden="1" x14ac:dyDescent="0.3">
      <c r="A64" t="s">
        <v>56</v>
      </c>
      <c r="B64" t="s">
        <v>57</v>
      </c>
      <c r="C64" t="s">
        <v>61</v>
      </c>
      <c r="D64" t="s">
        <v>782</v>
      </c>
      <c r="E64" s="29">
        <v>1334.2125944803586</v>
      </c>
      <c r="F64" s="29">
        <v>2700</v>
      </c>
    </row>
    <row r="65" spans="1:6" hidden="1" x14ac:dyDescent="0.3">
      <c r="A65" t="s">
        <v>56</v>
      </c>
      <c r="B65" t="s">
        <v>57</v>
      </c>
      <c r="C65" t="s">
        <v>61</v>
      </c>
      <c r="D65" t="s">
        <v>783</v>
      </c>
      <c r="E65" s="29">
        <v>1910.6902695418048</v>
      </c>
      <c r="F65" s="29">
        <v>3900</v>
      </c>
    </row>
    <row r="66" spans="1:6" hidden="1" x14ac:dyDescent="0.3">
      <c r="A66" t="s">
        <v>56</v>
      </c>
      <c r="B66" t="s">
        <v>57</v>
      </c>
      <c r="C66" t="s">
        <v>61</v>
      </c>
      <c r="D66" t="s">
        <v>784</v>
      </c>
      <c r="E66" s="29">
        <v>1846.4450791508584</v>
      </c>
      <c r="F66" s="29">
        <v>3700</v>
      </c>
    </row>
    <row r="67" spans="1:6" hidden="1" x14ac:dyDescent="0.3">
      <c r="A67" t="s">
        <v>56</v>
      </c>
      <c r="B67" t="s">
        <v>57</v>
      </c>
      <c r="C67" t="s">
        <v>61</v>
      </c>
      <c r="D67" t="s">
        <v>154</v>
      </c>
      <c r="E67" s="29">
        <v>6167.0165864331484</v>
      </c>
      <c r="F67" s="29">
        <v>12400</v>
      </c>
    </row>
    <row r="68" spans="1:6" hidden="1" x14ac:dyDescent="0.3">
      <c r="A68" t="s">
        <v>56</v>
      </c>
      <c r="B68" t="s">
        <v>57</v>
      </c>
      <c r="C68" t="s">
        <v>61</v>
      </c>
      <c r="D68" t="s">
        <v>155</v>
      </c>
      <c r="E68" s="29">
        <v>4502.1304564424518</v>
      </c>
      <c r="F68" s="29">
        <v>9100</v>
      </c>
    </row>
    <row r="69" spans="1:6" hidden="1" x14ac:dyDescent="0.3">
      <c r="A69" t="s">
        <v>56</v>
      </c>
      <c r="B69" t="s">
        <v>57</v>
      </c>
      <c r="C69" t="s">
        <v>61</v>
      </c>
      <c r="D69" t="s">
        <v>785</v>
      </c>
      <c r="E69" s="29">
        <v>1492.7508405731003</v>
      </c>
      <c r="F69" s="29">
        <v>3000</v>
      </c>
    </row>
    <row r="70" spans="1:6" hidden="1" x14ac:dyDescent="0.3">
      <c r="A70" t="s">
        <v>56</v>
      </c>
      <c r="B70" t="s">
        <v>57</v>
      </c>
      <c r="C70" t="s">
        <v>61</v>
      </c>
      <c r="D70" t="s">
        <v>786</v>
      </c>
      <c r="E70" s="29">
        <v>832.84881612048036</v>
      </c>
      <c r="F70" s="29">
        <v>1700</v>
      </c>
    </row>
    <row r="71" spans="1:6" hidden="1" x14ac:dyDescent="0.3">
      <c r="A71" t="s">
        <v>56</v>
      </c>
      <c r="B71" t="s">
        <v>57</v>
      </c>
      <c r="C71" t="s">
        <v>61</v>
      </c>
      <c r="D71" t="s">
        <v>787</v>
      </c>
      <c r="E71" s="29">
        <v>1295.7018914868595</v>
      </c>
      <c r="F71" s="29">
        <v>2600</v>
      </c>
    </row>
    <row r="72" spans="1:6" hidden="1" x14ac:dyDescent="0.3">
      <c r="A72" t="s">
        <v>56</v>
      </c>
      <c r="B72" t="s">
        <v>57</v>
      </c>
      <c r="C72" t="s">
        <v>61</v>
      </c>
      <c r="D72" t="s">
        <v>788</v>
      </c>
      <c r="E72" s="29">
        <v>910.40691110926696</v>
      </c>
      <c r="F72" s="29">
        <v>1900</v>
      </c>
    </row>
    <row r="73" spans="1:6" hidden="1" x14ac:dyDescent="0.3">
      <c r="A73" t="s">
        <v>56</v>
      </c>
      <c r="B73" t="s">
        <v>57</v>
      </c>
      <c r="C73" t="s">
        <v>61</v>
      </c>
      <c r="D73" t="s">
        <v>789</v>
      </c>
      <c r="E73" s="29">
        <v>1137.7833787411005</v>
      </c>
      <c r="F73" s="29">
        <v>2300</v>
      </c>
    </row>
    <row r="74" spans="1:6" hidden="1" x14ac:dyDescent="0.3">
      <c r="A74" t="s">
        <v>56</v>
      </c>
      <c r="B74" t="s">
        <v>57</v>
      </c>
      <c r="C74" t="s">
        <v>61</v>
      </c>
      <c r="D74" t="s">
        <v>790</v>
      </c>
      <c r="E74" s="29">
        <v>932.47721988800276</v>
      </c>
      <c r="F74" s="29">
        <v>1900</v>
      </c>
    </row>
    <row r="75" spans="1:6" hidden="1" x14ac:dyDescent="0.3">
      <c r="A75" t="s">
        <v>56</v>
      </c>
      <c r="B75" t="s">
        <v>57</v>
      </c>
      <c r="C75" t="s">
        <v>61</v>
      </c>
      <c r="D75" t="s">
        <v>791</v>
      </c>
      <c r="E75" s="29">
        <v>2709.4824913713155</v>
      </c>
      <c r="F75" s="29">
        <v>5500</v>
      </c>
    </row>
    <row r="76" spans="1:6" hidden="1" x14ac:dyDescent="0.3">
      <c r="A76" t="s">
        <v>56</v>
      </c>
      <c r="B76" t="s">
        <v>57</v>
      </c>
      <c r="C76" t="s">
        <v>61</v>
      </c>
      <c r="D76" t="s">
        <v>792</v>
      </c>
      <c r="E76" s="29">
        <v>1318.4649604687088</v>
      </c>
      <c r="F76" s="29">
        <v>2700</v>
      </c>
    </row>
    <row r="77" spans="1:6" hidden="1" x14ac:dyDescent="0.3">
      <c r="A77" t="s">
        <v>56</v>
      </c>
      <c r="B77" t="s">
        <v>57</v>
      </c>
      <c r="C77" t="s">
        <v>61</v>
      </c>
      <c r="D77" t="s">
        <v>793</v>
      </c>
      <c r="E77" s="29">
        <v>815.36621786404794</v>
      </c>
      <c r="F77" s="29">
        <v>1700</v>
      </c>
    </row>
    <row r="78" spans="1:6" hidden="1" x14ac:dyDescent="0.3">
      <c r="A78" t="s">
        <v>56</v>
      </c>
      <c r="B78" t="s">
        <v>794</v>
      </c>
      <c r="C78" t="s">
        <v>795</v>
      </c>
      <c r="D78" t="s">
        <v>796</v>
      </c>
      <c r="E78" s="29">
        <v>764.72643730255629</v>
      </c>
      <c r="F78" s="29">
        <v>1600</v>
      </c>
    </row>
    <row r="79" spans="1:6" hidden="1" x14ac:dyDescent="0.3">
      <c r="A79" t="s">
        <v>56</v>
      </c>
      <c r="B79" t="s">
        <v>794</v>
      </c>
      <c r="C79" t="s">
        <v>795</v>
      </c>
      <c r="D79" t="s">
        <v>797</v>
      </c>
      <c r="E79" s="29">
        <v>601.80562793502077</v>
      </c>
      <c r="F79" s="29">
        <v>1300</v>
      </c>
    </row>
    <row r="80" spans="1:6" hidden="1" x14ac:dyDescent="0.3">
      <c r="A80" t="s">
        <v>56</v>
      </c>
      <c r="B80" t="s">
        <v>794</v>
      </c>
      <c r="C80" t="s">
        <v>795</v>
      </c>
      <c r="D80" t="s">
        <v>798</v>
      </c>
      <c r="E80" s="29">
        <v>686.72779719039067</v>
      </c>
      <c r="F80" s="29">
        <v>1400</v>
      </c>
    </row>
    <row r="81" spans="1:6" hidden="1" x14ac:dyDescent="0.3">
      <c r="A81" t="s">
        <v>56</v>
      </c>
      <c r="B81" t="s">
        <v>794</v>
      </c>
      <c r="C81" t="s">
        <v>795</v>
      </c>
      <c r="D81" t="s">
        <v>799</v>
      </c>
      <c r="E81" s="29">
        <v>922.27665319339769</v>
      </c>
      <c r="F81" s="29">
        <v>1900</v>
      </c>
    </row>
    <row r="82" spans="1:6" hidden="1" x14ac:dyDescent="0.3">
      <c r="A82" t="s">
        <v>56</v>
      </c>
      <c r="B82" t="s">
        <v>794</v>
      </c>
      <c r="C82" t="s">
        <v>795</v>
      </c>
      <c r="D82" t="s">
        <v>800</v>
      </c>
      <c r="E82" s="29">
        <v>1000.2857462912166</v>
      </c>
      <c r="F82" s="29">
        <v>2100</v>
      </c>
    </row>
    <row r="83" spans="1:6" hidden="1" x14ac:dyDescent="0.3">
      <c r="A83" t="s">
        <v>56</v>
      </c>
      <c r="B83" t="s">
        <v>794</v>
      </c>
      <c r="C83" t="s">
        <v>795</v>
      </c>
      <c r="D83" t="s">
        <v>801</v>
      </c>
      <c r="E83" s="29">
        <v>1310.1994395007669</v>
      </c>
      <c r="F83" s="29">
        <v>2700</v>
      </c>
    </row>
    <row r="84" spans="1:6" hidden="1" x14ac:dyDescent="0.3">
      <c r="A84" t="s">
        <v>56</v>
      </c>
      <c r="B84" t="s">
        <v>794</v>
      </c>
      <c r="C84" t="s">
        <v>795</v>
      </c>
      <c r="D84" t="s">
        <v>802</v>
      </c>
      <c r="E84" s="29">
        <v>909.20209419304706</v>
      </c>
      <c r="F84" s="29">
        <v>1900</v>
      </c>
    </row>
    <row r="85" spans="1:6" hidden="1" x14ac:dyDescent="0.3">
      <c r="A85" t="s">
        <v>56</v>
      </c>
      <c r="B85" t="s">
        <v>794</v>
      </c>
      <c r="C85" t="s">
        <v>795</v>
      </c>
      <c r="D85" t="s">
        <v>803</v>
      </c>
      <c r="E85" s="29">
        <v>693.30093910910318</v>
      </c>
      <c r="F85" s="29">
        <v>1400</v>
      </c>
    </row>
    <row r="86" spans="1:6" hidden="1" x14ac:dyDescent="0.3">
      <c r="A86" t="s">
        <v>56</v>
      </c>
      <c r="B86" t="s">
        <v>794</v>
      </c>
      <c r="C86" t="s">
        <v>795</v>
      </c>
      <c r="D86" t="s">
        <v>804</v>
      </c>
      <c r="E86" s="29">
        <v>1709.3781588486154</v>
      </c>
      <c r="F86" s="29">
        <v>3500</v>
      </c>
    </row>
    <row r="87" spans="1:6" hidden="1" x14ac:dyDescent="0.3">
      <c r="A87" t="s">
        <v>56</v>
      </c>
      <c r="B87" t="s">
        <v>794</v>
      </c>
      <c r="C87" t="s">
        <v>795</v>
      </c>
      <c r="D87" t="s">
        <v>805</v>
      </c>
      <c r="E87" s="29">
        <v>1156.3026611020784</v>
      </c>
      <c r="F87" s="29">
        <v>2400</v>
      </c>
    </row>
    <row r="88" spans="1:6" hidden="1" x14ac:dyDescent="0.3">
      <c r="A88" t="s">
        <v>56</v>
      </c>
      <c r="B88" t="s">
        <v>794</v>
      </c>
      <c r="C88" t="s">
        <v>795</v>
      </c>
      <c r="D88" t="s">
        <v>806</v>
      </c>
      <c r="E88" s="29">
        <v>520.89199466499815</v>
      </c>
      <c r="F88" s="29">
        <v>1100</v>
      </c>
    </row>
    <row r="89" spans="1:6" hidden="1" x14ac:dyDescent="0.3">
      <c r="A89" t="s">
        <v>56</v>
      </c>
      <c r="B89" t="s">
        <v>794</v>
      </c>
      <c r="C89" t="s">
        <v>795</v>
      </c>
      <c r="D89" t="s">
        <v>807</v>
      </c>
      <c r="E89" s="29">
        <v>989.38251842746683</v>
      </c>
      <c r="F89" s="29">
        <v>2000</v>
      </c>
    </row>
    <row r="90" spans="1:6" hidden="1" x14ac:dyDescent="0.3">
      <c r="A90" t="s">
        <v>56</v>
      </c>
      <c r="B90" t="s">
        <v>794</v>
      </c>
      <c r="C90" t="s">
        <v>795</v>
      </c>
      <c r="D90" t="s">
        <v>808</v>
      </c>
      <c r="E90" s="29">
        <v>1739.273866946799</v>
      </c>
      <c r="F90" s="29">
        <v>3500</v>
      </c>
    </row>
    <row r="91" spans="1:6" hidden="1" x14ac:dyDescent="0.3">
      <c r="A91" t="s">
        <v>56</v>
      </c>
      <c r="B91" t="s">
        <v>794</v>
      </c>
      <c r="C91" t="s">
        <v>795</v>
      </c>
      <c r="D91" t="s">
        <v>809</v>
      </c>
      <c r="E91" s="29">
        <v>500.55121822689046</v>
      </c>
      <c r="F91" s="29">
        <v>1100</v>
      </c>
    </row>
    <row r="92" spans="1:6" hidden="1" x14ac:dyDescent="0.3">
      <c r="A92" t="s">
        <v>56</v>
      </c>
      <c r="B92" t="s">
        <v>794</v>
      </c>
      <c r="C92" t="s">
        <v>795</v>
      </c>
      <c r="D92" t="s">
        <v>810</v>
      </c>
      <c r="E92" s="29">
        <v>642.32157810506578</v>
      </c>
      <c r="F92" s="29">
        <v>1300</v>
      </c>
    </row>
    <row r="93" spans="1:6" hidden="1" x14ac:dyDescent="0.3">
      <c r="A93" t="s">
        <v>56</v>
      </c>
      <c r="B93" t="s">
        <v>794</v>
      </c>
      <c r="C93" t="s">
        <v>795</v>
      </c>
      <c r="D93" t="s">
        <v>811</v>
      </c>
      <c r="E93" s="29">
        <v>501.04510720581146</v>
      </c>
      <c r="F93" s="29">
        <v>1100</v>
      </c>
    </row>
    <row r="94" spans="1:6" hidden="1" x14ac:dyDescent="0.3">
      <c r="A94" t="s">
        <v>56</v>
      </c>
      <c r="B94" t="s">
        <v>794</v>
      </c>
      <c r="C94" t="s">
        <v>795</v>
      </c>
      <c r="D94" t="s">
        <v>812</v>
      </c>
      <c r="E94" s="29">
        <v>1018.5428536275538</v>
      </c>
      <c r="F94" s="29">
        <v>2100</v>
      </c>
    </row>
    <row r="95" spans="1:6" hidden="1" x14ac:dyDescent="0.3">
      <c r="A95" t="s">
        <v>56</v>
      </c>
      <c r="B95" t="s">
        <v>794</v>
      </c>
      <c r="C95" t="s">
        <v>795</v>
      </c>
      <c r="D95" t="s">
        <v>813</v>
      </c>
      <c r="E95" s="29">
        <v>525.46372199835878</v>
      </c>
      <c r="F95" s="29">
        <v>1100</v>
      </c>
    </row>
    <row r="96" spans="1:6" hidden="1" x14ac:dyDescent="0.3">
      <c r="A96" t="s">
        <v>56</v>
      </c>
      <c r="B96" t="s">
        <v>794</v>
      </c>
      <c r="C96" t="s">
        <v>795</v>
      </c>
      <c r="D96" t="s">
        <v>814</v>
      </c>
      <c r="E96" s="29">
        <v>787.87331044367261</v>
      </c>
      <c r="F96" s="29">
        <v>1600</v>
      </c>
    </row>
    <row r="97" spans="1:6" hidden="1" x14ac:dyDescent="0.3">
      <c r="A97" t="s">
        <v>56</v>
      </c>
      <c r="B97" t="s">
        <v>794</v>
      </c>
      <c r="C97" t="s">
        <v>795</v>
      </c>
      <c r="D97" t="s">
        <v>815</v>
      </c>
      <c r="E97" s="29">
        <v>539.63130269535475</v>
      </c>
      <c r="F97" s="29">
        <v>1100</v>
      </c>
    </row>
    <row r="98" spans="1:6" hidden="1" x14ac:dyDescent="0.3">
      <c r="A98" t="s">
        <v>56</v>
      </c>
      <c r="B98" t="s">
        <v>794</v>
      </c>
      <c r="C98" t="s">
        <v>795</v>
      </c>
      <c r="D98" t="s">
        <v>816</v>
      </c>
      <c r="E98" s="29">
        <v>1346.5838676959515</v>
      </c>
      <c r="F98" s="29">
        <v>2700</v>
      </c>
    </row>
    <row r="99" spans="1:6" hidden="1" x14ac:dyDescent="0.3">
      <c r="A99" t="s">
        <v>56</v>
      </c>
      <c r="B99" t="s">
        <v>794</v>
      </c>
      <c r="C99" t="s">
        <v>795</v>
      </c>
      <c r="D99" t="s">
        <v>817</v>
      </c>
      <c r="E99" s="29">
        <v>928.69230005532791</v>
      </c>
      <c r="F99" s="29">
        <v>1900</v>
      </c>
    </row>
    <row r="100" spans="1:6" hidden="1" x14ac:dyDescent="0.3">
      <c r="A100" t="s">
        <v>56</v>
      </c>
      <c r="B100" t="s">
        <v>794</v>
      </c>
      <c r="C100" t="s">
        <v>795</v>
      </c>
      <c r="D100" t="s">
        <v>818</v>
      </c>
      <c r="E100" s="29">
        <v>1988.894132632732</v>
      </c>
      <c r="F100" s="29">
        <v>4000</v>
      </c>
    </row>
    <row r="101" spans="1:6" hidden="1" x14ac:dyDescent="0.3">
      <c r="A101" t="s">
        <v>56</v>
      </c>
      <c r="B101" t="s">
        <v>794</v>
      </c>
      <c r="C101" t="s">
        <v>795</v>
      </c>
      <c r="D101" t="s">
        <v>819</v>
      </c>
      <c r="E101" s="29">
        <v>656.33364101237544</v>
      </c>
      <c r="F101" s="29">
        <v>1400</v>
      </c>
    </row>
    <row r="102" spans="1:6" hidden="1" x14ac:dyDescent="0.3">
      <c r="A102" t="s">
        <v>56</v>
      </c>
      <c r="B102" t="s">
        <v>794</v>
      </c>
      <c r="C102" t="s">
        <v>795</v>
      </c>
      <c r="D102" t="s">
        <v>820</v>
      </c>
      <c r="E102" s="29">
        <v>490.8316000623696</v>
      </c>
      <c r="F102" s="29">
        <v>1000</v>
      </c>
    </row>
    <row r="103" spans="1:6" hidden="1" x14ac:dyDescent="0.3">
      <c r="A103" t="s">
        <v>56</v>
      </c>
      <c r="B103" t="s">
        <v>794</v>
      </c>
      <c r="C103" t="s">
        <v>821</v>
      </c>
      <c r="D103" t="s">
        <v>822</v>
      </c>
      <c r="E103" s="29">
        <v>1250.9769646709917</v>
      </c>
      <c r="F103" s="29">
        <v>2600</v>
      </c>
    </row>
    <row r="104" spans="1:6" hidden="1" x14ac:dyDescent="0.3">
      <c r="A104" t="s">
        <v>56</v>
      </c>
      <c r="B104" t="s">
        <v>794</v>
      </c>
      <c r="C104" t="s">
        <v>821</v>
      </c>
      <c r="D104" t="s">
        <v>823</v>
      </c>
      <c r="E104" s="29">
        <v>2662.9955719285917</v>
      </c>
      <c r="F104" s="29">
        <v>5400</v>
      </c>
    </row>
    <row r="105" spans="1:6" hidden="1" x14ac:dyDescent="0.3">
      <c r="A105" t="s">
        <v>56</v>
      </c>
      <c r="B105" t="s">
        <v>794</v>
      </c>
      <c r="C105" t="s">
        <v>821</v>
      </c>
      <c r="D105" t="s">
        <v>824</v>
      </c>
      <c r="E105" s="29">
        <v>1728.8067065192911</v>
      </c>
      <c r="F105" s="29">
        <v>3500</v>
      </c>
    </row>
    <row r="106" spans="1:6" hidden="1" x14ac:dyDescent="0.3">
      <c r="A106" t="s">
        <v>56</v>
      </c>
      <c r="B106" t="s">
        <v>794</v>
      </c>
      <c r="C106" t="s">
        <v>821</v>
      </c>
      <c r="D106" t="s">
        <v>825</v>
      </c>
      <c r="E106" s="29">
        <v>1834.3319358217368</v>
      </c>
      <c r="F106" s="29">
        <v>3700</v>
      </c>
    </row>
    <row r="107" spans="1:6" hidden="1" x14ac:dyDescent="0.3">
      <c r="A107" t="s">
        <v>56</v>
      </c>
      <c r="B107" t="s">
        <v>794</v>
      </c>
      <c r="C107" t="s">
        <v>826</v>
      </c>
      <c r="D107" t="s">
        <v>827</v>
      </c>
      <c r="E107" s="29">
        <v>1187.2966141308036</v>
      </c>
      <c r="F107" s="29">
        <v>2400</v>
      </c>
    </row>
    <row r="108" spans="1:6" hidden="1" x14ac:dyDescent="0.3">
      <c r="A108" t="s">
        <v>56</v>
      </c>
      <c r="B108" t="s">
        <v>794</v>
      </c>
      <c r="C108" t="s">
        <v>826</v>
      </c>
      <c r="D108" t="s">
        <v>828</v>
      </c>
      <c r="E108" s="29">
        <v>1461.7850173575323</v>
      </c>
      <c r="F108" s="29">
        <v>3000</v>
      </c>
    </row>
    <row r="109" spans="1:6" hidden="1" x14ac:dyDescent="0.3">
      <c r="A109" t="s">
        <v>56</v>
      </c>
      <c r="B109" t="s">
        <v>794</v>
      </c>
      <c r="C109" t="s">
        <v>826</v>
      </c>
      <c r="D109" t="s">
        <v>829</v>
      </c>
      <c r="E109" s="29">
        <v>2593.892801339176</v>
      </c>
      <c r="F109" s="29">
        <v>5200</v>
      </c>
    </row>
    <row r="110" spans="1:6" hidden="1" x14ac:dyDescent="0.3">
      <c r="A110" t="s">
        <v>56</v>
      </c>
      <c r="B110" t="s">
        <v>794</v>
      </c>
      <c r="C110" t="s">
        <v>826</v>
      </c>
      <c r="D110" t="s">
        <v>830</v>
      </c>
      <c r="E110" s="29">
        <v>2031.6488284925347</v>
      </c>
      <c r="F110" s="29">
        <v>4100</v>
      </c>
    </row>
    <row r="111" spans="1:6" hidden="1" x14ac:dyDescent="0.3">
      <c r="A111" t="s">
        <v>56</v>
      </c>
      <c r="B111" t="s">
        <v>794</v>
      </c>
      <c r="C111" t="s">
        <v>826</v>
      </c>
      <c r="D111" t="s">
        <v>831</v>
      </c>
      <c r="E111" s="29">
        <v>1568.7928911134804</v>
      </c>
      <c r="F111" s="29">
        <v>3200</v>
      </c>
    </row>
    <row r="112" spans="1:6" hidden="1" x14ac:dyDescent="0.3">
      <c r="A112" t="s">
        <v>56</v>
      </c>
      <c r="B112" t="s">
        <v>794</v>
      </c>
      <c r="C112" t="s">
        <v>826</v>
      </c>
      <c r="D112" t="s">
        <v>832</v>
      </c>
      <c r="E112" s="29">
        <v>1338.5655029019135</v>
      </c>
      <c r="F112" s="29">
        <v>2700</v>
      </c>
    </row>
    <row r="113" spans="1:6" hidden="1" x14ac:dyDescent="0.3">
      <c r="A113" t="s">
        <v>56</v>
      </c>
      <c r="B113" t="s">
        <v>794</v>
      </c>
      <c r="C113" t="s">
        <v>826</v>
      </c>
      <c r="D113" t="s">
        <v>833</v>
      </c>
      <c r="E113" s="29">
        <v>2127.1513837616967</v>
      </c>
      <c r="F113" s="29">
        <v>4300</v>
      </c>
    </row>
    <row r="114" spans="1:6" hidden="1" x14ac:dyDescent="0.3">
      <c r="A114" t="s">
        <v>56</v>
      </c>
      <c r="B114" t="s">
        <v>794</v>
      </c>
      <c r="C114" t="s">
        <v>826</v>
      </c>
      <c r="D114" t="s">
        <v>834</v>
      </c>
      <c r="E114" s="29">
        <v>1358.7564161140281</v>
      </c>
      <c r="F114" s="29">
        <v>2800</v>
      </c>
    </row>
    <row r="115" spans="1:6" hidden="1" x14ac:dyDescent="0.3">
      <c r="A115" t="s">
        <v>56</v>
      </c>
      <c r="B115" t="s">
        <v>794</v>
      </c>
      <c r="C115" t="s">
        <v>826</v>
      </c>
      <c r="D115" t="s">
        <v>835</v>
      </c>
      <c r="E115" s="29">
        <v>5998.6611316863473</v>
      </c>
      <c r="F115" s="29">
        <v>12000</v>
      </c>
    </row>
    <row r="116" spans="1:6" hidden="1" x14ac:dyDescent="0.3">
      <c r="A116" t="s">
        <v>56</v>
      </c>
      <c r="B116" t="s">
        <v>794</v>
      </c>
      <c r="C116" t="s">
        <v>826</v>
      </c>
      <c r="D116" t="s">
        <v>836</v>
      </c>
      <c r="E116" s="29">
        <v>1100.7451080823027</v>
      </c>
      <c r="F116" s="29">
        <v>2300</v>
      </c>
    </row>
    <row r="117" spans="1:6" hidden="1" x14ac:dyDescent="0.3">
      <c r="A117" t="s">
        <v>56</v>
      </c>
      <c r="B117" t="s">
        <v>794</v>
      </c>
      <c r="C117" t="s">
        <v>826</v>
      </c>
      <c r="D117" t="s">
        <v>837</v>
      </c>
      <c r="E117" s="29">
        <v>1229.9566412273848</v>
      </c>
      <c r="F117" s="29">
        <v>2500</v>
      </c>
    </row>
    <row r="118" spans="1:6" hidden="1" x14ac:dyDescent="0.3">
      <c r="A118" t="s">
        <v>56</v>
      </c>
      <c r="B118" t="s">
        <v>794</v>
      </c>
      <c r="C118" t="s">
        <v>826</v>
      </c>
      <c r="D118" t="s">
        <v>838</v>
      </c>
      <c r="E118" s="29">
        <v>1070.9169696905071</v>
      </c>
      <c r="F118" s="29">
        <v>2200</v>
      </c>
    </row>
    <row r="119" spans="1:6" hidden="1" x14ac:dyDescent="0.3">
      <c r="A119" t="s">
        <v>56</v>
      </c>
      <c r="B119" t="s">
        <v>794</v>
      </c>
      <c r="C119" t="s">
        <v>826</v>
      </c>
      <c r="D119" t="s">
        <v>839</v>
      </c>
      <c r="E119" s="29">
        <v>1082.076298245991</v>
      </c>
      <c r="F119" s="29">
        <v>2200</v>
      </c>
    </row>
    <row r="120" spans="1:6" hidden="1" x14ac:dyDescent="0.3">
      <c r="A120" t="s">
        <v>56</v>
      </c>
      <c r="B120" t="s">
        <v>794</v>
      </c>
      <c r="C120" t="s">
        <v>826</v>
      </c>
      <c r="D120" t="s">
        <v>840</v>
      </c>
      <c r="E120" s="29">
        <v>1154.6610656107109</v>
      </c>
      <c r="F120" s="29">
        <v>2400</v>
      </c>
    </row>
    <row r="121" spans="1:6" hidden="1" x14ac:dyDescent="0.3">
      <c r="A121" t="s">
        <v>56</v>
      </c>
      <c r="B121" t="s">
        <v>794</v>
      </c>
      <c r="C121" t="s">
        <v>826</v>
      </c>
      <c r="D121" t="s">
        <v>841</v>
      </c>
      <c r="E121" s="29">
        <v>1007.7539891115246</v>
      </c>
      <c r="F121" s="29">
        <v>2100</v>
      </c>
    </row>
    <row r="122" spans="1:6" hidden="1" x14ac:dyDescent="0.3">
      <c r="A122" t="s">
        <v>56</v>
      </c>
      <c r="B122" t="s">
        <v>794</v>
      </c>
      <c r="C122" t="s">
        <v>826</v>
      </c>
      <c r="D122" t="s">
        <v>842</v>
      </c>
      <c r="E122" s="29">
        <v>1152.5986391760478</v>
      </c>
      <c r="F122" s="29">
        <v>2400</v>
      </c>
    </row>
    <row r="123" spans="1:6" hidden="1" x14ac:dyDescent="0.3">
      <c r="A123" t="s">
        <v>56</v>
      </c>
      <c r="B123" t="s">
        <v>794</v>
      </c>
      <c r="C123" t="s">
        <v>826</v>
      </c>
      <c r="D123" t="s">
        <v>843</v>
      </c>
      <c r="E123" s="29">
        <v>1807.6405058355731</v>
      </c>
      <c r="F123" s="29">
        <v>3700</v>
      </c>
    </row>
    <row r="124" spans="1:6" hidden="1" x14ac:dyDescent="0.3">
      <c r="A124" t="s">
        <v>56</v>
      </c>
      <c r="B124" t="s">
        <v>794</v>
      </c>
      <c r="C124" t="s">
        <v>826</v>
      </c>
      <c r="D124" t="s">
        <v>844</v>
      </c>
      <c r="E124" s="29">
        <v>1221.0686290346234</v>
      </c>
      <c r="F124" s="29">
        <v>2500</v>
      </c>
    </row>
    <row r="125" spans="1:6" hidden="1" x14ac:dyDescent="0.3">
      <c r="A125" t="s">
        <v>56</v>
      </c>
      <c r="B125" t="s">
        <v>794</v>
      </c>
      <c r="C125" t="s">
        <v>826</v>
      </c>
      <c r="D125" t="s">
        <v>845</v>
      </c>
      <c r="E125" s="29">
        <v>1346.7202793286988</v>
      </c>
      <c r="F125" s="29">
        <v>2700</v>
      </c>
    </row>
    <row r="126" spans="1:6" hidden="1" x14ac:dyDescent="0.3">
      <c r="A126" t="s">
        <v>56</v>
      </c>
      <c r="B126" t="s">
        <v>794</v>
      </c>
      <c r="C126" t="s">
        <v>826</v>
      </c>
      <c r="D126" t="s">
        <v>846</v>
      </c>
      <c r="E126" s="29">
        <v>514.38661812450391</v>
      </c>
      <c r="F126" s="29">
        <v>1100</v>
      </c>
    </row>
    <row r="127" spans="1:6" hidden="1" x14ac:dyDescent="0.3">
      <c r="A127" t="s">
        <v>56</v>
      </c>
      <c r="B127" t="s">
        <v>794</v>
      </c>
      <c r="C127" t="s">
        <v>826</v>
      </c>
      <c r="D127" t="s">
        <v>847</v>
      </c>
      <c r="E127" s="29">
        <v>2151.1755946548092</v>
      </c>
      <c r="F127" s="29">
        <v>4400</v>
      </c>
    </row>
    <row r="128" spans="1:6" hidden="1" x14ac:dyDescent="0.3">
      <c r="A128" t="s">
        <v>56</v>
      </c>
      <c r="B128" t="s">
        <v>794</v>
      </c>
      <c r="C128" t="s">
        <v>826</v>
      </c>
      <c r="D128" t="s">
        <v>848</v>
      </c>
      <c r="E128" s="29">
        <v>1503.6437358433525</v>
      </c>
      <c r="F128" s="29">
        <v>3100</v>
      </c>
    </row>
    <row r="129" spans="1:6" hidden="1" x14ac:dyDescent="0.3">
      <c r="A129" t="s">
        <v>56</v>
      </c>
      <c r="B129" t="s">
        <v>794</v>
      </c>
      <c r="C129" t="s">
        <v>826</v>
      </c>
      <c r="D129" t="s">
        <v>849</v>
      </c>
      <c r="E129" s="29">
        <v>1352.0300034236088</v>
      </c>
      <c r="F129" s="29">
        <v>2800</v>
      </c>
    </row>
    <row r="130" spans="1:6" hidden="1" x14ac:dyDescent="0.3">
      <c r="A130" t="s">
        <v>56</v>
      </c>
      <c r="B130" t="s">
        <v>794</v>
      </c>
      <c r="C130" t="s">
        <v>826</v>
      </c>
      <c r="D130" t="s">
        <v>850</v>
      </c>
      <c r="E130" s="29">
        <v>1099.492525442331</v>
      </c>
      <c r="F130" s="29">
        <v>2200</v>
      </c>
    </row>
    <row r="131" spans="1:6" hidden="1" x14ac:dyDescent="0.3">
      <c r="A131" t="s">
        <v>56</v>
      </c>
      <c r="B131" t="s">
        <v>794</v>
      </c>
      <c r="C131" t="s">
        <v>826</v>
      </c>
      <c r="D131" t="s">
        <v>851</v>
      </c>
      <c r="E131" s="29">
        <v>2053.0761654085327</v>
      </c>
      <c r="F131" s="29">
        <v>4200</v>
      </c>
    </row>
    <row r="132" spans="1:6" hidden="1" x14ac:dyDescent="0.3">
      <c r="A132" t="s">
        <v>56</v>
      </c>
      <c r="B132" t="s">
        <v>794</v>
      </c>
      <c r="C132" t="s">
        <v>826</v>
      </c>
      <c r="D132" t="s">
        <v>852</v>
      </c>
      <c r="E132" s="29">
        <v>1030.8793192853745</v>
      </c>
      <c r="F132" s="29">
        <v>2100</v>
      </c>
    </row>
    <row r="133" spans="1:6" hidden="1" x14ac:dyDescent="0.3">
      <c r="A133" t="s">
        <v>56</v>
      </c>
      <c r="B133" t="s">
        <v>794</v>
      </c>
      <c r="C133" t="s">
        <v>826</v>
      </c>
      <c r="D133" t="s">
        <v>853</v>
      </c>
      <c r="E133" s="29">
        <v>1435.0736972823947</v>
      </c>
      <c r="F133" s="29">
        <v>2900</v>
      </c>
    </row>
    <row r="134" spans="1:6" hidden="1" x14ac:dyDescent="0.3">
      <c r="A134" t="s">
        <v>56</v>
      </c>
      <c r="B134" t="s">
        <v>794</v>
      </c>
      <c r="C134" t="s">
        <v>826</v>
      </c>
      <c r="D134" t="s">
        <v>854</v>
      </c>
      <c r="E134" s="29">
        <v>1165.6678550749941</v>
      </c>
      <c r="F134" s="29">
        <v>2400</v>
      </c>
    </row>
    <row r="135" spans="1:6" hidden="1" x14ac:dyDescent="0.3">
      <c r="A135" t="s">
        <v>56</v>
      </c>
      <c r="B135" t="s">
        <v>794</v>
      </c>
      <c r="C135" t="s">
        <v>826</v>
      </c>
      <c r="D135" t="s">
        <v>855</v>
      </c>
      <c r="E135" s="29">
        <v>1329.8656423635025</v>
      </c>
      <c r="F135" s="29">
        <v>2700</v>
      </c>
    </row>
    <row r="136" spans="1:6" hidden="1" x14ac:dyDescent="0.3">
      <c r="A136" t="s">
        <v>56</v>
      </c>
      <c r="B136" t="s">
        <v>794</v>
      </c>
      <c r="C136" t="s">
        <v>826</v>
      </c>
      <c r="D136" t="s">
        <v>856</v>
      </c>
      <c r="E136" s="29">
        <v>2179.3110048854505</v>
      </c>
      <c r="F136" s="29">
        <v>4400</v>
      </c>
    </row>
    <row r="137" spans="1:6" hidden="1" x14ac:dyDescent="0.3">
      <c r="A137" t="s">
        <v>56</v>
      </c>
      <c r="B137" t="s">
        <v>794</v>
      </c>
      <c r="C137" t="s">
        <v>826</v>
      </c>
      <c r="D137" t="s">
        <v>857</v>
      </c>
      <c r="E137" s="29">
        <v>5182.583857685805</v>
      </c>
      <c r="F137" s="29">
        <v>10400</v>
      </c>
    </row>
    <row r="138" spans="1:6" hidden="1" x14ac:dyDescent="0.3">
      <c r="A138" t="s">
        <v>56</v>
      </c>
      <c r="B138" t="s">
        <v>794</v>
      </c>
      <c r="C138" t="s">
        <v>826</v>
      </c>
      <c r="D138" t="s">
        <v>858</v>
      </c>
      <c r="E138" s="29">
        <v>4438.6223501378536</v>
      </c>
      <c r="F138" s="29">
        <v>8900</v>
      </c>
    </row>
    <row r="139" spans="1:6" hidden="1" x14ac:dyDescent="0.3">
      <c r="A139" t="s">
        <v>56</v>
      </c>
      <c r="B139" t="s">
        <v>794</v>
      </c>
      <c r="C139" t="s">
        <v>859</v>
      </c>
      <c r="D139" t="s">
        <v>860</v>
      </c>
      <c r="E139" s="29">
        <v>3029.267148020966</v>
      </c>
      <c r="F139" s="29">
        <v>6100</v>
      </c>
    </row>
    <row r="140" spans="1:6" hidden="1" x14ac:dyDescent="0.3">
      <c r="A140" t="s">
        <v>56</v>
      </c>
      <c r="B140" t="s">
        <v>794</v>
      </c>
      <c r="C140" t="s">
        <v>859</v>
      </c>
      <c r="D140" t="s">
        <v>861</v>
      </c>
      <c r="E140" s="29">
        <v>1283.3671164612338</v>
      </c>
      <c r="F140" s="29">
        <v>2600</v>
      </c>
    </row>
    <row r="141" spans="1:6" hidden="1" x14ac:dyDescent="0.3">
      <c r="A141" t="s">
        <v>56</v>
      </c>
      <c r="B141" t="s">
        <v>794</v>
      </c>
      <c r="C141" t="s">
        <v>859</v>
      </c>
      <c r="D141" t="s">
        <v>862</v>
      </c>
      <c r="E141" s="29">
        <v>1545.796861979909</v>
      </c>
      <c r="F141" s="29">
        <v>3100</v>
      </c>
    </row>
    <row r="142" spans="1:6" hidden="1" x14ac:dyDescent="0.3">
      <c r="A142" t="s">
        <v>56</v>
      </c>
      <c r="B142" t="s">
        <v>794</v>
      </c>
      <c r="C142" t="s">
        <v>859</v>
      </c>
      <c r="D142" t="s">
        <v>863</v>
      </c>
      <c r="E142" s="29">
        <v>902.72531528986224</v>
      </c>
      <c r="F142" s="29">
        <v>1900</v>
      </c>
    </row>
    <row r="143" spans="1:6" hidden="1" x14ac:dyDescent="0.3">
      <c r="A143" t="s">
        <v>56</v>
      </c>
      <c r="B143" t="s">
        <v>794</v>
      </c>
      <c r="C143" t="s">
        <v>859</v>
      </c>
      <c r="D143" t="s">
        <v>864</v>
      </c>
      <c r="E143" s="29">
        <v>1356.1667630682359</v>
      </c>
      <c r="F143" s="29">
        <v>2800</v>
      </c>
    </row>
    <row r="144" spans="1:6" hidden="1" x14ac:dyDescent="0.3">
      <c r="A144" t="s">
        <v>56</v>
      </c>
      <c r="B144" t="s">
        <v>794</v>
      </c>
      <c r="C144" t="s">
        <v>859</v>
      </c>
      <c r="D144" t="s">
        <v>865</v>
      </c>
      <c r="E144" s="29">
        <v>763.55031811750234</v>
      </c>
      <c r="F144" s="29">
        <v>1600</v>
      </c>
    </row>
    <row r="145" spans="1:6" hidden="1" x14ac:dyDescent="0.3">
      <c r="A145" t="s">
        <v>56</v>
      </c>
      <c r="B145" t="s">
        <v>794</v>
      </c>
      <c r="C145" t="s">
        <v>859</v>
      </c>
      <c r="D145" t="s">
        <v>866</v>
      </c>
      <c r="E145" s="29">
        <v>1064.0847677852566</v>
      </c>
      <c r="F145" s="29">
        <v>2200</v>
      </c>
    </row>
    <row r="146" spans="1:6" hidden="1" x14ac:dyDescent="0.3">
      <c r="A146" t="s">
        <v>56</v>
      </c>
      <c r="B146" t="s">
        <v>794</v>
      </c>
      <c r="C146" t="s">
        <v>859</v>
      </c>
      <c r="D146" t="s">
        <v>867</v>
      </c>
      <c r="E146" s="29">
        <v>2512.5357145829526</v>
      </c>
      <c r="F146" s="29">
        <v>5100</v>
      </c>
    </row>
    <row r="147" spans="1:6" hidden="1" x14ac:dyDescent="0.3">
      <c r="A147" t="s">
        <v>56</v>
      </c>
      <c r="B147" t="s">
        <v>794</v>
      </c>
      <c r="C147" t="s">
        <v>859</v>
      </c>
      <c r="D147" t="s">
        <v>868</v>
      </c>
      <c r="E147" s="29">
        <v>1420.8086378524199</v>
      </c>
      <c r="F147" s="29">
        <v>2900</v>
      </c>
    </row>
    <row r="148" spans="1:6" hidden="1" x14ac:dyDescent="0.3">
      <c r="A148" t="s">
        <v>56</v>
      </c>
      <c r="B148" t="s">
        <v>794</v>
      </c>
      <c r="C148" t="s">
        <v>859</v>
      </c>
      <c r="D148" t="s">
        <v>869</v>
      </c>
      <c r="E148" s="29">
        <v>3936.9388302354855</v>
      </c>
      <c r="F148" s="29">
        <v>7900</v>
      </c>
    </row>
    <row r="149" spans="1:6" hidden="1" x14ac:dyDescent="0.3">
      <c r="A149" t="s">
        <v>56</v>
      </c>
      <c r="B149" t="s">
        <v>794</v>
      </c>
      <c r="C149" t="s">
        <v>859</v>
      </c>
      <c r="D149" t="s">
        <v>870</v>
      </c>
      <c r="E149" s="29">
        <v>1072.6563007398584</v>
      </c>
      <c r="F149" s="29">
        <v>2200</v>
      </c>
    </row>
    <row r="150" spans="1:6" hidden="1" x14ac:dyDescent="0.3">
      <c r="A150" t="s">
        <v>56</v>
      </c>
      <c r="B150" t="s">
        <v>794</v>
      </c>
      <c r="C150" t="s">
        <v>859</v>
      </c>
      <c r="D150" t="s">
        <v>871</v>
      </c>
      <c r="E150" s="29">
        <v>1015.2192682446441</v>
      </c>
      <c r="F150" s="29">
        <v>2100</v>
      </c>
    </row>
    <row r="151" spans="1:6" hidden="1" x14ac:dyDescent="0.3">
      <c r="A151" t="s">
        <v>56</v>
      </c>
      <c r="B151" t="s">
        <v>794</v>
      </c>
      <c r="C151" t="s">
        <v>859</v>
      </c>
      <c r="D151" t="s">
        <v>872</v>
      </c>
      <c r="E151" s="29">
        <v>829.98529702888652</v>
      </c>
      <c r="F151" s="29">
        <v>1700</v>
      </c>
    </row>
    <row r="152" spans="1:6" hidden="1" x14ac:dyDescent="0.3">
      <c r="A152" t="s">
        <v>56</v>
      </c>
      <c r="B152" t="s">
        <v>794</v>
      </c>
      <c r="C152" t="s">
        <v>859</v>
      </c>
      <c r="D152" t="s">
        <v>873</v>
      </c>
      <c r="E152" s="29">
        <v>1087.5172742662417</v>
      </c>
      <c r="F152" s="29">
        <v>2200</v>
      </c>
    </row>
    <row r="153" spans="1:6" hidden="1" x14ac:dyDescent="0.3">
      <c r="A153" t="s">
        <v>56</v>
      </c>
      <c r="B153" t="s">
        <v>794</v>
      </c>
      <c r="C153" t="s">
        <v>859</v>
      </c>
      <c r="D153" t="s">
        <v>874</v>
      </c>
      <c r="E153" s="29">
        <v>1435.6968101668965</v>
      </c>
      <c r="F153" s="29">
        <v>2900</v>
      </c>
    </row>
    <row r="154" spans="1:6" hidden="1" x14ac:dyDescent="0.3">
      <c r="A154" t="s">
        <v>56</v>
      </c>
      <c r="B154" t="s">
        <v>794</v>
      </c>
      <c r="C154" t="s">
        <v>859</v>
      </c>
      <c r="D154" t="s">
        <v>875</v>
      </c>
      <c r="E154" s="29">
        <v>2660.6226173910718</v>
      </c>
      <c r="F154" s="29">
        <v>5400</v>
      </c>
    </row>
    <row r="155" spans="1:6" hidden="1" x14ac:dyDescent="0.3">
      <c r="A155" t="s">
        <v>56</v>
      </c>
      <c r="B155" t="s">
        <v>794</v>
      </c>
      <c r="C155" t="s">
        <v>859</v>
      </c>
      <c r="D155" t="s">
        <v>876</v>
      </c>
      <c r="E155" s="29">
        <v>1414.3457078909992</v>
      </c>
      <c r="F155" s="29">
        <v>2900</v>
      </c>
    </row>
    <row r="156" spans="1:6" hidden="1" x14ac:dyDescent="0.3">
      <c r="A156" t="s">
        <v>56</v>
      </c>
      <c r="B156" t="s">
        <v>794</v>
      </c>
      <c r="C156" t="s">
        <v>859</v>
      </c>
      <c r="D156" t="s">
        <v>877</v>
      </c>
      <c r="E156" s="29">
        <v>2734.872132691813</v>
      </c>
      <c r="F156" s="29">
        <v>5500</v>
      </c>
    </row>
    <row r="157" spans="1:6" hidden="1" x14ac:dyDescent="0.3">
      <c r="A157" t="s">
        <v>56</v>
      </c>
      <c r="B157" t="s">
        <v>794</v>
      </c>
      <c r="C157" t="s">
        <v>859</v>
      </c>
      <c r="D157" t="s">
        <v>878</v>
      </c>
      <c r="E157" s="29">
        <v>3824.5381924282328</v>
      </c>
      <c r="F157" s="29">
        <v>7700</v>
      </c>
    </row>
    <row r="158" spans="1:6" hidden="1" x14ac:dyDescent="0.3">
      <c r="A158" t="s">
        <v>56</v>
      </c>
      <c r="B158" t="s">
        <v>794</v>
      </c>
      <c r="C158" t="s">
        <v>859</v>
      </c>
      <c r="D158" t="s">
        <v>879</v>
      </c>
      <c r="E158" s="29">
        <v>924.58984527854977</v>
      </c>
      <c r="F158" s="29">
        <v>1900</v>
      </c>
    </row>
    <row r="159" spans="1:6" hidden="1" x14ac:dyDescent="0.3">
      <c r="A159" t="s">
        <v>56</v>
      </c>
      <c r="B159" t="s">
        <v>794</v>
      </c>
      <c r="C159" t="s">
        <v>859</v>
      </c>
      <c r="D159" t="s">
        <v>880</v>
      </c>
      <c r="E159" s="29">
        <v>1070.0613568141875</v>
      </c>
      <c r="F159" s="29">
        <v>2200</v>
      </c>
    </row>
    <row r="160" spans="1:6" hidden="1" x14ac:dyDescent="0.3">
      <c r="A160" t="s">
        <v>56</v>
      </c>
      <c r="B160" t="s">
        <v>794</v>
      </c>
      <c r="C160" t="s">
        <v>859</v>
      </c>
      <c r="D160" t="s">
        <v>881</v>
      </c>
      <c r="E160" s="29">
        <v>1250.1789498020908</v>
      </c>
      <c r="F160" s="29">
        <v>2600</v>
      </c>
    </row>
    <row r="161" spans="1:6" hidden="1" x14ac:dyDescent="0.3">
      <c r="A161" t="s">
        <v>56</v>
      </c>
      <c r="B161" t="s">
        <v>794</v>
      </c>
      <c r="C161" t="s">
        <v>859</v>
      </c>
      <c r="D161" t="s">
        <v>882</v>
      </c>
      <c r="E161" s="29">
        <v>951.33587483593897</v>
      </c>
      <c r="F161" s="29">
        <v>2000</v>
      </c>
    </row>
    <row r="162" spans="1:6" hidden="1" x14ac:dyDescent="0.3">
      <c r="A162" t="s">
        <v>56</v>
      </c>
      <c r="B162" t="s">
        <v>794</v>
      </c>
      <c r="C162" t="s">
        <v>859</v>
      </c>
      <c r="D162" t="s">
        <v>883</v>
      </c>
      <c r="E162" s="29">
        <v>1227.835695916081</v>
      </c>
      <c r="F162" s="29">
        <v>2500</v>
      </c>
    </row>
    <row r="163" spans="1:6" hidden="1" x14ac:dyDescent="0.3">
      <c r="A163" t="s">
        <v>56</v>
      </c>
      <c r="B163" t="s">
        <v>794</v>
      </c>
      <c r="C163" t="s">
        <v>859</v>
      </c>
      <c r="D163" t="s">
        <v>884</v>
      </c>
      <c r="E163" s="29">
        <v>3306.3865504150617</v>
      </c>
      <c r="F163" s="29">
        <v>6700</v>
      </c>
    </row>
    <row r="164" spans="1:6" hidden="1" x14ac:dyDescent="0.3">
      <c r="A164" t="s">
        <v>56</v>
      </c>
      <c r="B164" t="s">
        <v>794</v>
      </c>
      <c r="C164" t="s">
        <v>859</v>
      </c>
      <c r="D164" t="s">
        <v>885</v>
      </c>
      <c r="E164" s="29">
        <v>1130.8381906310058</v>
      </c>
      <c r="F164" s="29">
        <v>2300</v>
      </c>
    </row>
    <row r="165" spans="1:6" hidden="1" x14ac:dyDescent="0.3">
      <c r="A165" t="s">
        <v>56</v>
      </c>
      <c r="B165" t="s">
        <v>794</v>
      </c>
      <c r="C165" t="s">
        <v>859</v>
      </c>
      <c r="D165" t="s">
        <v>886</v>
      </c>
      <c r="E165" s="29">
        <v>2143.8674617741935</v>
      </c>
      <c r="F165" s="29">
        <v>4300</v>
      </c>
    </row>
    <row r="166" spans="1:6" hidden="1" x14ac:dyDescent="0.3">
      <c r="A166" t="s">
        <v>56</v>
      </c>
      <c r="B166" t="s">
        <v>794</v>
      </c>
      <c r="C166" t="s">
        <v>859</v>
      </c>
      <c r="D166" t="s">
        <v>887</v>
      </c>
      <c r="E166" s="29">
        <v>1029.5082964036012</v>
      </c>
      <c r="F166" s="29">
        <v>2100</v>
      </c>
    </row>
    <row r="167" spans="1:6" hidden="1" x14ac:dyDescent="0.3">
      <c r="A167" t="s">
        <v>56</v>
      </c>
      <c r="B167" t="s">
        <v>794</v>
      </c>
      <c r="C167" t="s">
        <v>859</v>
      </c>
      <c r="D167" t="s">
        <v>888</v>
      </c>
      <c r="E167" s="29">
        <v>901.79033965209555</v>
      </c>
      <c r="F167" s="29">
        <v>1900</v>
      </c>
    </row>
    <row r="168" spans="1:6" hidden="1" x14ac:dyDescent="0.3">
      <c r="A168" t="s">
        <v>56</v>
      </c>
      <c r="B168" t="s">
        <v>794</v>
      </c>
      <c r="C168" t="s">
        <v>889</v>
      </c>
      <c r="D168" t="s">
        <v>890</v>
      </c>
      <c r="E168" s="29">
        <v>543.53679265934193</v>
      </c>
      <c r="F168" s="29">
        <v>1100</v>
      </c>
    </row>
    <row r="169" spans="1:6" hidden="1" x14ac:dyDescent="0.3">
      <c r="A169" t="s">
        <v>56</v>
      </c>
      <c r="B169" t="s">
        <v>794</v>
      </c>
      <c r="C169" t="s">
        <v>889</v>
      </c>
      <c r="D169" t="s">
        <v>891</v>
      </c>
      <c r="E169" s="29">
        <v>485.67114277557505</v>
      </c>
      <c r="F169" s="29">
        <v>1000</v>
      </c>
    </row>
    <row r="170" spans="1:6" hidden="1" x14ac:dyDescent="0.3">
      <c r="A170" t="s">
        <v>56</v>
      </c>
      <c r="B170" t="s">
        <v>794</v>
      </c>
      <c r="C170" t="s">
        <v>889</v>
      </c>
      <c r="D170" t="s">
        <v>892</v>
      </c>
      <c r="E170" s="29">
        <v>400</v>
      </c>
      <c r="F170" s="29">
        <v>800</v>
      </c>
    </row>
    <row r="171" spans="1:6" hidden="1" x14ac:dyDescent="0.3">
      <c r="A171" t="s">
        <v>56</v>
      </c>
      <c r="B171" t="s">
        <v>794</v>
      </c>
      <c r="C171" t="s">
        <v>889</v>
      </c>
      <c r="D171" t="s">
        <v>893</v>
      </c>
      <c r="E171" s="29">
        <v>663.16083649455493</v>
      </c>
      <c r="F171" s="29">
        <v>1400</v>
      </c>
    </row>
    <row r="172" spans="1:6" hidden="1" x14ac:dyDescent="0.3">
      <c r="A172" t="s">
        <v>56</v>
      </c>
      <c r="B172" t="s">
        <v>794</v>
      </c>
      <c r="C172" t="s">
        <v>889</v>
      </c>
      <c r="D172" t="s">
        <v>894</v>
      </c>
      <c r="E172" s="29">
        <v>603.29706877901799</v>
      </c>
      <c r="F172" s="29">
        <v>1300</v>
      </c>
    </row>
    <row r="173" spans="1:6" hidden="1" x14ac:dyDescent="0.3">
      <c r="A173" t="s">
        <v>56</v>
      </c>
      <c r="B173" t="s">
        <v>794</v>
      </c>
      <c r="C173" t="s">
        <v>889</v>
      </c>
      <c r="D173" t="s">
        <v>895</v>
      </c>
      <c r="E173" s="29">
        <v>490.48236392094952</v>
      </c>
      <c r="F173" s="29">
        <v>1000</v>
      </c>
    </row>
    <row r="174" spans="1:6" hidden="1" x14ac:dyDescent="0.3">
      <c r="A174" t="s">
        <v>56</v>
      </c>
      <c r="B174" t="s">
        <v>794</v>
      </c>
      <c r="C174" t="s">
        <v>889</v>
      </c>
      <c r="D174" t="s">
        <v>896</v>
      </c>
      <c r="E174" s="29">
        <v>987.75339177268688</v>
      </c>
      <c r="F174" s="29">
        <v>2000</v>
      </c>
    </row>
    <row r="175" spans="1:6" hidden="1" x14ac:dyDescent="0.3">
      <c r="A175" t="s">
        <v>56</v>
      </c>
      <c r="B175" t="s">
        <v>794</v>
      </c>
      <c r="C175" t="s">
        <v>889</v>
      </c>
      <c r="D175" t="s">
        <v>897</v>
      </c>
      <c r="E175" s="29">
        <v>744.24791345383426</v>
      </c>
      <c r="F175" s="29">
        <v>1500</v>
      </c>
    </row>
    <row r="176" spans="1:6" hidden="1" x14ac:dyDescent="0.3">
      <c r="A176" t="s">
        <v>56</v>
      </c>
      <c r="B176" t="s">
        <v>794</v>
      </c>
      <c r="C176" t="s">
        <v>889</v>
      </c>
      <c r="D176" t="s">
        <v>898</v>
      </c>
      <c r="E176" s="29">
        <v>413.10428835738099</v>
      </c>
      <c r="F176" s="29">
        <v>900</v>
      </c>
    </row>
    <row r="177" spans="1:6" hidden="1" x14ac:dyDescent="0.3">
      <c r="A177" t="s">
        <v>56</v>
      </c>
      <c r="B177" t="s">
        <v>794</v>
      </c>
      <c r="C177" t="s">
        <v>889</v>
      </c>
      <c r="D177" t="s">
        <v>899</v>
      </c>
      <c r="E177" s="29">
        <v>465.54707877392946</v>
      </c>
      <c r="F177" s="29">
        <v>1000</v>
      </c>
    </row>
    <row r="178" spans="1:6" hidden="1" x14ac:dyDescent="0.3">
      <c r="A178" t="s">
        <v>56</v>
      </c>
      <c r="B178" t="s">
        <v>794</v>
      </c>
      <c r="C178" t="s">
        <v>889</v>
      </c>
      <c r="D178" t="s">
        <v>900</v>
      </c>
      <c r="E178" s="29">
        <v>486.74707066626803</v>
      </c>
      <c r="F178" s="29">
        <v>1000</v>
      </c>
    </row>
    <row r="179" spans="1:6" hidden="1" x14ac:dyDescent="0.3">
      <c r="A179" t="s">
        <v>56</v>
      </c>
      <c r="B179" t="s">
        <v>794</v>
      </c>
      <c r="C179" t="s">
        <v>889</v>
      </c>
      <c r="D179" t="s">
        <v>901</v>
      </c>
      <c r="E179" s="29">
        <v>823.52883031566807</v>
      </c>
      <c r="F179" s="29">
        <v>1700</v>
      </c>
    </row>
    <row r="180" spans="1:6" hidden="1" x14ac:dyDescent="0.3">
      <c r="A180" t="s">
        <v>56</v>
      </c>
      <c r="B180" t="s">
        <v>794</v>
      </c>
      <c r="C180" t="s">
        <v>889</v>
      </c>
      <c r="D180" t="s">
        <v>902</v>
      </c>
      <c r="E180" s="29">
        <v>452.66149182903803</v>
      </c>
      <c r="F180" s="29">
        <v>1000</v>
      </c>
    </row>
    <row r="181" spans="1:6" hidden="1" x14ac:dyDescent="0.3">
      <c r="A181" t="s">
        <v>56</v>
      </c>
      <c r="B181" t="s">
        <v>794</v>
      </c>
      <c r="C181" t="s">
        <v>889</v>
      </c>
      <c r="D181" t="s">
        <v>903</v>
      </c>
      <c r="E181" s="29">
        <v>1088.8951061215089</v>
      </c>
      <c r="F181" s="29">
        <v>2200</v>
      </c>
    </row>
    <row r="182" spans="1:6" hidden="1" x14ac:dyDescent="0.3">
      <c r="A182" t="s">
        <v>56</v>
      </c>
      <c r="B182" t="s">
        <v>794</v>
      </c>
      <c r="C182" t="s">
        <v>889</v>
      </c>
      <c r="D182" t="s">
        <v>904</v>
      </c>
      <c r="E182" s="29">
        <v>641.32438854094221</v>
      </c>
      <c r="F182" s="29">
        <v>1300</v>
      </c>
    </row>
    <row r="183" spans="1:6" hidden="1" x14ac:dyDescent="0.3">
      <c r="A183" t="s">
        <v>56</v>
      </c>
      <c r="B183" t="s">
        <v>794</v>
      </c>
      <c r="C183" t="s">
        <v>889</v>
      </c>
      <c r="D183" t="s">
        <v>905</v>
      </c>
      <c r="E183" s="29">
        <v>1272.1077605187363</v>
      </c>
      <c r="F183" s="29">
        <v>2600</v>
      </c>
    </row>
    <row r="184" spans="1:6" hidden="1" x14ac:dyDescent="0.3">
      <c r="A184" t="s">
        <v>56</v>
      </c>
      <c r="B184" t="s">
        <v>794</v>
      </c>
      <c r="C184" t="s">
        <v>889</v>
      </c>
      <c r="D184" t="s">
        <v>906</v>
      </c>
      <c r="E184" s="29">
        <v>452.66149182903803</v>
      </c>
      <c r="F184" s="29">
        <v>1000</v>
      </c>
    </row>
    <row r="185" spans="1:6" hidden="1" x14ac:dyDescent="0.3">
      <c r="A185" t="s">
        <v>56</v>
      </c>
      <c r="B185" t="s">
        <v>794</v>
      </c>
      <c r="C185" t="s">
        <v>889</v>
      </c>
      <c r="D185" t="s">
        <v>907</v>
      </c>
      <c r="E185" s="29">
        <v>509.28115945045761</v>
      </c>
      <c r="F185" s="29">
        <v>1100</v>
      </c>
    </row>
    <row r="186" spans="1:6" hidden="1" x14ac:dyDescent="0.3">
      <c r="A186" t="s">
        <v>56</v>
      </c>
      <c r="B186" t="s">
        <v>794</v>
      </c>
      <c r="C186" t="s">
        <v>889</v>
      </c>
      <c r="D186" t="s">
        <v>908</v>
      </c>
      <c r="E186" s="29">
        <v>1062.9901093368496</v>
      </c>
      <c r="F186" s="29">
        <v>2200</v>
      </c>
    </row>
    <row r="187" spans="1:6" hidden="1" x14ac:dyDescent="0.3">
      <c r="A187" t="s">
        <v>56</v>
      </c>
      <c r="B187" t="s">
        <v>794</v>
      </c>
      <c r="C187" t="s">
        <v>889</v>
      </c>
      <c r="D187" t="s">
        <v>909</v>
      </c>
      <c r="E187" s="29">
        <v>460.8243370820781</v>
      </c>
      <c r="F187" s="29">
        <v>1000</v>
      </c>
    </row>
    <row r="188" spans="1:6" hidden="1" x14ac:dyDescent="0.3">
      <c r="A188" t="s">
        <v>56</v>
      </c>
      <c r="B188" t="s">
        <v>794</v>
      </c>
      <c r="C188" t="s">
        <v>889</v>
      </c>
      <c r="D188" t="s">
        <v>910</v>
      </c>
      <c r="E188" s="29">
        <v>483.5596195575522</v>
      </c>
      <c r="F188" s="29">
        <v>1000</v>
      </c>
    </row>
    <row r="189" spans="1:6" hidden="1" x14ac:dyDescent="0.3">
      <c r="A189" t="s">
        <v>56</v>
      </c>
      <c r="B189" t="s">
        <v>794</v>
      </c>
      <c r="C189" t="s">
        <v>889</v>
      </c>
      <c r="D189" t="s">
        <v>911</v>
      </c>
      <c r="E189" s="29">
        <v>756.86889537106561</v>
      </c>
      <c r="F189" s="29">
        <v>1600</v>
      </c>
    </row>
    <row r="190" spans="1:6" hidden="1" x14ac:dyDescent="0.3">
      <c r="A190" t="s">
        <v>56</v>
      </c>
      <c r="B190" t="s">
        <v>794</v>
      </c>
      <c r="C190" t="s">
        <v>912</v>
      </c>
      <c r="D190" t="s">
        <v>913</v>
      </c>
      <c r="E190" s="29">
        <v>1101.4920273840435</v>
      </c>
      <c r="F190" s="29">
        <v>2300</v>
      </c>
    </row>
    <row r="191" spans="1:6" hidden="1" x14ac:dyDescent="0.3">
      <c r="A191" t="s">
        <v>56</v>
      </c>
      <c r="B191" t="s">
        <v>794</v>
      </c>
      <c r="C191" t="s">
        <v>912</v>
      </c>
      <c r="D191" t="s">
        <v>914</v>
      </c>
      <c r="E191" s="29">
        <v>528.85441159087009</v>
      </c>
      <c r="F191" s="29">
        <v>1100</v>
      </c>
    </row>
    <row r="192" spans="1:6" hidden="1" x14ac:dyDescent="0.3">
      <c r="A192" t="s">
        <v>56</v>
      </c>
      <c r="B192" t="s">
        <v>794</v>
      </c>
      <c r="C192" t="s">
        <v>912</v>
      </c>
      <c r="D192" t="s">
        <v>915</v>
      </c>
      <c r="E192" s="29">
        <v>627.75298144974795</v>
      </c>
      <c r="F192" s="29">
        <v>1300</v>
      </c>
    </row>
    <row r="193" spans="1:6" hidden="1" x14ac:dyDescent="0.3">
      <c r="A193" t="s">
        <v>56</v>
      </c>
      <c r="B193" t="s">
        <v>794</v>
      </c>
      <c r="C193" t="s">
        <v>912</v>
      </c>
      <c r="D193" t="s">
        <v>916</v>
      </c>
      <c r="E193" s="29">
        <v>896.1958992561481</v>
      </c>
      <c r="F193" s="29">
        <v>1800</v>
      </c>
    </row>
    <row r="194" spans="1:6" hidden="1" x14ac:dyDescent="0.3">
      <c r="A194" t="s">
        <v>56</v>
      </c>
      <c r="B194" t="s">
        <v>794</v>
      </c>
      <c r="C194" t="s">
        <v>912</v>
      </c>
      <c r="D194" t="s">
        <v>917</v>
      </c>
      <c r="E194" s="29">
        <v>820.60302745767876</v>
      </c>
      <c r="F194" s="29">
        <v>1700</v>
      </c>
    </row>
    <row r="195" spans="1:6" hidden="1" x14ac:dyDescent="0.3">
      <c r="A195" t="s">
        <v>56</v>
      </c>
      <c r="B195" t="s">
        <v>794</v>
      </c>
      <c r="C195" t="s">
        <v>912</v>
      </c>
      <c r="D195" t="s">
        <v>918</v>
      </c>
      <c r="E195" s="29">
        <v>847.13690299504901</v>
      </c>
      <c r="F195" s="29">
        <v>1700</v>
      </c>
    </row>
    <row r="196" spans="1:6" hidden="1" x14ac:dyDescent="0.3">
      <c r="A196" t="s">
        <v>56</v>
      </c>
      <c r="B196" t="s">
        <v>794</v>
      </c>
      <c r="C196" t="s">
        <v>912</v>
      </c>
      <c r="D196" t="s">
        <v>919</v>
      </c>
      <c r="E196" s="29">
        <v>650.77786955077829</v>
      </c>
      <c r="F196" s="29">
        <v>1400</v>
      </c>
    </row>
    <row r="197" spans="1:6" hidden="1" x14ac:dyDescent="0.3">
      <c r="A197" t="s">
        <v>56</v>
      </c>
      <c r="B197" t="s">
        <v>794</v>
      </c>
      <c r="C197" t="s">
        <v>912</v>
      </c>
      <c r="D197" t="s">
        <v>920</v>
      </c>
      <c r="E197" s="29">
        <v>1119.0253840006637</v>
      </c>
      <c r="F197" s="29">
        <v>2300</v>
      </c>
    </row>
    <row r="198" spans="1:6" hidden="1" x14ac:dyDescent="0.3">
      <c r="A198" t="s">
        <v>56</v>
      </c>
      <c r="B198" t="s">
        <v>794</v>
      </c>
      <c r="C198" t="s">
        <v>912</v>
      </c>
      <c r="D198" t="s">
        <v>921</v>
      </c>
      <c r="E198" s="29">
        <v>653.47221704882941</v>
      </c>
      <c r="F198" s="29">
        <v>1400</v>
      </c>
    </row>
    <row r="199" spans="1:6" hidden="1" x14ac:dyDescent="0.3">
      <c r="A199" t="s">
        <v>56</v>
      </c>
      <c r="B199" t="s">
        <v>794</v>
      </c>
      <c r="C199" t="s">
        <v>912</v>
      </c>
      <c r="D199" t="s">
        <v>922</v>
      </c>
      <c r="E199" s="29">
        <v>853.52776802105859</v>
      </c>
      <c r="F199" s="29">
        <v>1800</v>
      </c>
    </row>
    <row r="200" spans="1:6" hidden="1" x14ac:dyDescent="0.3">
      <c r="A200" t="s">
        <v>56</v>
      </c>
      <c r="B200" t="s">
        <v>794</v>
      </c>
      <c r="C200" t="s">
        <v>912</v>
      </c>
      <c r="D200" t="s">
        <v>923</v>
      </c>
      <c r="E200" s="29">
        <v>529.22018413955641</v>
      </c>
      <c r="F200" s="29">
        <v>1100</v>
      </c>
    </row>
    <row r="201" spans="1:6" hidden="1" x14ac:dyDescent="0.3">
      <c r="A201" t="s">
        <v>56</v>
      </c>
      <c r="B201" t="s">
        <v>794</v>
      </c>
      <c r="C201" t="s">
        <v>912</v>
      </c>
      <c r="D201" t="s">
        <v>924</v>
      </c>
      <c r="E201" s="29">
        <v>1091.0198904271576</v>
      </c>
      <c r="F201" s="29">
        <v>2200</v>
      </c>
    </row>
    <row r="202" spans="1:6" hidden="1" x14ac:dyDescent="0.3">
      <c r="A202" t="s">
        <v>56</v>
      </c>
      <c r="B202" t="s">
        <v>794</v>
      </c>
      <c r="C202" t="s">
        <v>912</v>
      </c>
      <c r="D202" t="s">
        <v>925</v>
      </c>
      <c r="E202" s="29">
        <v>401.74672379539777</v>
      </c>
      <c r="F202" s="29">
        <v>900</v>
      </c>
    </row>
    <row r="203" spans="1:6" hidden="1" x14ac:dyDescent="0.3">
      <c r="A203" t="s">
        <v>56</v>
      </c>
      <c r="B203" t="s">
        <v>794</v>
      </c>
      <c r="C203" t="s">
        <v>912</v>
      </c>
      <c r="D203" t="s">
        <v>926</v>
      </c>
      <c r="E203" s="29">
        <v>612.23090273609182</v>
      </c>
      <c r="F203" s="29">
        <v>1300</v>
      </c>
    </row>
    <row r="204" spans="1:6" hidden="1" x14ac:dyDescent="0.3">
      <c r="A204" t="s">
        <v>56</v>
      </c>
      <c r="B204" t="s">
        <v>794</v>
      </c>
      <c r="C204" t="s">
        <v>912</v>
      </c>
      <c r="D204" t="s">
        <v>927</v>
      </c>
      <c r="E204" s="29">
        <v>1592.0958075146814</v>
      </c>
      <c r="F204" s="29">
        <v>3200</v>
      </c>
    </row>
    <row r="205" spans="1:6" hidden="1" x14ac:dyDescent="0.3">
      <c r="A205" t="s">
        <v>56</v>
      </c>
      <c r="B205" t="s">
        <v>794</v>
      </c>
      <c r="C205" t="s">
        <v>912</v>
      </c>
      <c r="D205" t="s">
        <v>928</v>
      </c>
      <c r="E205" s="29">
        <v>533.68372535949743</v>
      </c>
      <c r="F205" s="29">
        <v>1100</v>
      </c>
    </row>
    <row r="206" spans="1:6" hidden="1" x14ac:dyDescent="0.3">
      <c r="A206" t="s">
        <v>56</v>
      </c>
      <c r="B206" t="s">
        <v>794</v>
      </c>
      <c r="C206" t="s">
        <v>912</v>
      </c>
      <c r="D206" t="s">
        <v>929</v>
      </c>
      <c r="E206" s="29">
        <v>446.33198212729849</v>
      </c>
      <c r="F206" s="29">
        <v>900</v>
      </c>
    </row>
    <row r="207" spans="1:6" hidden="1" x14ac:dyDescent="0.3">
      <c r="A207" t="s">
        <v>56</v>
      </c>
      <c r="B207" t="s">
        <v>794</v>
      </c>
      <c r="C207" t="s">
        <v>912</v>
      </c>
      <c r="D207" t="s">
        <v>930</v>
      </c>
      <c r="E207" s="29">
        <v>2764.489946579828</v>
      </c>
      <c r="F207" s="29">
        <v>5600</v>
      </c>
    </row>
    <row r="208" spans="1:6" hidden="1" x14ac:dyDescent="0.3">
      <c r="A208" t="s">
        <v>56</v>
      </c>
      <c r="B208" t="s">
        <v>794</v>
      </c>
      <c r="C208" t="s">
        <v>912</v>
      </c>
      <c r="D208" t="s">
        <v>931</v>
      </c>
      <c r="E208" s="29">
        <v>828.79597938344261</v>
      </c>
      <c r="F208" s="29">
        <v>1700</v>
      </c>
    </row>
    <row r="209" spans="1:6" hidden="1" x14ac:dyDescent="0.3">
      <c r="A209" t="s">
        <v>56</v>
      </c>
      <c r="B209" t="s">
        <v>794</v>
      </c>
      <c r="C209" t="s">
        <v>912</v>
      </c>
      <c r="D209" t="s">
        <v>932</v>
      </c>
      <c r="E209" s="29">
        <v>579.37962833341658</v>
      </c>
      <c r="F209" s="29">
        <v>1200</v>
      </c>
    </row>
    <row r="210" spans="1:6" hidden="1" x14ac:dyDescent="0.3">
      <c r="A210" t="s">
        <v>56</v>
      </c>
      <c r="B210" t="s">
        <v>794</v>
      </c>
      <c r="C210" t="s">
        <v>912</v>
      </c>
      <c r="D210" t="s">
        <v>933</v>
      </c>
      <c r="E210" s="29">
        <v>1036.4129369764953</v>
      </c>
      <c r="F210" s="29">
        <v>2100</v>
      </c>
    </row>
    <row r="211" spans="1:6" hidden="1" x14ac:dyDescent="0.3">
      <c r="A211" t="s">
        <v>56</v>
      </c>
      <c r="B211" t="s">
        <v>794</v>
      </c>
      <c r="C211" t="s">
        <v>912</v>
      </c>
      <c r="D211" t="s">
        <v>934</v>
      </c>
      <c r="E211" s="29">
        <v>917.69452307214544</v>
      </c>
      <c r="F211" s="29">
        <v>1900</v>
      </c>
    </row>
    <row r="212" spans="1:6" hidden="1" x14ac:dyDescent="0.3">
      <c r="A212" t="s">
        <v>56</v>
      </c>
      <c r="B212" t="s">
        <v>794</v>
      </c>
      <c r="C212" t="s">
        <v>912</v>
      </c>
      <c r="D212" t="s">
        <v>935</v>
      </c>
      <c r="E212" s="29">
        <v>521.33947089795527</v>
      </c>
      <c r="F212" s="29">
        <v>1100</v>
      </c>
    </row>
    <row r="213" spans="1:6" hidden="1" x14ac:dyDescent="0.3">
      <c r="A213" t="s">
        <v>56</v>
      </c>
      <c r="B213" t="s">
        <v>794</v>
      </c>
      <c r="C213" t="s">
        <v>912</v>
      </c>
      <c r="D213" t="s">
        <v>936</v>
      </c>
      <c r="E213" s="29">
        <v>952.52526663555477</v>
      </c>
      <c r="F213" s="29">
        <v>2000</v>
      </c>
    </row>
    <row r="214" spans="1:6" hidden="1" x14ac:dyDescent="0.3">
      <c r="A214" t="s">
        <v>56</v>
      </c>
      <c r="B214" t="s">
        <v>794</v>
      </c>
      <c r="C214" t="s">
        <v>912</v>
      </c>
      <c r="D214" t="s">
        <v>937</v>
      </c>
      <c r="E214" s="29">
        <v>851.76799522530803</v>
      </c>
      <c r="F214" s="29">
        <v>1800</v>
      </c>
    </row>
    <row r="215" spans="1:6" hidden="1" x14ac:dyDescent="0.3">
      <c r="A215" t="s">
        <v>56</v>
      </c>
      <c r="B215" t="s">
        <v>794</v>
      </c>
      <c r="C215" t="s">
        <v>912</v>
      </c>
      <c r="D215" t="s">
        <v>938</v>
      </c>
      <c r="E215" s="29">
        <v>596.09821267177426</v>
      </c>
      <c r="F215" s="29">
        <v>1200</v>
      </c>
    </row>
    <row r="216" spans="1:6" hidden="1" x14ac:dyDescent="0.3">
      <c r="A216" t="s">
        <v>56</v>
      </c>
      <c r="B216" t="s">
        <v>794</v>
      </c>
      <c r="C216" t="s">
        <v>912</v>
      </c>
      <c r="D216" t="s">
        <v>939</v>
      </c>
      <c r="E216" s="29">
        <v>443.70222232519609</v>
      </c>
      <c r="F216" s="29">
        <v>900</v>
      </c>
    </row>
    <row r="217" spans="1:6" hidden="1" x14ac:dyDescent="0.3">
      <c r="A217" t="s">
        <v>56</v>
      </c>
      <c r="B217" t="s">
        <v>794</v>
      </c>
      <c r="C217" t="s">
        <v>912</v>
      </c>
      <c r="D217" t="s">
        <v>940</v>
      </c>
      <c r="E217" s="29">
        <v>1135.5159393478364</v>
      </c>
      <c r="F217" s="29">
        <v>2300</v>
      </c>
    </row>
    <row r="218" spans="1:6" hidden="1" x14ac:dyDescent="0.3">
      <c r="A218" t="s">
        <v>56</v>
      </c>
      <c r="B218" t="s">
        <v>794</v>
      </c>
      <c r="C218" t="s">
        <v>912</v>
      </c>
      <c r="D218" t="s">
        <v>941</v>
      </c>
      <c r="E218" s="29">
        <v>456.68936082321505</v>
      </c>
      <c r="F218" s="29">
        <v>1000</v>
      </c>
    </row>
    <row r="219" spans="1:6" hidden="1" x14ac:dyDescent="0.3">
      <c r="A219" t="s">
        <v>56</v>
      </c>
      <c r="B219" t="s">
        <v>794</v>
      </c>
      <c r="C219" t="s">
        <v>912</v>
      </c>
      <c r="D219" t="s">
        <v>942</v>
      </c>
      <c r="E219" s="29">
        <v>1231.456644003021</v>
      </c>
      <c r="F219" s="29">
        <v>2500</v>
      </c>
    </row>
    <row r="220" spans="1:6" hidden="1" x14ac:dyDescent="0.3">
      <c r="A220" t="s">
        <v>56</v>
      </c>
      <c r="B220" t="s">
        <v>794</v>
      </c>
      <c r="C220" t="s">
        <v>912</v>
      </c>
      <c r="D220" t="s">
        <v>943</v>
      </c>
      <c r="E220" s="29">
        <v>746.0237856948628</v>
      </c>
      <c r="F220" s="29">
        <v>1500</v>
      </c>
    </row>
    <row r="221" spans="1:6" hidden="1" x14ac:dyDescent="0.3">
      <c r="A221" t="s">
        <v>56</v>
      </c>
      <c r="B221" t="s">
        <v>794</v>
      </c>
      <c r="C221" t="s">
        <v>912</v>
      </c>
      <c r="D221" t="s">
        <v>944</v>
      </c>
      <c r="E221" s="29">
        <v>948.43849960271768</v>
      </c>
      <c r="F221" s="29">
        <v>1900</v>
      </c>
    </row>
    <row r="222" spans="1:6" hidden="1" x14ac:dyDescent="0.3">
      <c r="A222" t="s">
        <v>56</v>
      </c>
      <c r="B222" t="s">
        <v>794</v>
      </c>
      <c r="C222" t="s">
        <v>912</v>
      </c>
      <c r="D222" t="s">
        <v>945</v>
      </c>
      <c r="E222" s="29">
        <v>1745.6719593962732</v>
      </c>
      <c r="F222" s="29">
        <v>3500</v>
      </c>
    </row>
    <row r="223" spans="1:6" hidden="1" x14ac:dyDescent="0.3">
      <c r="A223" t="s">
        <v>56</v>
      </c>
      <c r="B223" t="s">
        <v>794</v>
      </c>
      <c r="C223" t="s">
        <v>912</v>
      </c>
      <c r="D223" t="s">
        <v>946</v>
      </c>
      <c r="E223" s="29">
        <v>506.67442064671525</v>
      </c>
      <c r="F223" s="29">
        <v>1100</v>
      </c>
    </row>
    <row r="224" spans="1:6" hidden="1" x14ac:dyDescent="0.3">
      <c r="A224" t="s">
        <v>56</v>
      </c>
      <c r="B224" t="s">
        <v>794</v>
      </c>
      <c r="C224" t="s">
        <v>912</v>
      </c>
      <c r="D224" t="s">
        <v>947</v>
      </c>
      <c r="E224" s="29">
        <v>451.6986281282658</v>
      </c>
      <c r="F224" s="29">
        <v>1000</v>
      </c>
    </row>
    <row r="225" spans="1:6" hidden="1" x14ac:dyDescent="0.3">
      <c r="A225" t="s">
        <v>56</v>
      </c>
      <c r="B225" t="s">
        <v>794</v>
      </c>
      <c r="C225" t="s">
        <v>912</v>
      </c>
      <c r="D225" t="s">
        <v>948</v>
      </c>
      <c r="E225" s="29">
        <v>738.19230947782967</v>
      </c>
      <c r="F225" s="29">
        <v>1500</v>
      </c>
    </row>
    <row r="226" spans="1:6" hidden="1" x14ac:dyDescent="0.3">
      <c r="A226" t="s">
        <v>56</v>
      </c>
      <c r="B226" t="s">
        <v>62</v>
      </c>
      <c r="C226" t="s">
        <v>63</v>
      </c>
      <c r="D226" t="s">
        <v>949</v>
      </c>
      <c r="E226" s="29">
        <v>1814.2668237513772</v>
      </c>
      <c r="F226" s="29">
        <v>3700</v>
      </c>
    </row>
    <row r="227" spans="1:6" hidden="1" x14ac:dyDescent="0.3">
      <c r="A227" t="s">
        <v>56</v>
      </c>
      <c r="B227" t="s">
        <v>62</v>
      </c>
      <c r="C227" t="s">
        <v>63</v>
      </c>
      <c r="D227" t="s">
        <v>950</v>
      </c>
      <c r="E227" s="29">
        <v>2081.6424300491494</v>
      </c>
      <c r="F227" s="29">
        <v>4200</v>
      </c>
    </row>
    <row r="228" spans="1:6" hidden="1" x14ac:dyDescent="0.3">
      <c r="A228" t="s">
        <v>56</v>
      </c>
      <c r="B228" t="s">
        <v>62</v>
      </c>
      <c r="C228" t="s">
        <v>63</v>
      </c>
      <c r="D228" t="s">
        <v>951</v>
      </c>
      <c r="E228" s="29">
        <v>2164.8859839392644</v>
      </c>
      <c r="F228" s="29">
        <v>4400</v>
      </c>
    </row>
    <row r="229" spans="1:6" hidden="1" x14ac:dyDescent="0.3">
      <c r="A229" t="s">
        <v>56</v>
      </c>
      <c r="B229" t="s">
        <v>62</v>
      </c>
      <c r="C229" t="s">
        <v>63</v>
      </c>
      <c r="D229" t="s">
        <v>952</v>
      </c>
      <c r="E229" s="29">
        <v>2025.8313543946506</v>
      </c>
      <c r="F229" s="29">
        <v>4100</v>
      </c>
    </row>
    <row r="230" spans="1:6" hidden="1" x14ac:dyDescent="0.3">
      <c r="A230" t="s">
        <v>56</v>
      </c>
      <c r="B230" t="s">
        <v>62</v>
      </c>
      <c r="C230" t="s">
        <v>63</v>
      </c>
      <c r="D230" t="s">
        <v>953</v>
      </c>
      <c r="E230" s="29">
        <v>2374.5788386026325</v>
      </c>
      <c r="F230" s="29">
        <v>4800</v>
      </c>
    </row>
    <row r="231" spans="1:6" hidden="1" x14ac:dyDescent="0.3">
      <c r="A231" t="s">
        <v>56</v>
      </c>
      <c r="B231" t="s">
        <v>62</v>
      </c>
      <c r="C231" t="s">
        <v>63</v>
      </c>
      <c r="D231" t="s">
        <v>954</v>
      </c>
      <c r="E231" s="29">
        <v>1062.0322924535744</v>
      </c>
      <c r="F231" s="29">
        <v>2200</v>
      </c>
    </row>
    <row r="232" spans="1:6" hidden="1" x14ac:dyDescent="0.3">
      <c r="A232" t="s">
        <v>56</v>
      </c>
      <c r="B232" t="s">
        <v>62</v>
      </c>
      <c r="C232" t="s">
        <v>63</v>
      </c>
      <c r="D232" t="s">
        <v>955</v>
      </c>
      <c r="E232" s="29">
        <v>2036.365412530693</v>
      </c>
      <c r="F232" s="29">
        <v>4100</v>
      </c>
    </row>
    <row r="233" spans="1:6" hidden="1" x14ac:dyDescent="0.3">
      <c r="A233" t="s">
        <v>56</v>
      </c>
      <c r="B233" t="s">
        <v>62</v>
      </c>
      <c r="C233" t="s">
        <v>63</v>
      </c>
      <c r="D233" t="s">
        <v>956</v>
      </c>
      <c r="E233" s="29">
        <v>1894.8769268385936</v>
      </c>
      <c r="F233" s="29">
        <v>3800</v>
      </c>
    </row>
    <row r="234" spans="1:6" hidden="1" x14ac:dyDescent="0.3">
      <c r="A234" t="s">
        <v>56</v>
      </c>
      <c r="B234" t="s">
        <v>62</v>
      </c>
      <c r="C234" t="s">
        <v>63</v>
      </c>
      <c r="D234" t="s">
        <v>957</v>
      </c>
      <c r="E234" s="29">
        <v>1288.1226318805839</v>
      </c>
      <c r="F234" s="29">
        <v>2600</v>
      </c>
    </row>
    <row r="235" spans="1:6" hidden="1" x14ac:dyDescent="0.3">
      <c r="A235" t="s">
        <v>56</v>
      </c>
      <c r="B235" t="s">
        <v>62</v>
      </c>
      <c r="C235" t="s">
        <v>63</v>
      </c>
      <c r="D235" t="s">
        <v>958</v>
      </c>
      <c r="E235" s="29">
        <v>868.40914842974576</v>
      </c>
      <c r="F235" s="29">
        <v>1800</v>
      </c>
    </row>
    <row r="236" spans="1:6" hidden="1" x14ac:dyDescent="0.3">
      <c r="A236" t="s">
        <v>56</v>
      </c>
      <c r="B236" t="s">
        <v>62</v>
      </c>
      <c r="C236" t="s">
        <v>63</v>
      </c>
      <c r="D236" t="s">
        <v>959</v>
      </c>
      <c r="E236" s="29">
        <v>2164.4084759710004</v>
      </c>
      <c r="F236" s="29">
        <v>4400</v>
      </c>
    </row>
    <row r="237" spans="1:6" hidden="1" x14ac:dyDescent="0.3">
      <c r="A237" t="s">
        <v>56</v>
      </c>
      <c r="B237" t="s">
        <v>62</v>
      </c>
      <c r="C237" t="s">
        <v>63</v>
      </c>
      <c r="D237" t="s">
        <v>960</v>
      </c>
      <c r="E237" s="29">
        <v>4712.8375733067514</v>
      </c>
      <c r="F237" s="29">
        <v>9500</v>
      </c>
    </row>
    <row r="238" spans="1:6" hidden="1" x14ac:dyDescent="0.3">
      <c r="A238" t="s">
        <v>56</v>
      </c>
      <c r="B238" t="s">
        <v>62</v>
      </c>
      <c r="C238" t="s">
        <v>63</v>
      </c>
      <c r="D238" t="s">
        <v>961</v>
      </c>
      <c r="E238" s="29">
        <v>3250.9456632312658</v>
      </c>
      <c r="F238" s="29">
        <v>6600</v>
      </c>
    </row>
    <row r="239" spans="1:6" hidden="1" x14ac:dyDescent="0.3">
      <c r="A239" t="s">
        <v>56</v>
      </c>
      <c r="B239" t="s">
        <v>62</v>
      </c>
      <c r="C239" t="s">
        <v>63</v>
      </c>
      <c r="D239" t="s">
        <v>156</v>
      </c>
      <c r="E239" s="29">
        <v>6480.4557840070775</v>
      </c>
      <c r="F239" s="29">
        <v>13000</v>
      </c>
    </row>
    <row r="240" spans="1:6" hidden="1" x14ac:dyDescent="0.3">
      <c r="A240" t="s">
        <v>56</v>
      </c>
      <c r="B240" t="s">
        <v>62</v>
      </c>
      <c r="C240" t="s">
        <v>63</v>
      </c>
      <c r="D240" t="s">
        <v>962</v>
      </c>
      <c r="E240" s="29">
        <v>2249.1326318384404</v>
      </c>
      <c r="F240" s="29">
        <v>4500</v>
      </c>
    </row>
    <row r="241" spans="1:6" hidden="1" x14ac:dyDescent="0.3">
      <c r="A241" t="s">
        <v>56</v>
      </c>
      <c r="B241" t="s">
        <v>62</v>
      </c>
      <c r="C241" t="s">
        <v>63</v>
      </c>
      <c r="D241" t="s">
        <v>157</v>
      </c>
      <c r="E241" s="29">
        <v>7640.5849634923015</v>
      </c>
      <c r="F241" s="29">
        <v>15300</v>
      </c>
    </row>
    <row r="242" spans="1:6" hidden="1" x14ac:dyDescent="0.3">
      <c r="A242" t="s">
        <v>56</v>
      </c>
      <c r="B242" t="s">
        <v>62</v>
      </c>
      <c r="C242" t="s">
        <v>63</v>
      </c>
      <c r="D242" t="s">
        <v>158</v>
      </c>
      <c r="E242" s="29">
        <v>9903.4029586975921</v>
      </c>
      <c r="F242" s="29">
        <v>19900</v>
      </c>
    </row>
    <row r="243" spans="1:6" hidden="1" x14ac:dyDescent="0.3">
      <c r="A243" t="s">
        <v>56</v>
      </c>
      <c r="B243" t="s">
        <v>62</v>
      </c>
      <c r="C243" t="s">
        <v>63</v>
      </c>
      <c r="D243" t="s">
        <v>159</v>
      </c>
      <c r="E243" s="29">
        <v>3999.9773566070617</v>
      </c>
      <c r="F243" s="29">
        <v>8000</v>
      </c>
    </row>
    <row r="244" spans="1:6" hidden="1" x14ac:dyDescent="0.3">
      <c r="A244" t="s">
        <v>56</v>
      </c>
      <c r="B244" t="s">
        <v>62</v>
      </c>
      <c r="C244" t="s">
        <v>63</v>
      </c>
      <c r="D244" t="s">
        <v>963</v>
      </c>
      <c r="E244" s="29">
        <v>1464.9129856316631</v>
      </c>
      <c r="F244" s="29">
        <v>3000</v>
      </c>
    </row>
    <row r="245" spans="1:6" hidden="1" x14ac:dyDescent="0.3">
      <c r="A245" t="s">
        <v>56</v>
      </c>
      <c r="B245" t="s">
        <v>62</v>
      </c>
      <c r="C245" t="s">
        <v>63</v>
      </c>
      <c r="D245" t="s">
        <v>964</v>
      </c>
      <c r="E245" s="29">
        <v>2640.0288074737236</v>
      </c>
      <c r="F245" s="29">
        <v>5300</v>
      </c>
    </row>
    <row r="246" spans="1:6" hidden="1" x14ac:dyDescent="0.3">
      <c r="A246" t="s">
        <v>56</v>
      </c>
      <c r="B246" t="s">
        <v>62</v>
      </c>
      <c r="C246" t="s">
        <v>63</v>
      </c>
      <c r="D246" t="s">
        <v>965</v>
      </c>
      <c r="E246" s="29">
        <v>2699.0971655335597</v>
      </c>
      <c r="F246" s="29">
        <v>5400</v>
      </c>
    </row>
    <row r="247" spans="1:6" hidden="1" x14ac:dyDescent="0.3">
      <c r="A247" t="s">
        <v>56</v>
      </c>
      <c r="B247" t="s">
        <v>62</v>
      </c>
      <c r="C247" t="s">
        <v>63</v>
      </c>
      <c r="D247" t="s">
        <v>966</v>
      </c>
      <c r="E247" s="29">
        <v>2139.7741664505133</v>
      </c>
      <c r="F247" s="29">
        <v>4300</v>
      </c>
    </row>
    <row r="248" spans="1:6" hidden="1" x14ac:dyDescent="0.3">
      <c r="A248" t="s">
        <v>56</v>
      </c>
      <c r="B248" t="s">
        <v>62</v>
      </c>
      <c r="C248" t="s">
        <v>63</v>
      </c>
      <c r="D248" t="s">
        <v>967</v>
      </c>
      <c r="E248" s="29">
        <v>1672.8091950096461</v>
      </c>
      <c r="F248" s="29">
        <v>3400</v>
      </c>
    </row>
    <row r="249" spans="1:6" hidden="1" x14ac:dyDescent="0.3">
      <c r="A249" t="s">
        <v>56</v>
      </c>
      <c r="B249" t="s">
        <v>62</v>
      </c>
      <c r="C249" t="s">
        <v>63</v>
      </c>
      <c r="D249" t="s">
        <v>160</v>
      </c>
      <c r="E249" s="29">
        <v>4187.0999689770433</v>
      </c>
      <c r="F249" s="29">
        <v>8400</v>
      </c>
    </row>
    <row r="250" spans="1:6" hidden="1" x14ac:dyDescent="0.3">
      <c r="A250" t="s">
        <v>56</v>
      </c>
      <c r="B250" t="s">
        <v>62</v>
      </c>
      <c r="C250" t="s">
        <v>63</v>
      </c>
      <c r="D250" t="s">
        <v>968</v>
      </c>
      <c r="E250" s="29">
        <v>1561.6119372321859</v>
      </c>
      <c r="F250" s="29">
        <v>3200</v>
      </c>
    </row>
    <row r="251" spans="1:6" hidden="1" x14ac:dyDescent="0.3">
      <c r="A251" t="s">
        <v>56</v>
      </c>
      <c r="B251" t="s">
        <v>62</v>
      </c>
      <c r="C251" t="s">
        <v>63</v>
      </c>
      <c r="D251" t="s">
        <v>969</v>
      </c>
      <c r="E251" s="29">
        <v>3342.4573707304744</v>
      </c>
      <c r="F251" s="29">
        <v>6700</v>
      </c>
    </row>
    <row r="252" spans="1:6" hidden="1" x14ac:dyDescent="0.3">
      <c r="A252" t="s">
        <v>56</v>
      </c>
      <c r="B252" t="s">
        <v>62</v>
      </c>
      <c r="C252" t="s">
        <v>63</v>
      </c>
      <c r="D252" t="s">
        <v>161</v>
      </c>
      <c r="E252" s="29">
        <v>3622.5944299753223</v>
      </c>
      <c r="F252" s="29">
        <v>7300</v>
      </c>
    </row>
    <row r="253" spans="1:6" hidden="1" x14ac:dyDescent="0.3">
      <c r="A253" t="s">
        <v>56</v>
      </c>
      <c r="B253" t="s">
        <v>62</v>
      </c>
      <c r="C253" t="s">
        <v>63</v>
      </c>
      <c r="D253" t="s">
        <v>970</v>
      </c>
      <c r="E253" s="29">
        <v>1567.3552383943288</v>
      </c>
      <c r="F253" s="29">
        <v>3200</v>
      </c>
    </row>
    <row r="254" spans="1:6" hidden="1" x14ac:dyDescent="0.3">
      <c r="A254" t="s">
        <v>56</v>
      </c>
      <c r="B254" t="s">
        <v>62</v>
      </c>
      <c r="C254" t="s">
        <v>63</v>
      </c>
      <c r="D254" t="s">
        <v>971</v>
      </c>
      <c r="E254" s="29">
        <v>817.50881211959563</v>
      </c>
      <c r="F254" s="29">
        <v>1700</v>
      </c>
    </row>
    <row r="255" spans="1:6" hidden="1" x14ac:dyDescent="0.3">
      <c r="A255" t="s">
        <v>56</v>
      </c>
      <c r="B255" t="s">
        <v>62</v>
      </c>
      <c r="C255" t="s">
        <v>63</v>
      </c>
      <c r="D255" t="s">
        <v>972</v>
      </c>
      <c r="E255" s="29">
        <v>1117.7561804311181</v>
      </c>
      <c r="F255" s="29">
        <v>2300</v>
      </c>
    </row>
    <row r="256" spans="1:6" hidden="1" x14ac:dyDescent="0.3">
      <c r="A256" t="s">
        <v>56</v>
      </c>
      <c r="B256" t="s">
        <v>62</v>
      </c>
      <c r="C256" t="s">
        <v>63</v>
      </c>
      <c r="D256" t="s">
        <v>973</v>
      </c>
      <c r="E256" s="29">
        <v>3448.1050352511993</v>
      </c>
      <c r="F256" s="29">
        <v>6900</v>
      </c>
    </row>
    <row r="257" spans="1:6" hidden="1" x14ac:dyDescent="0.3">
      <c r="A257" t="s">
        <v>56</v>
      </c>
      <c r="B257" t="s">
        <v>62</v>
      </c>
      <c r="C257" t="s">
        <v>63</v>
      </c>
      <c r="D257" t="s">
        <v>974</v>
      </c>
      <c r="E257" s="29">
        <v>2582.5424474404867</v>
      </c>
      <c r="F257" s="29">
        <v>5200</v>
      </c>
    </row>
    <row r="258" spans="1:6" hidden="1" x14ac:dyDescent="0.3">
      <c r="A258" t="s">
        <v>56</v>
      </c>
      <c r="B258" t="s">
        <v>62</v>
      </c>
      <c r="C258" t="s">
        <v>63</v>
      </c>
      <c r="D258" t="s">
        <v>162</v>
      </c>
      <c r="E258" s="29">
        <v>4155.5553014245706</v>
      </c>
      <c r="F258" s="29">
        <v>8400</v>
      </c>
    </row>
    <row r="259" spans="1:6" hidden="1" x14ac:dyDescent="0.3">
      <c r="A259" t="s">
        <v>56</v>
      </c>
      <c r="B259" t="s">
        <v>62</v>
      </c>
      <c r="C259" t="s">
        <v>63</v>
      </c>
      <c r="D259" t="s">
        <v>975</v>
      </c>
      <c r="E259" s="29">
        <v>1875.2645835005326</v>
      </c>
      <c r="F259" s="29">
        <v>3800</v>
      </c>
    </row>
    <row r="260" spans="1:6" hidden="1" x14ac:dyDescent="0.3">
      <c r="A260" t="s">
        <v>56</v>
      </c>
      <c r="B260" t="s">
        <v>62</v>
      </c>
      <c r="C260" t="s">
        <v>63</v>
      </c>
      <c r="D260" t="s">
        <v>976</v>
      </c>
      <c r="E260" s="29">
        <v>921.61826861894826</v>
      </c>
      <c r="F260" s="29">
        <v>1900</v>
      </c>
    </row>
    <row r="261" spans="1:6" hidden="1" x14ac:dyDescent="0.3">
      <c r="A261" t="s">
        <v>56</v>
      </c>
      <c r="B261" t="s">
        <v>62</v>
      </c>
      <c r="C261" t="s">
        <v>63</v>
      </c>
      <c r="D261" t="s">
        <v>977</v>
      </c>
      <c r="E261" s="29">
        <v>1725.7830291700968</v>
      </c>
      <c r="F261" s="29">
        <v>3500</v>
      </c>
    </row>
    <row r="262" spans="1:6" hidden="1" x14ac:dyDescent="0.3">
      <c r="A262" t="s">
        <v>56</v>
      </c>
      <c r="B262" t="s">
        <v>62</v>
      </c>
      <c r="C262" t="s">
        <v>63</v>
      </c>
      <c r="D262" t="s">
        <v>978</v>
      </c>
      <c r="E262" s="29">
        <v>976.27112149472168</v>
      </c>
      <c r="F262" s="29">
        <v>2000</v>
      </c>
    </row>
    <row r="263" spans="1:6" hidden="1" x14ac:dyDescent="0.3">
      <c r="A263" t="s">
        <v>56</v>
      </c>
      <c r="B263" t="s">
        <v>62</v>
      </c>
      <c r="C263" t="s">
        <v>63</v>
      </c>
      <c r="D263" t="s">
        <v>979</v>
      </c>
      <c r="E263" s="29">
        <v>1341.5561469387385</v>
      </c>
      <c r="F263" s="29">
        <v>2700</v>
      </c>
    </row>
    <row r="264" spans="1:6" hidden="1" x14ac:dyDescent="0.3">
      <c r="A264" t="s">
        <v>56</v>
      </c>
      <c r="B264" t="s">
        <v>62</v>
      </c>
      <c r="C264" t="s">
        <v>63</v>
      </c>
      <c r="D264" t="s">
        <v>980</v>
      </c>
      <c r="E264" s="29">
        <v>1754.2916443464569</v>
      </c>
      <c r="F264" s="29">
        <v>3600</v>
      </c>
    </row>
    <row r="265" spans="1:6" hidden="1" x14ac:dyDescent="0.3">
      <c r="A265" t="s">
        <v>56</v>
      </c>
      <c r="B265" t="s">
        <v>62</v>
      </c>
      <c r="C265" t="s">
        <v>63</v>
      </c>
      <c r="D265" t="s">
        <v>981</v>
      </c>
      <c r="E265" s="29">
        <v>1858.0938113978918</v>
      </c>
      <c r="F265" s="29">
        <v>3800</v>
      </c>
    </row>
    <row r="266" spans="1:6" hidden="1" x14ac:dyDescent="0.3">
      <c r="A266" t="s">
        <v>56</v>
      </c>
      <c r="B266" t="s">
        <v>62</v>
      </c>
      <c r="C266" t="s">
        <v>63</v>
      </c>
      <c r="D266" t="s">
        <v>982</v>
      </c>
      <c r="E266" s="29">
        <v>1683.900238747794</v>
      </c>
      <c r="F266" s="29">
        <v>3400</v>
      </c>
    </row>
    <row r="267" spans="1:6" hidden="1" x14ac:dyDescent="0.3">
      <c r="A267" t="s">
        <v>56</v>
      </c>
      <c r="B267" t="s">
        <v>62</v>
      </c>
      <c r="C267" t="s">
        <v>63</v>
      </c>
      <c r="D267" t="s">
        <v>983</v>
      </c>
      <c r="E267" s="29">
        <v>782.83522376490168</v>
      </c>
      <c r="F267" s="29">
        <v>1600</v>
      </c>
    </row>
    <row r="268" spans="1:6" hidden="1" x14ac:dyDescent="0.3">
      <c r="A268" t="s">
        <v>56</v>
      </c>
      <c r="B268" t="s">
        <v>62</v>
      </c>
      <c r="C268" t="s">
        <v>63</v>
      </c>
      <c r="D268" t="s">
        <v>984</v>
      </c>
      <c r="E268" s="29">
        <v>1570.5071389078548</v>
      </c>
      <c r="F268" s="29">
        <v>3200</v>
      </c>
    </row>
    <row r="269" spans="1:6" hidden="1" x14ac:dyDescent="0.3">
      <c r="A269" t="s">
        <v>56</v>
      </c>
      <c r="B269" t="s">
        <v>62</v>
      </c>
      <c r="C269" t="s">
        <v>63</v>
      </c>
      <c r="D269" t="s">
        <v>163</v>
      </c>
      <c r="E269" s="29">
        <v>3387.1946248299919</v>
      </c>
      <c r="F269" s="29">
        <v>6800</v>
      </c>
    </row>
    <row r="270" spans="1:6" hidden="1" x14ac:dyDescent="0.3">
      <c r="A270" t="s">
        <v>56</v>
      </c>
      <c r="B270" t="s">
        <v>62</v>
      </c>
      <c r="C270" t="s">
        <v>63</v>
      </c>
      <c r="D270" t="s">
        <v>985</v>
      </c>
      <c r="E270" s="29">
        <v>2430.2291745186758</v>
      </c>
      <c r="F270" s="29">
        <v>4900</v>
      </c>
    </row>
    <row r="271" spans="1:6" hidden="1" x14ac:dyDescent="0.3">
      <c r="A271" t="s">
        <v>56</v>
      </c>
      <c r="B271" t="s">
        <v>62</v>
      </c>
      <c r="C271" t="s">
        <v>63</v>
      </c>
      <c r="D271" t="s">
        <v>986</v>
      </c>
      <c r="E271" s="29">
        <v>2923.5369833618024</v>
      </c>
      <c r="F271" s="29">
        <v>5900</v>
      </c>
    </row>
    <row r="272" spans="1:6" hidden="1" x14ac:dyDescent="0.3">
      <c r="A272" t="s">
        <v>56</v>
      </c>
      <c r="B272" t="s">
        <v>62</v>
      </c>
      <c r="C272" t="s">
        <v>63</v>
      </c>
      <c r="D272" t="s">
        <v>164</v>
      </c>
      <c r="E272" s="29">
        <v>3277.8467276223732</v>
      </c>
      <c r="F272" s="29">
        <v>6600</v>
      </c>
    </row>
    <row r="273" spans="1:6" hidden="1" x14ac:dyDescent="0.3">
      <c r="A273" t="s">
        <v>56</v>
      </c>
      <c r="B273" t="s">
        <v>62</v>
      </c>
      <c r="C273" t="s">
        <v>63</v>
      </c>
      <c r="D273" t="s">
        <v>987</v>
      </c>
      <c r="E273" s="29">
        <v>1562.4748300331148</v>
      </c>
      <c r="F273" s="29">
        <v>3200</v>
      </c>
    </row>
    <row r="274" spans="1:6" hidden="1" x14ac:dyDescent="0.3">
      <c r="A274" t="s">
        <v>56</v>
      </c>
      <c r="B274" t="s">
        <v>62</v>
      </c>
      <c r="C274" t="s">
        <v>63</v>
      </c>
      <c r="D274" t="s">
        <v>165</v>
      </c>
      <c r="E274" s="29">
        <v>6098.3509012029444</v>
      </c>
      <c r="F274" s="29">
        <v>12200</v>
      </c>
    </row>
    <row r="275" spans="1:6" hidden="1" x14ac:dyDescent="0.3">
      <c r="A275" t="s">
        <v>56</v>
      </c>
      <c r="B275" t="s">
        <v>62</v>
      </c>
      <c r="C275" t="s">
        <v>63</v>
      </c>
      <c r="D275" t="s">
        <v>988</v>
      </c>
      <c r="E275" s="29">
        <v>2899.1099242846662</v>
      </c>
      <c r="F275" s="29">
        <v>5800</v>
      </c>
    </row>
    <row r="276" spans="1:6" hidden="1" x14ac:dyDescent="0.3">
      <c r="A276" t="s">
        <v>56</v>
      </c>
      <c r="B276" t="s">
        <v>62</v>
      </c>
      <c r="C276" t="s">
        <v>63</v>
      </c>
      <c r="D276" t="s">
        <v>166</v>
      </c>
      <c r="E276" s="29">
        <v>3072.7841036860591</v>
      </c>
      <c r="F276" s="29">
        <v>6200</v>
      </c>
    </row>
    <row r="277" spans="1:6" hidden="1" x14ac:dyDescent="0.3">
      <c r="A277" t="s">
        <v>56</v>
      </c>
      <c r="B277" t="s">
        <v>62</v>
      </c>
      <c r="C277" t="s">
        <v>63</v>
      </c>
      <c r="D277" t="s">
        <v>989</v>
      </c>
      <c r="E277" s="29">
        <v>2936.991850391707</v>
      </c>
      <c r="F277" s="29">
        <v>5900</v>
      </c>
    </row>
    <row r="278" spans="1:6" hidden="1" x14ac:dyDescent="0.3">
      <c r="A278" t="s">
        <v>56</v>
      </c>
      <c r="B278" t="s">
        <v>62</v>
      </c>
      <c r="C278" t="s">
        <v>63</v>
      </c>
      <c r="D278" t="s">
        <v>990</v>
      </c>
      <c r="E278" s="29">
        <v>2289.995487244249</v>
      </c>
      <c r="F278" s="29">
        <v>4600</v>
      </c>
    </row>
    <row r="279" spans="1:6" hidden="1" x14ac:dyDescent="0.3">
      <c r="A279" t="s">
        <v>56</v>
      </c>
      <c r="B279" t="s">
        <v>62</v>
      </c>
      <c r="C279" t="s">
        <v>63</v>
      </c>
      <c r="D279" t="s">
        <v>991</v>
      </c>
      <c r="E279" s="29">
        <v>2153.1816754583083</v>
      </c>
      <c r="F279" s="29">
        <v>4400</v>
      </c>
    </row>
    <row r="280" spans="1:6" hidden="1" x14ac:dyDescent="0.3">
      <c r="A280" t="s">
        <v>56</v>
      </c>
      <c r="B280" t="s">
        <v>62</v>
      </c>
      <c r="C280" t="s">
        <v>63</v>
      </c>
      <c r="D280" t="s">
        <v>992</v>
      </c>
      <c r="E280" s="29">
        <v>1490.063991151804</v>
      </c>
      <c r="F280" s="29">
        <v>3000</v>
      </c>
    </row>
    <row r="281" spans="1:6" hidden="1" x14ac:dyDescent="0.3">
      <c r="A281" t="s">
        <v>56</v>
      </c>
      <c r="B281" t="s">
        <v>62</v>
      </c>
      <c r="C281" t="s">
        <v>63</v>
      </c>
      <c r="D281" t="s">
        <v>993</v>
      </c>
      <c r="E281" s="29">
        <v>1091.9163931780413</v>
      </c>
      <c r="F281" s="29">
        <v>2200</v>
      </c>
    </row>
    <row r="282" spans="1:6" hidden="1" x14ac:dyDescent="0.3">
      <c r="A282" t="s">
        <v>56</v>
      </c>
      <c r="B282" t="s">
        <v>62</v>
      </c>
      <c r="C282" t="s">
        <v>63</v>
      </c>
      <c r="D282" t="s">
        <v>994</v>
      </c>
      <c r="E282" s="29">
        <v>3277.7363739383563</v>
      </c>
      <c r="F282" s="29">
        <v>6600</v>
      </c>
    </row>
    <row r="283" spans="1:6" hidden="1" x14ac:dyDescent="0.3">
      <c r="A283" t="s">
        <v>56</v>
      </c>
      <c r="B283" t="s">
        <v>62</v>
      </c>
      <c r="C283" t="s">
        <v>63</v>
      </c>
      <c r="D283" t="s">
        <v>995</v>
      </c>
      <c r="E283" s="29">
        <v>1976.9644343075267</v>
      </c>
      <c r="F283" s="29">
        <v>4000</v>
      </c>
    </row>
    <row r="284" spans="1:6" hidden="1" x14ac:dyDescent="0.3">
      <c r="A284" t="s">
        <v>56</v>
      </c>
      <c r="B284" t="s">
        <v>62</v>
      </c>
      <c r="C284" t="s">
        <v>63</v>
      </c>
      <c r="D284" t="s">
        <v>167</v>
      </c>
      <c r="E284" s="29">
        <v>3962.7449253212458</v>
      </c>
      <c r="F284" s="29">
        <v>8000</v>
      </c>
    </row>
    <row r="285" spans="1:6" hidden="1" x14ac:dyDescent="0.3">
      <c r="A285" t="s">
        <v>56</v>
      </c>
      <c r="B285" t="s">
        <v>62</v>
      </c>
      <c r="C285" t="s">
        <v>63</v>
      </c>
      <c r="D285" t="s">
        <v>996</v>
      </c>
      <c r="E285" s="29">
        <v>867.36969191824232</v>
      </c>
      <c r="F285" s="29">
        <v>1800</v>
      </c>
    </row>
    <row r="286" spans="1:6" hidden="1" x14ac:dyDescent="0.3">
      <c r="A286" t="s">
        <v>56</v>
      </c>
      <c r="B286" t="s">
        <v>62</v>
      </c>
      <c r="C286" t="s">
        <v>63</v>
      </c>
      <c r="D286" t="s">
        <v>997</v>
      </c>
      <c r="E286" s="29">
        <v>2213.0230123654383</v>
      </c>
      <c r="F286" s="29">
        <v>4500</v>
      </c>
    </row>
    <row r="287" spans="1:6" hidden="1" x14ac:dyDescent="0.3">
      <c r="A287" t="s">
        <v>56</v>
      </c>
      <c r="B287" t="s">
        <v>62</v>
      </c>
      <c r="C287" t="s">
        <v>63</v>
      </c>
      <c r="D287" t="s">
        <v>998</v>
      </c>
      <c r="E287" s="29">
        <v>2030.4058276347391</v>
      </c>
      <c r="F287" s="29">
        <v>4100</v>
      </c>
    </row>
    <row r="288" spans="1:6" hidden="1" x14ac:dyDescent="0.3">
      <c r="A288" t="s">
        <v>56</v>
      </c>
      <c r="B288" t="s">
        <v>62</v>
      </c>
      <c r="C288" t="s">
        <v>63</v>
      </c>
      <c r="D288" t="s">
        <v>999</v>
      </c>
      <c r="E288" s="29">
        <v>1984.5522547498163</v>
      </c>
      <c r="F288" s="29">
        <v>4000</v>
      </c>
    </row>
    <row r="289" spans="1:6" hidden="1" x14ac:dyDescent="0.3">
      <c r="A289" t="s">
        <v>56</v>
      </c>
      <c r="B289" t="s">
        <v>62</v>
      </c>
      <c r="C289" t="s">
        <v>63</v>
      </c>
      <c r="D289" t="s">
        <v>1000</v>
      </c>
      <c r="E289" s="29">
        <v>2898.9737099164649</v>
      </c>
      <c r="F289" s="29">
        <v>5800</v>
      </c>
    </row>
    <row r="290" spans="1:6" hidden="1" x14ac:dyDescent="0.3">
      <c r="A290" t="s">
        <v>56</v>
      </c>
      <c r="B290" t="s">
        <v>62</v>
      </c>
      <c r="C290" t="s">
        <v>63</v>
      </c>
      <c r="D290" t="s">
        <v>1001</v>
      </c>
      <c r="E290" s="29">
        <v>1937.5458690040086</v>
      </c>
      <c r="F290" s="29">
        <v>3900</v>
      </c>
    </row>
    <row r="291" spans="1:6" hidden="1" x14ac:dyDescent="0.3">
      <c r="A291" t="s">
        <v>56</v>
      </c>
      <c r="B291" t="s">
        <v>62</v>
      </c>
      <c r="C291" t="s">
        <v>63</v>
      </c>
      <c r="D291" t="s">
        <v>1002</v>
      </c>
      <c r="E291" s="29">
        <v>1114.8091746890805</v>
      </c>
      <c r="F291" s="29">
        <v>2300</v>
      </c>
    </row>
    <row r="292" spans="1:6" hidden="1" x14ac:dyDescent="0.3">
      <c r="A292" t="s">
        <v>56</v>
      </c>
      <c r="B292" t="s">
        <v>62</v>
      </c>
      <c r="C292" t="s">
        <v>63</v>
      </c>
      <c r="D292" t="s">
        <v>1003</v>
      </c>
      <c r="E292" s="29">
        <v>2505.6750430271177</v>
      </c>
      <c r="F292" s="29">
        <v>5100</v>
      </c>
    </row>
    <row r="293" spans="1:6" hidden="1" x14ac:dyDescent="0.3">
      <c r="A293" t="s">
        <v>56</v>
      </c>
      <c r="B293" t="s">
        <v>62</v>
      </c>
      <c r="C293" t="s">
        <v>63</v>
      </c>
      <c r="D293" t="s">
        <v>1004</v>
      </c>
      <c r="E293" s="29">
        <v>1755.6068396960459</v>
      </c>
      <c r="F293" s="29">
        <v>3600</v>
      </c>
    </row>
    <row r="294" spans="1:6" hidden="1" x14ac:dyDescent="0.3">
      <c r="A294" t="s">
        <v>56</v>
      </c>
      <c r="B294" t="s">
        <v>62</v>
      </c>
      <c r="C294" t="s">
        <v>63</v>
      </c>
      <c r="D294" t="s">
        <v>1005</v>
      </c>
      <c r="E294" s="29">
        <v>1320.5995895786723</v>
      </c>
      <c r="F294" s="29">
        <v>2700</v>
      </c>
    </row>
    <row r="295" spans="1:6" hidden="1" x14ac:dyDescent="0.3">
      <c r="A295" t="s">
        <v>56</v>
      </c>
      <c r="B295" t="s">
        <v>62</v>
      </c>
      <c r="C295" t="s">
        <v>63</v>
      </c>
      <c r="D295" t="s">
        <v>1006</v>
      </c>
      <c r="E295" s="29">
        <v>1584.2177376686777</v>
      </c>
      <c r="F295" s="29">
        <v>3200</v>
      </c>
    </row>
    <row r="296" spans="1:6" hidden="1" x14ac:dyDescent="0.3">
      <c r="A296" t="s">
        <v>56</v>
      </c>
      <c r="B296" t="s">
        <v>62</v>
      </c>
      <c r="C296" t="s">
        <v>63</v>
      </c>
      <c r="D296" t="s">
        <v>1007</v>
      </c>
      <c r="E296" s="29">
        <v>827.79464289916837</v>
      </c>
      <c r="F296" s="29">
        <v>1700</v>
      </c>
    </row>
    <row r="297" spans="1:6" hidden="1" x14ac:dyDescent="0.3">
      <c r="A297" t="s">
        <v>56</v>
      </c>
      <c r="B297" t="s">
        <v>62</v>
      </c>
      <c r="C297" t="s">
        <v>63</v>
      </c>
      <c r="D297" t="s">
        <v>1008</v>
      </c>
      <c r="E297" s="29">
        <v>1714.0494374547688</v>
      </c>
      <c r="F297" s="29">
        <v>3500</v>
      </c>
    </row>
    <row r="298" spans="1:6" hidden="1" x14ac:dyDescent="0.3">
      <c r="A298" t="s">
        <v>56</v>
      </c>
      <c r="B298" t="s">
        <v>62</v>
      </c>
      <c r="C298" t="s">
        <v>63</v>
      </c>
      <c r="D298" t="s">
        <v>1009</v>
      </c>
      <c r="E298" s="29">
        <v>2740.4363913078359</v>
      </c>
      <c r="F298" s="29">
        <v>5500</v>
      </c>
    </row>
    <row r="299" spans="1:6" hidden="1" x14ac:dyDescent="0.3">
      <c r="A299" t="s">
        <v>56</v>
      </c>
      <c r="B299" t="s">
        <v>62</v>
      </c>
      <c r="C299" t="s">
        <v>63</v>
      </c>
      <c r="D299" t="s">
        <v>1010</v>
      </c>
      <c r="E299" s="29">
        <v>954.93964921736438</v>
      </c>
      <c r="F299" s="29">
        <v>2000</v>
      </c>
    </row>
    <row r="300" spans="1:6" hidden="1" x14ac:dyDescent="0.3">
      <c r="A300" t="s">
        <v>56</v>
      </c>
      <c r="B300" t="s">
        <v>62</v>
      </c>
      <c r="C300" t="s">
        <v>63</v>
      </c>
      <c r="D300" t="s">
        <v>1011</v>
      </c>
      <c r="E300" s="29">
        <v>2202.8011360521496</v>
      </c>
      <c r="F300" s="29">
        <v>4500</v>
      </c>
    </row>
    <row r="301" spans="1:6" hidden="1" x14ac:dyDescent="0.3">
      <c r="A301" t="s">
        <v>56</v>
      </c>
      <c r="B301" t="s">
        <v>62</v>
      </c>
      <c r="C301" t="s">
        <v>63</v>
      </c>
      <c r="D301" t="s">
        <v>1012</v>
      </c>
      <c r="E301" s="29">
        <v>992.79375939694239</v>
      </c>
      <c r="F301" s="29">
        <v>2000</v>
      </c>
    </row>
    <row r="302" spans="1:6" hidden="1" x14ac:dyDescent="0.3">
      <c r="A302" t="s">
        <v>56</v>
      </c>
      <c r="B302" t="s">
        <v>62</v>
      </c>
      <c r="C302" t="s">
        <v>63</v>
      </c>
      <c r="D302" t="s">
        <v>1013</v>
      </c>
      <c r="E302" s="29">
        <v>875.13455273550403</v>
      </c>
      <c r="F302" s="29">
        <v>1800</v>
      </c>
    </row>
    <row r="303" spans="1:6" hidden="1" x14ac:dyDescent="0.3">
      <c r="A303" t="s">
        <v>56</v>
      </c>
      <c r="B303" t="s">
        <v>62</v>
      </c>
      <c r="C303" t="s">
        <v>63</v>
      </c>
      <c r="D303" t="s">
        <v>1014</v>
      </c>
      <c r="E303" s="29">
        <v>2868.0722454091042</v>
      </c>
      <c r="F303" s="29">
        <v>5800</v>
      </c>
    </row>
    <row r="304" spans="1:6" hidden="1" x14ac:dyDescent="0.3">
      <c r="A304" t="s">
        <v>56</v>
      </c>
      <c r="B304" t="s">
        <v>62</v>
      </c>
      <c r="C304" t="s">
        <v>63</v>
      </c>
      <c r="D304" t="s">
        <v>1015</v>
      </c>
      <c r="E304" s="29">
        <v>2845.5747350050206</v>
      </c>
      <c r="F304" s="29">
        <v>5700</v>
      </c>
    </row>
    <row r="305" spans="1:6" hidden="1" x14ac:dyDescent="0.3">
      <c r="A305" t="s">
        <v>56</v>
      </c>
      <c r="B305" t="s">
        <v>1016</v>
      </c>
      <c r="C305" t="s">
        <v>1017</v>
      </c>
      <c r="D305" t="s">
        <v>1018</v>
      </c>
      <c r="E305" s="29">
        <v>995.22764575519136</v>
      </c>
      <c r="F305" s="29">
        <v>2000</v>
      </c>
    </row>
    <row r="306" spans="1:6" hidden="1" x14ac:dyDescent="0.3">
      <c r="A306" t="s">
        <v>56</v>
      </c>
      <c r="B306" t="s">
        <v>1016</v>
      </c>
      <c r="C306" t="s">
        <v>1017</v>
      </c>
      <c r="D306" t="s">
        <v>1019</v>
      </c>
      <c r="E306" s="29">
        <v>985.79075382170959</v>
      </c>
      <c r="F306" s="29">
        <v>2000</v>
      </c>
    </row>
    <row r="307" spans="1:6" hidden="1" x14ac:dyDescent="0.3">
      <c r="A307" t="s">
        <v>56</v>
      </c>
      <c r="B307" t="s">
        <v>1016</v>
      </c>
      <c r="C307" t="s">
        <v>1017</v>
      </c>
      <c r="D307" t="s">
        <v>1020</v>
      </c>
      <c r="E307" s="29">
        <v>819.25941326691168</v>
      </c>
      <c r="F307" s="29">
        <v>1700</v>
      </c>
    </row>
    <row r="308" spans="1:6" hidden="1" x14ac:dyDescent="0.3">
      <c r="A308" t="s">
        <v>56</v>
      </c>
      <c r="B308" t="s">
        <v>1016</v>
      </c>
      <c r="C308" t="s">
        <v>1017</v>
      </c>
      <c r="D308" t="s">
        <v>1021</v>
      </c>
      <c r="E308" s="29">
        <v>1270.5605051389007</v>
      </c>
      <c r="F308" s="29">
        <v>2600</v>
      </c>
    </row>
    <row r="309" spans="1:6" hidden="1" x14ac:dyDescent="0.3">
      <c r="A309" t="s">
        <v>56</v>
      </c>
      <c r="B309" t="s">
        <v>1016</v>
      </c>
      <c r="C309" t="s">
        <v>1017</v>
      </c>
      <c r="D309" t="s">
        <v>1022</v>
      </c>
      <c r="E309" s="29">
        <v>678.67632557082993</v>
      </c>
      <c r="F309" s="29">
        <v>1400</v>
      </c>
    </row>
    <row r="310" spans="1:6" hidden="1" x14ac:dyDescent="0.3">
      <c r="A310" t="s">
        <v>56</v>
      </c>
      <c r="B310" t="s">
        <v>1016</v>
      </c>
      <c r="C310" t="s">
        <v>1017</v>
      </c>
      <c r="D310" t="s">
        <v>1023</v>
      </c>
      <c r="E310" s="29">
        <v>933.51086767096285</v>
      </c>
      <c r="F310" s="29">
        <v>1900</v>
      </c>
    </row>
    <row r="311" spans="1:6" hidden="1" x14ac:dyDescent="0.3">
      <c r="A311" t="s">
        <v>56</v>
      </c>
      <c r="B311" t="s">
        <v>1016</v>
      </c>
      <c r="C311" t="s">
        <v>1017</v>
      </c>
      <c r="D311" t="s">
        <v>1024</v>
      </c>
      <c r="E311" s="29">
        <v>693.93303230423703</v>
      </c>
      <c r="F311" s="29">
        <v>1400</v>
      </c>
    </row>
    <row r="312" spans="1:6" hidden="1" x14ac:dyDescent="0.3">
      <c r="A312" t="s">
        <v>56</v>
      </c>
      <c r="B312" t="s">
        <v>1016</v>
      </c>
      <c r="C312" t="s">
        <v>1017</v>
      </c>
      <c r="D312" t="s">
        <v>1025</v>
      </c>
      <c r="E312" s="29">
        <v>890.38631699114376</v>
      </c>
      <c r="F312" s="29">
        <v>1800</v>
      </c>
    </row>
    <row r="313" spans="1:6" hidden="1" x14ac:dyDescent="0.3">
      <c r="A313" t="s">
        <v>56</v>
      </c>
      <c r="B313" t="s">
        <v>1016</v>
      </c>
      <c r="C313" t="s">
        <v>1017</v>
      </c>
      <c r="D313" t="s">
        <v>1026</v>
      </c>
      <c r="E313" s="29">
        <v>848.73103314281286</v>
      </c>
      <c r="F313" s="29">
        <v>1700</v>
      </c>
    </row>
    <row r="314" spans="1:6" hidden="1" x14ac:dyDescent="0.3">
      <c r="A314" t="s">
        <v>56</v>
      </c>
      <c r="B314" t="s">
        <v>1016</v>
      </c>
      <c r="C314" t="s">
        <v>1017</v>
      </c>
      <c r="D314" t="s">
        <v>1027</v>
      </c>
      <c r="E314" s="29">
        <v>918.90072067816504</v>
      </c>
      <c r="F314" s="29">
        <v>1900</v>
      </c>
    </row>
    <row r="315" spans="1:6" hidden="1" x14ac:dyDescent="0.3">
      <c r="A315" t="s">
        <v>56</v>
      </c>
      <c r="B315" t="s">
        <v>1016</v>
      </c>
      <c r="C315" t="s">
        <v>1017</v>
      </c>
      <c r="D315" t="s">
        <v>1028</v>
      </c>
      <c r="E315" s="29">
        <v>803.27195892807322</v>
      </c>
      <c r="F315" s="29">
        <v>1700</v>
      </c>
    </row>
    <row r="316" spans="1:6" hidden="1" x14ac:dyDescent="0.3">
      <c r="A316" t="s">
        <v>56</v>
      </c>
      <c r="B316" t="s">
        <v>1016</v>
      </c>
      <c r="C316" t="s">
        <v>1017</v>
      </c>
      <c r="D316" t="s">
        <v>1029</v>
      </c>
      <c r="E316" s="29">
        <v>617.34317581452387</v>
      </c>
      <c r="F316" s="29">
        <v>1300</v>
      </c>
    </row>
    <row r="317" spans="1:6" hidden="1" x14ac:dyDescent="0.3">
      <c r="A317" t="s">
        <v>56</v>
      </c>
      <c r="B317" t="s">
        <v>1016</v>
      </c>
      <c r="C317" t="s">
        <v>1017</v>
      </c>
      <c r="D317" t="s">
        <v>1030</v>
      </c>
      <c r="E317" s="29">
        <v>798.14401217589079</v>
      </c>
      <c r="F317" s="29">
        <v>1600</v>
      </c>
    </row>
    <row r="318" spans="1:6" hidden="1" x14ac:dyDescent="0.3">
      <c r="A318" t="s">
        <v>56</v>
      </c>
      <c r="B318" t="s">
        <v>1016</v>
      </c>
      <c r="C318" t="s">
        <v>1017</v>
      </c>
      <c r="D318" t="s">
        <v>1031</v>
      </c>
      <c r="E318" s="29">
        <v>831.49563933587831</v>
      </c>
      <c r="F318" s="29">
        <v>1700</v>
      </c>
    </row>
    <row r="319" spans="1:6" hidden="1" x14ac:dyDescent="0.3">
      <c r="A319" t="s">
        <v>56</v>
      </c>
      <c r="B319" t="s">
        <v>1016</v>
      </c>
      <c r="C319" t="s">
        <v>1017</v>
      </c>
      <c r="D319" t="s">
        <v>1032</v>
      </c>
      <c r="E319" s="29">
        <v>1783.1247987789493</v>
      </c>
      <c r="F319" s="29">
        <v>3600</v>
      </c>
    </row>
    <row r="320" spans="1:6" hidden="1" x14ac:dyDescent="0.3">
      <c r="A320" t="s">
        <v>56</v>
      </c>
      <c r="B320" t="s">
        <v>1016</v>
      </c>
      <c r="C320" t="s">
        <v>1017</v>
      </c>
      <c r="D320" t="s">
        <v>1033</v>
      </c>
      <c r="E320" s="29">
        <v>1406.5728379459936</v>
      </c>
      <c r="F320" s="29">
        <v>2900</v>
      </c>
    </row>
    <row r="321" spans="1:6" hidden="1" x14ac:dyDescent="0.3">
      <c r="A321" t="s">
        <v>56</v>
      </c>
      <c r="B321" t="s">
        <v>1016</v>
      </c>
      <c r="C321" t="s">
        <v>1017</v>
      </c>
      <c r="D321" t="s">
        <v>1034</v>
      </c>
      <c r="E321" s="29">
        <v>2288.0660602266817</v>
      </c>
      <c r="F321" s="29">
        <v>4600</v>
      </c>
    </row>
    <row r="322" spans="1:6" hidden="1" x14ac:dyDescent="0.3">
      <c r="A322" t="s">
        <v>56</v>
      </c>
      <c r="B322" t="s">
        <v>1016</v>
      </c>
      <c r="C322" t="s">
        <v>1017</v>
      </c>
      <c r="D322" t="s">
        <v>1035</v>
      </c>
      <c r="E322" s="29">
        <v>883.70249823096265</v>
      </c>
      <c r="F322" s="29">
        <v>1800</v>
      </c>
    </row>
    <row r="323" spans="1:6" hidden="1" x14ac:dyDescent="0.3">
      <c r="A323" t="s">
        <v>56</v>
      </c>
      <c r="B323" t="s">
        <v>1016</v>
      </c>
      <c r="C323" t="s">
        <v>1017</v>
      </c>
      <c r="D323" t="s">
        <v>1036</v>
      </c>
      <c r="E323" s="29">
        <v>727.58866696592759</v>
      </c>
      <c r="F323" s="29">
        <v>1500</v>
      </c>
    </row>
    <row r="324" spans="1:6" hidden="1" x14ac:dyDescent="0.3">
      <c r="A324" t="s">
        <v>56</v>
      </c>
      <c r="B324" t="s">
        <v>1016</v>
      </c>
      <c r="C324" t="s">
        <v>1017</v>
      </c>
      <c r="D324" t="s">
        <v>1037</v>
      </c>
      <c r="E324" s="29">
        <v>862.86134382391378</v>
      </c>
      <c r="F324" s="29">
        <v>1800</v>
      </c>
    </row>
    <row r="325" spans="1:6" hidden="1" x14ac:dyDescent="0.3">
      <c r="A325" t="s">
        <v>56</v>
      </c>
      <c r="B325" t="s">
        <v>1016</v>
      </c>
      <c r="C325" t="s">
        <v>1017</v>
      </c>
      <c r="D325" t="s">
        <v>1038</v>
      </c>
      <c r="E325" s="29">
        <v>659.0425683848141</v>
      </c>
      <c r="F325" s="29">
        <v>1400</v>
      </c>
    </row>
    <row r="326" spans="1:6" hidden="1" x14ac:dyDescent="0.3">
      <c r="A326" t="s">
        <v>56</v>
      </c>
      <c r="B326" t="s">
        <v>1016</v>
      </c>
      <c r="C326" t="s">
        <v>1017</v>
      </c>
      <c r="D326" t="s">
        <v>1039</v>
      </c>
      <c r="E326" s="29">
        <v>810.20961054251438</v>
      </c>
      <c r="F326" s="29">
        <v>1700</v>
      </c>
    </row>
    <row r="327" spans="1:6" hidden="1" x14ac:dyDescent="0.3">
      <c r="A327" t="s">
        <v>56</v>
      </c>
      <c r="B327" t="s">
        <v>1016</v>
      </c>
      <c r="C327" t="s">
        <v>1017</v>
      </c>
      <c r="D327" t="s">
        <v>1040</v>
      </c>
      <c r="E327" s="29">
        <v>761.96342136999044</v>
      </c>
      <c r="F327" s="29">
        <v>1600</v>
      </c>
    </row>
    <row r="328" spans="1:6" hidden="1" x14ac:dyDescent="0.3">
      <c r="A328" t="s">
        <v>56</v>
      </c>
      <c r="B328" t="s">
        <v>1016</v>
      </c>
      <c r="C328" t="s">
        <v>1017</v>
      </c>
      <c r="D328" t="s">
        <v>1041</v>
      </c>
      <c r="E328" s="29">
        <v>676.45440077296007</v>
      </c>
      <c r="F328" s="29">
        <v>1400</v>
      </c>
    </row>
    <row r="329" spans="1:6" hidden="1" x14ac:dyDescent="0.3">
      <c r="A329" t="s">
        <v>56</v>
      </c>
      <c r="B329" t="s">
        <v>1016</v>
      </c>
      <c r="C329" t="s">
        <v>1017</v>
      </c>
      <c r="D329" t="s">
        <v>1042</v>
      </c>
      <c r="E329" s="29">
        <v>725.89430695413034</v>
      </c>
      <c r="F329" s="29">
        <v>1500</v>
      </c>
    </row>
    <row r="330" spans="1:6" hidden="1" x14ac:dyDescent="0.3">
      <c r="A330" t="s">
        <v>56</v>
      </c>
      <c r="B330" t="s">
        <v>1016</v>
      </c>
      <c r="C330" t="s">
        <v>1043</v>
      </c>
      <c r="D330" t="s">
        <v>1044</v>
      </c>
      <c r="E330" s="29">
        <v>1432.9037048630805</v>
      </c>
      <c r="F330" s="29">
        <v>2900</v>
      </c>
    </row>
    <row r="331" spans="1:6" hidden="1" x14ac:dyDescent="0.3">
      <c r="A331" t="s">
        <v>56</v>
      </c>
      <c r="B331" t="s">
        <v>1016</v>
      </c>
      <c r="C331" t="s">
        <v>1043</v>
      </c>
      <c r="D331" t="s">
        <v>1045</v>
      </c>
      <c r="E331" s="29">
        <v>1277.8172426436327</v>
      </c>
      <c r="F331" s="29">
        <v>2600</v>
      </c>
    </row>
    <row r="332" spans="1:6" hidden="1" x14ac:dyDescent="0.3">
      <c r="A332" t="s">
        <v>56</v>
      </c>
      <c r="B332" t="s">
        <v>1016</v>
      </c>
      <c r="C332" t="s">
        <v>1043</v>
      </c>
      <c r="D332" t="s">
        <v>1046</v>
      </c>
      <c r="E332" s="29">
        <v>919.23257402767945</v>
      </c>
      <c r="F332" s="29">
        <v>1900</v>
      </c>
    </row>
    <row r="333" spans="1:6" hidden="1" x14ac:dyDescent="0.3">
      <c r="A333" t="s">
        <v>56</v>
      </c>
      <c r="B333" t="s">
        <v>1016</v>
      </c>
      <c r="C333" t="s">
        <v>1043</v>
      </c>
      <c r="D333" t="s">
        <v>1047</v>
      </c>
      <c r="E333" s="29">
        <v>1664.1455421343458</v>
      </c>
      <c r="F333" s="29">
        <v>3400</v>
      </c>
    </row>
    <row r="334" spans="1:6" hidden="1" x14ac:dyDescent="0.3">
      <c r="A334" t="s">
        <v>56</v>
      </c>
      <c r="B334" t="s">
        <v>1016</v>
      </c>
      <c r="C334" t="s">
        <v>1043</v>
      </c>
      <c r="D334" t="s">
        <v>1048</v>
      </c>
      <c r="E334" s="29">
        <v>1029.1969929110649</v>
      </c>
      <c r="F334" s="29">
        <v>2100</v>
      </c>
    </row>
    <row r="335" spans="1:6" hidden="1" x14ac:dyDescent="0.3">
      <c r="A335" t="s">
        <v>56</v>
      </c>
      <c r="B335" t="s">
        <v>1016</v>
      </c>
      <c r="C335" t="s">
        <v>1043</v>
      </c>
      <c r="D335" t="s">
        <v>1049</v>
      </c>
      <c r="E335" s="29">
        <v>1203.3908582681177</v>
      </c>
      <c r="F335" s="29">
        <v>2500</v>
      </c>
    </row>
    <row r="336" spans="1:6" hidden="1" x14ac:dyDescent="0.3">
      <c r="A336" t="s">
        <v>56</v>
      </c>
      <c r="B336" t="s">
        <v>1016</v>
      </c>
      <c r="C336" t="s">
        <v>1043</v>
      </c>
      <c r="D336" t="s">
        <v>1050</v>
      </c>
      <c r="E336" s="29">
        <v>725.22128540503093</v>
      </c>
      <c r="F336" s="29">
        <v>1500</v>
      </c>
    </row>
    <row r="337" spans="1:6" hidden="1" x14ac:dyDescent="0.3">
      <c r="A337" t="s">
        <v>56</v>
      </c>
      <c r="B337" t="s">
        <v>1016</v>
      </c>
      <c r="C337" t="s">
        <v>1043</v>
      </c>
      <c r="D337" t="s">
        <v>1051</v>
      </c>
      <c r="E337" s="29">
        <v>750.88523290178773</v>
      </c>
      <c r="F337" s="29">
        <v>1600</v>
      </c>
    </row>
    <row r="338" spans="1:6" hidden="1" x14ac:dyDescent="0.3">
      <c r="A338" t="s">
        <v>56</v>
      </c>
      <c r="B338" t="s">
        <v>1016</v>
      </c>
      <c r="C338" t="s">
        <v>1043</v>
      </c>
      <c r="D338" t="s">
        <v>1052</v>
      </c>
      <c r="E338" s="29">
        <v>994.45125502212841</v>
      </c>
      <c r="F338" s="29">
        <v>2000</v>
      </c>
    </row>
    <row r="339" spans="1:6" hidden="1" x14ac:dyDescent="0.3">
      <c r="A339" t="s">
        <v>56</v>
      </c>
      <c r="B339" t="s">
        <v>1016</v>
      </c>
      <c r="C339" t="s">
        <v>1043</v>
      </c>
      <c r="D339" t="s">
        <v>1053</v>
      </c>
      <c r="E339" s="29">
        <v>1788.9432288897551</v>
      </c>
      <c r="F339" s="29">
        <v>3600</v>
      </c>
    </row>
    <row r="340" spans="1:6" hidden="1" x14ac:dyDescent="0.3">
      <c r="A340" t="s">
        <v>56</v>
      </c>
      <c r="B340" t="s">
        <v>1016</v>
      </c>
      <c r="C340" t="s">
        <v>1043</v>
      </c>
      <c r="D340" t="s">
        <v>1054</v>
      </c>
      <c r="E340" s="29">
        <v>845.79089662277238</v>
      </c>
      <c r="F340" s="29">
        <v>1700</v>
      </c>
    </row>
    <row r="341" spans="1:6" hidden="1" x14ac:dyDescent="0.3">
      <c r="A341" t="s">
        <v>56</v>
      </c>
      <c r="B341" t="s">
        <v>1016</v>
      </c>
      <c r="C341" t="s">
        <v>1043</v>
      </c>
      <c r="D341" t="s">
        <v>1055</v>
      </c>
      <c r="E341" s="29">
        <v>480.63774311861732</v>
      </c>
      <c r="F341" s="29">
        <v>1000</v>
      </c>
    </row>
    <row r="342" spans="1:6" hidden="1" x14ac:dyDescent="0.3">
      <c r="A342" t="s">
        <v>56</v>
      </c>
      <c r="B342" t="s">
        <v>1016</v>
      </c>
      <c r="C342" t="s">
        <v>1043</v>
      </c>
      <c r="D342" t="s">
        <v>1056</v>
      </c>
      <c r="E342" s="29">
        <v>1012.2276329288966</v>
      </c>
      <c r="F342" s="29">
        <v>2100</v>
      </c>
    </row>
    <row r="343" spans="1:6" hidden="1" x14ac:dyDescent="0.3">
      <c r="A343" t="s">
        <v>56</v>
      </c>
      <c r="B343" t="s">
        <v>1016</v>
      </c>
      <c r="C343" t="s">
        <v>1043</v>
      </c>
      <c r="D343" t="s">
        <v>1057</v>
      </c>
      <c r="E343" s="29">
        <v>1537.0950846500921</v>
      </c>
      <c r="F343" s="29">
        <v>3100</v>
      </c>
    </row>
    <row r="344" spans="1:6" hidden="1" x14ac:dyDescent="0.3">
      <c r="A344" t="s">
        <v>56</v>
      </c>
      <c r="B344" t="s">
        <v>1016</v>
      </c>
      <c r="C344" t="s">
        <v>1043</v>
      </c>
      <c r="D344" t="s">
        <v>1058</v>
      </c>
      <c r="E344" s="29">
        <v>990.14401438490711</v>
      </c>
      <c r="F344" s="29">
        <v>2000</v>
      </c>
    </row>
    <row r="345" spans="1:6" hidden="1" x14ac:dyDescent="0.3">
      <c r="A345" t="s">
        <v>56</v>
      </c>
      <c r="B345" t="s">
        <v>1016</v>
      </c>
      <c r="C345" t="s">
        <v>1043</v>
      </c>
      <c r="D345" t="s">
        <v>1059</v>
      </c>
      <c r="E345" s="29">
        <v>2274.9122337456783</v>
      </c>
      <c r="F345" s="29">
        <v>4600</v>
      </c>
    </row>
    <row r="346" spans="1:6" hidden="1" x14ac:dyDescent="0.3">
      <c r="A346" t="s">
        <v>56</v>
      </c>
      <c r="B346" t="s">
        <v>1016</v>
      </c>
      <c r="C346" t="s">
        <v>1043</v>
      </c>
      <c r="D346" t="s">
        <v>1060</v>
      </c>
      <c r="E346" s="29">
        <v>1249.4309642812611</v>
      </c>
      <c r="F346" s="29">
        <v>2500</v>
      </c>
    </row>
    <row r="347" spans="1:6" hidden="1" x14ac:dyDescent="0.3">
      <c r="A347" t="s">
        <v>56</v>
      </c>
      <c r="B347" t="s">
        <v>1016</v>
      </c>
      <c r="C347" t="s">
        <v>1043</v>
      </c>
      <c r="D347" t="s">
        <v>1061</v>
      </c>
      <c r="E347" s="29">
        <v>983.92323177948902</v>
      </c>
      <c r="F347" s="29">
        <v>2000</v>
      </c>
    </row>
    <row r="348" spans="1:6" hidden="1" x14ac:dyDescent="0.3">
      <c r="A348" t="s">
        <v>56</v>
      </c>
      <c r="B348" t="s">
        <v>1016</v>
      </c>
      <c r="C348" t="s">
        <v>1043</v>
      </c>
      <c r="D348" t="s">
        <v>1062</v>
      </c>
      <c r="E348" s="29">
        <v>914.51574577097358</v>
      </c>
      <c r="F348" s="29">
        <v>1900</v>
      </c>
    </row>
    <row r="349" spans="1:6" hidden="1" x14ac:dyDescent="0.3">
      <c r="A349" t="s">
        <v>56</v>
      </c>
      <c r="B349" t="s">
        <v>1016</v>
      </c>
      <c r="C349" t="s">
        <v>1043</v>
      </c>
      <c r="D349" t="s">
        <v>1063</v>
      </c>
      <c r="E349" s="29">
        <v>1388.1472670935714</v>
      </c>
      <c r="F349" s="29">
        <v>2800</v>
      </c>
    </row>
    <row r="350" spans="1:6" hidden="1" x14ac:dyDescent="0.3">
      <c r="A350" t="s">
        <v>56</v>
      </c>
      <c r="B350" t="s">
        <v>1016</v>
      </c>
      <c r="C350" t="s">
        <v>1043</v>
      </c>
      <c r="D350" t="s">
        <v>1064</v>
      </c>
      <c r="E350" s="29">
        <v>566.69188459372617</v>
      </c>
      <c r="F350" s="29">
        <v>1200</v>
      </c>
    </row>
    <row r="351" spans="1:6" hidden="1" x14ac:dyDescent="0.3">
      <c r="A351" t="s">
        <v>56</v>
      </c>
      <c r="B351" t="s">
        <v>1016</v>
      </c>
      <c r="C351" t="s">
        <v>1043</v>
      </c>
      <c r="D351" t="s">
        <v>1065</v>
      </c>
      <c r="E351" s="29">
        <v>1175.3861520889559</v>
      </c>
      <c r="F351" s="29">
        <v>2400</v>
      </c>
    </row>
    <row r="352" spans="1:6" hidden="1" x14ac:dyDescent="0.3">
      <c r="A352" t="s">
        <v>56</v>
      </c>
      <c r="B352" t="s">
        <v>1016</v>
      </c>
      <c r="C352" t="s">
        <v>1043</v>
      </c>
      <c r="D352" t="s">
        <v>1066</v>
      </c>
      <c r="E352" s="29">
        <v>824.01201957209105</v>
      </c>
      <c r="F352" s="29">
        <v>1700</v>
      </c>
    </row>
    <row r="353" spans="1:6" hidden="1" x14ac:dyDescent="0.3">
      <c r="A353" t="s">
        <v>56</v>
      </c>
      <c r="B353" t="s">
        <v>1016</v>
      </c>
      <c r="C353" t="s">
        <v>1043</v>
      </c>
      <c r="D353" t="s">
        <v>1067</v>
      </c>
      <c r="E353" s="29">
        <v>807.84375963655521</v>
      </c>
      <c r="F353" s="29">
        <v>1700</v>
      </c>
    </row>
    <row r="354" spans="1:6" hidden="1" x14ac:dyDescent="0.3">
      <c r="A354" t="s">
        <v>56</v>
      </c>
      <c r="B354" t="s">
        <v>1016</v>
      </c>
      <c r="C354" t="s">
        <v>1043</v>
      </c>
      <c r="D354" t="s">
        <v>1068</v>
      </c>
      <c r="E354" s="29">
        <v>1923.0215296033973</v>
      </c>
      <c r="F354" s="29">
        <v>3900</v>
      </c>
    </row>
    <row r="355" spans="1:6" hidden="1" x14ac:dyDescent="0.3">
      <c r="A355" t="s">
        <v>56</v>
      </c>
      <c r="B355" t="s">
        <v>1016</v>
      </c>
      <c r="C355" t="s">
        <v>1069</v>
      </c>
      <c r="D355" t="s">
        <v>1070</v>
      </c>
      <c r="E355" s="29">
        <v>428.54299880155583</v>
      </c>
      <c r="F355" s="29">
        <v>900</v>
      </c>
    </row>
    <row r="356" spans="1:6" hidden="1" x14ac:dyDescent="0.3">
      <c r="A356" t="s">
        <v>56</v>
      </c>
      <c r="B356" t="s">
        <v>1016</v>
      </c>
      <c r="C356" t="s">
        <v>1069</v>
      </c>
      <c r="D356" t="s">
        <v>1071</v>
      </c>
      <c r="E356" s="29">
        <v>866.46659630826616</v>
      </c>
      <c r="F356" s="29">
        <v>1800</v>
      </c>
    </row>
    <row r="357" spans="1:6" hidden="1" x14ac:dyDescent="0.3">
      <c r="A357" t="s">
        <v>56</v>
      </c>
      <c r="B357" t="s">
        <v>1016</v>
      </c>
      <c r="C357" t="s">
        <v>1069</v>
      </c>
      <c r="D357" t="s">
        <v>1072</v>
      </c>
      <c r="E357" s="29">
        <v>463.50087095906292</v>
      </c>
      <c r="F357" s="29">
        <v>1000</v>
      </c>
    </row>
    <row r="358" spans="1:6" hidden="1" x14ac:dyDescent="0.3">
      <c r="A358" t="s">
        <v>56</v>
      </c>
      <c r="B358" t="s">
        <v>1016</v>
      </c>
      <c r="C358" t="s">
        <v>1069</v>
      </c>
      <c r="D358" t="s">
        <v>1073</v>
      </c>
      <c r="E358" s="29">
        <v>467.77598657682677</v>
      </c>
      <c r="F358" s="29">
        <v>1000</v>
      </c>
    </row>
    <row r="359" spans="1:6" hidden="1" x14ac:dyDescent="0.3">
      <c r="A359" t="s">
        <v>56</v>
      </c>
      <c r="B359" t="s">
        <v>1016</v>
      </c>
      <c r="C359" t="s">
        <v>1069</v>
      </c>
      <c r="D359" t="s">
        <v>1074</v>
      </c>
      <c r="E359" s="29">
        <v>1470.4969053184595</v>
      </c>
      <c r="F359" s="29">
        <v>3000</v>
      </c>
    </row>
    <row r="360" spans="1:6" hidden="1" x14ac:dyDescent="0.3">
      <c r="A360" t="s">
        <v>56</v>
      </c>
      <c r="B360" t="s">
        <v>1016</v>
      </c>
      <c r="C360" t="s">
        <v>1069</v>
      </c>
      <c r="D360" t="s">
        <v>1075</v>
      </c>
      <c r="E360" s="29">
        <v>775.39689207184188</v>
      </c>
      <c r="F360" s="29">
        <v>1600</v>
      </c>
    </row>
    <row r="361" spans="1:6" hidden="1" x14ac:dyDescent="0.3">
      <c r="A361" t="s">
        <v>56</v>
      </c>
      <c r="B361" t="s">
        <v>1016</v>
      </c>
      <c r="C361" t="s">
        <v>1069</v>
      </c>
      <c r="D361" t="s">
        <v>1076</v>
      </c>
      <c r="E361" s="29">
        <v>415.83792423745172</v>
      </c>
      <c r="F361" s="29">
        <v>900</v>
      </c>
    </row>
    <row r="362" spans="1:6" hidden="1" x14ac:dyDescent="0.3">
      <c r="A362" t="s">
        <v>56</v>
      </c>
      <c r="B362" t="s">
        <v>1016</v>
      </c>
      <c r="C362" t="s">
        <v>1069</v>
      </c>
      <c r="D362" t="s">
        <v>1077</v>
      </c>
      <c r="E362" s="29">
        <v>2393.4076903406922</v>
      </c>
      <c r="F362" s="29">
        <v>4800</v>
      </c>
    </row>
    <row r="363" spans="1:6" hidden="1" x14ac:dyDescent="0.3">
      <c r="A363" t="s">
        <v>56</v>
      </c>
      <c r="B363" t="s">
        <v>1016</v>
      </c>
      <c r="C363" t="s">
        <v>1069</v>
      </c>
      <c r="D363" t="s">
        <v>1078</v>
      </c>
      <c r="E363" s="29">
        <v>854.13198569482756</v>
      </c>
      <c r="F363" s="29">
        <v>1800</v>
      </c>
    </row>
    <row r="364" spans="1:6" hidden="1" x14ac:dyDescent="0.3">
      <c r="A364" t="s">
        <v>56</v>
      </c>
      <c r="B364" t="s">
        <v>1016</v>
      </c>
      <c r="C364" t="s">
        <v>1069</v>
      </c>
      <c r="D364" t="s">
        <v>1079</v>
      </c>
      <c r="E364" s="29">
        <v>1693.7291220785564</v>
      </c>
      <c r="F364" s="29">
        <v>3400</v>
      </c>
    </row>
    <row r="365" spans="1:6" hidden="1" x14ac:dyDescent="0.3">
      <c r="A365" t="s">
        <v>56</v>
      </c>
      <c r="B365" t="s">
        <v>1016</v>
      </c>
      <c r="C365" t="s">
        <v>1069</v>
      </c>
      <c r="D365" t="s">
        <v>1080</v>
      </c>
      <c r="E365" s="29">
        <v>604.15910559592771</v>
      </c>
      <c r="F365" s="29">
        <v>1300</v>
      </c>
    </row>
    <row r="366" spans="1:6" hidden="1" x14ac:dyDescent="0.3">
      <c r="A366" t="s">
        <v>56</v>
      </c>
      <c r="B366" t="s">
        <v>1016</v>
      </c>
      <c r="C366" t="s">
        <v>1069</v>
      </c>
      <c r="D366" t="s">
        <v>1081</v>
      </c>
      <c r="E366" s="29">
        <v>441.66679543177753</v>
      </c>
      <c r="F366" s="29">
        <v>900</v>
      </c>
    </row>
    <row r="367" spans="1:6" hidden="1" x14ac:dyDescent="0.3">
      <c r="A367" t="s">
        <v>56</v>
      </c>
      <c r="B367" t="s">
        <v>1016</v>
      </c>
      <c r="C367" t="s">
        <v>1069</v>
      </c>
      <c r="D367" t="s">
        <v>1082</v>
      </c>
      <c r="E367" s="29">
        <v>439.80706349094521</v>
      </c>
      <c r="F367" s="29">
        <v>900</v>
      </c>
    </row>
    <row r="368" spans="1:6" hidden="1" x14ac:dyDescent="0.3">
      <c r="A368" t="s">
        <v>56</v>
      </c>
      <c r="B368" t="s">
        <v>1016</v>
      </c>
      <c r="C368" t="s">
        <v>1069</v>
      </c>
      <c r="D368" t="s">
        <v>1083</v>
      </c>
      <c r="E368" s="29">
        <v>934.41174627809983</v>
      </c>
      <c r="F368" s="29">
        <v>1900</v>
      </c>
    </row>
    <row r="369" spans="1:6" hidden="1" x14ac:dyDescent="0.3">
      <c r="A369" t="s">
        <v>56</v>
      </c>
      <c r="B369" t="s">
        <v>1016</v>
      </c>
      <c r="C369" t="s">
        <v>1069</v>
      </c>
      <c r="D369" t="s">
        <v>1084</v>
      </c>
      <c r="E369" s="29">
        <v>434.33819655303239</v>
      </c>
      <c r="F369" s="29">
        <v>900</v>
      </c>
    </row>
    <row r="370" spans="1:6" hidden="1" x14ac:dyDescent="0.3">
      <c r="A370" t="s">
        <v>56</v>
      </c>
      <c r="B370" t="s">
        <v>1016</v>
      </c>
      <c r="C370" t="s">
        <v>1069</v>
      </c>
      <c r="D370" t="s">
        <v>1085</v>
      </c>
      <c r="E370" s="29">
        <v>1684.5460721350096</v>
      </c>
      <c r="F370" s="29">
        <v>3400</v>
      </c>
    </row>
    <row r="371" spans="1:6" hidden="1" x14ac:dyDescent="0.3">
      <c r="A371" t="s">
        <v>56</v>
      </c>
      <c r="B371" t="s">
        <v>1016</v>
      </c>
      <c r="C371" t="s">
        <v>1069</v>
      </c>
      <c r="D371" t="s">
        <v>1086</v>
      </c>
      <c r="E371" s="29">
        <v>536.11844574883435</v>
      </c>
      <c r="F371" s="29">
        <v>1100</v>
      </c>
    </row>
    <row r="372" spans="1:6" hidden="1" x14ac:dyDescent="0.3">
      <c r="A372" t="s">
        <v>56</v>
      </c>
      <c r="B372" t="s">
        <v>1016</v>
      </c>
      <c r="C372" t="s">
        <v>1069</v>
      </c>
      <c r="D372" t="s">
        <v>1087</v>
      </c>
      <c r="E372" s="29">
        <v>1383.1517062433863</v>
      </c>
      <c r="F372" s="29">
        <v>2800</v>
      </c>
    </row>
    <row r="373" spans="1:6" hidden="1" x14ac:dyDescent="0.3">
      <c r="A373" t="s">
        <v>56</v>
      </c>
      <c r="B373" t="s">
        <v>1016</v>
      </c>
      <c r="C373" t="s">
        <v>1069</v>
      </c>
      <c r="D373" t="s">
        <v>1088</v>
      </c>
      <c r="E373" s="29">
        <v>553.2875885853</v>
      </c>
      <c r="F373" s="29">
        <v>1200</v>
      </c>
    </row>
    <row r="374" spans="1:6" hidden="1" x14ac:dyDescent="0.3">
      <c r="A374" t="s">
        <v>56</v>
      </c>
      <c r="B374" t="s">
        <v>1016</v>
      </c>
      <c r="C374" t="s">
        <v>1069</v>
      </c>
      <c r="D374" t="s">
        <v>1089</v>
      </c>
      <c r="E374" s="29">
        <v>477.98288794007544</v>
      </c>
      <c r="F374" s="29">
        <v>1000</v>
      </c>
    </row>
    <row r="375" spans="1:6" hidden="1" x14ac:dyDescent="0.3">
      <c r="A375" t="s">
        <v>56</v>
      </c>
      <c r="B375" t="s">
        <v>1016</v>
      </c>
      <c r="C375" t="s">
        <v>1069</v>
      </c>
      <c r="D375" t="s">
        <v>1090</v>
      </c>
      <c r="E375" s="29">
        <v>1327.6215063958873</v>
      </c>
      <c r="F375" s="29">
        <v>2700</v>
      </c>
    </row>
    <row r="376" spans="1:6" hidden="1" x14ac:dyDescent="0.3">
      <c r="A376" t="s">
        <v>56</v>
      </c>
      <c r="B376" t="s">
        <v>1016</v>
      </c>
      <c r="C376" t="s">
        <v>1069</v>
      </c>
      <c r="D376" t="s">
        <v>1091</v>
      </c>
      <c r="E376" s="29">
        <v>2165.1905744427354</v>
      </c>
      <c r="F376" s="29">
        <v>4400</v>
      </c>
    </row>
    <row r="377" spans="1:6" hidden="1" x14ac:dyDescent="0.3">
      <c r="A377" t="s">
        <v>56</v>
      </c>
      <c r="B377" t="s">
        <v>1016</v>
      </c>
      <c r="C377" t="s">
        <v>1069</v>
      </c>
      <c r="D377" t="s">
        <v>1092</v>
      </c>
      <c r="E377" s="29">
        <v>940.8892198343724</v>
      </c>
      <c r="F377" s="29">
        <v>1900</v>
      </c>
    </row>
    <row r="378" spans="1:6" hidden="1" x14ac:dyDescent="0.3">
      <c r="A378" t="s">
        <v>56</v>
      </c>
      <c r="B378" t="s">
        <v>1016</v>
      </c>
      <c r="C378" t="s">
        <v>1069</v>
      </c>
      <c r="D378" t="s">
        <v>1093</v>
      </c>
      <c r="E378" s="29">
        <v>935.37859663134236</v>
      </c>
      <c r="F378" s="29">
        <v>1900</v>
      </c>
    </row>
    <row r="379" spans="1:6" hidden="1" x14ac:dyDescent="0.3">
      <c r="A379" t="s">
        <v>56</v>
      </c>
      <c r="B379" t="s">
        <v>1016</v>
      </c>
      <c r="C379" t="s">
        <v>1069</v>
      </c>
      <c r="D379" t="s">
        <v>1094</v>
      </c>
      <c r="E379" s="29">
        <v>716.1209109382429</v>
      </c>
      <c r="F379" s="29">
        <v>1500</v>
      </c>
    </row>
    <row r="380" spans="1:6" hidden="1" x14ac:dyDescent="0.3">
      <c r="A380" t="s">
        <v>56</v>
      </c>
      <c r="B380" t="s">
        <v>1016</v>
      </c>
      <c r="C380" t="s">
        <v>1069</v>
      </c>
      <c r="D380" t="s">
        <v>1095</v>
      </c>
      <c r="E380" s="29">
        <v>1175.2572864993067</v>
      </c>
      <c r="F380" s="29">
        <v>2400</v>
      </c>
    </row>
    <row r="381" spans="1:6" hidden="1" x14ac:dyDescent="0.3">
      <c r="A381" t="s">
        <v>56</v>
      </c>
      <c r="B381" t="s">
        <v>1016</v>
      </c>
      <c r="C381" t="s">
        <v>1069</v>
      </c>
      <c r="D381" t="s">
        <v>1096</v>
      </c>
      <c r="E381" s="29">
        <v>1140.3621140585756</v>
      </c>
      <c r="F381" s="29">
        <v>2300</v>
      </c>
    </row>
    <row r="382" spans="1:6" hidden="1" x14ac:dyDescent="0.3">
      <c r="A382" t="s">
        <v>56</v>
      </c>
      <c r="B382" t="s">
        <v>1016</v>
      </c>
      <c r="C382" t="s">
        <v>1069</v>
      </c>
      <c r="D382" t="s">
        <v>1097</v>
      </c>
      <c r="E382" s="29">
        <v>1617.3862111987189</v>
      </c>
      <c r="F382" s="29">
        <v>3300</v>
      </c>
    </row>
    <row r="383" spans="1:6" hidden="1" x14ac:dyDescent="0.3">
      <c r="A383" t="s">
        <v>56</v>
      </c>
      <c r="B383" t="s">
        <v>1016</v>
      </c>
      <c r="C383" t="s">
        <v>1069</v>
      </c>
      <c r="D383" t="s">
        <v>1098</v>
      </c>
      <c r="E383" s="29">
        <v>949.01698431296268</v>
      </c>
      <c r="F383" s="29">
        <v>1900</v>
      </c>
    </row>
    <row r="384" spans="1:6" hidden="1" x14ac:dyDescent="0.3">
      <c r="A384" t="s">
        <v>56</v>
      </c>
      <c r="B384" t="s">
        <v>1016</v>
      </c>
      <c r="C384" t="s">
        <v>1069</v>
      </c>
      <c r="D384" t="s">
        <v>1099</v>
      </c>
      <c r="E384" s="29">
        <v>3425.1533151179087</v>
      </c>
      <c r="F384" s="29">
        <v>6900</v>
      </c>
    </row>
    <row r="385" spans="1:6" hidden="1" x14ac:dyDescent="0.3">
      <c r="A385" t="s">
        <v>56</v>
      </c>
      <c r="B385" t="s">
        <v>1016</v>
      </c>
      <c r="C385" t="s">
        <v>1069</v>
      </c>
      <c r="D385" t="s">
        <v>1100</v>
      </c>
      <c r="E385" s="29">
        <v>450.75902510984713</v>
      </c>
      <c r="F385" s="29">
        <v>1000</v>
      </c>
    </row>
    <row r="386" spans="1:6" hidden="1" x14ac:dyDescent="0.3">
      <c r="A386" t="s">
        <v>56</v>
      </c>
      <c r="B386" t="s">
        <v>1016</v>
      </c>
      <c r="C386" t="s">
        <v>1069</v>
      </c>
      <c r="D386" t="s">
        <v>1101</v>
      </c>
      <c r="E386" s="29">
        <v>2349.4076515686361</v>
      </c>
      <c r="F386" s="29">
        <v>4700</v>
      </c>
    </row>
    <row r="387" spans="1:6" hidden="1" x14ac:dyDescent="0.3">
      <c r="A387" t="s">
        <v>56</v>
      </c>
      <c r="B387" t="s">
        <v>1016</v>
      </c>
      <c r="C387" t="s">
        <v>1069</v>
      </c>
      <c r="D387" t="s">
        <v>1102</v>
      </c>
      <c r="E387" s="29">
        <v>2451.5762374322339</v>
      </c>
      <c r="F387" s="29">
        <v>5000</v>
      </c>
    </row>
    <row r="388" spans="1:6" hidden="1" x14ac:dyDescent="0.3">
      <c r="A388" t="s">
        <v>56</v>
      </c>
      <c r="B388" t="s">
        <v>1016</v>
      </c>
      <c r="C388" t="s">
        <v>1069</v>
      </c>
      <c r="D388" t="s">
        <v>1103</v>
      </c>
      <c r="E388" s="29">
        <v>463.53341448729407</v>
      </c>
      <c r="F388" s="29">
        <v>1000</v>
      </c>
    </row>
    <row r="389" spans="1:6" hidden="1" x14ac:dyDescent="0.3">
      <c r="A389" t="s">
        <v>56</v>
      </c>
      <c r="B389" t="s">
        <v>1016</v>
      </c>
      <c r="C389" t="s">
        <v>1069</v>
      </c>
      <c r="D389" t="s">
        <v>1104</v>
      </c>
      <c r="E389" s="29">
        <v>472.82082043735676</v>
      </c>
      <c r="F389" s="29">
        <v>1000</v>
      </c>
    </row>
    <row r="390" spans="1:6" hidden="1" x14ac:dyDescent="0.3">
      <c r="A390" t="s">
        <v>56</v>
      </c>
      <c r="B390" t="s">
        <v>1016</v>
      </c>
      <c r="C390" t="s">
        <v>1069</v>
      </c>
      <c r="D390" t="s">
        <v>1105</v>
      </c>
      <c r="E390" s="29">
        <v>1866.1274415156415</v>
      </c>
      <c r="F390" s="29">
        <v>3800</v>
      </c>
    </row>
    <row r="391" spans="1:6" hidden="1" x14ac:dyDescent="0.3">
      <c r="A391" t="s">
        <v>56</v>
      </c>
      <c r="B391" t="s">
        <v>1016</v>
      </c>
      <c r="C391" t="s">
        <v>1069</v>
      </c>
      <c r="D391" t="s">
        <v>1106</v>
      </c>
      <c r="E391" s="29">
        <v>821.89211311931035</v>
      </c>
      <c r="F391" s="29">
        <v>1700</v>
      </c>
    </row>
    <row r="392" spans="1:6" hidden="1" x14ac:dyDescent="0.3">
      <c r="A392" t="s">
        <v>56</v>
      </c>
      <c r="B392" t="s">
        <v>1016</v>
      </c>
      <c r="C392" t="s">
        <v>1069</v>
      </c>
      <c r="D392" t="s">
        <v>1107</v>
      </c>
      <c r="E392" s="29">
        <v>530.37594222540611</v>
      </c>
      <c r="F392" s="29">
        <v>1100</v>
      </c>
    </row>
    <row r="393" spans="1:6" hidden="1" x14ac:dyDescent="0.3">
      <c r="A393" t="s">
        <v>56</v>
      </c>
      <c r="B393" t="s">
        <v>1016</v>
      </c>
      <c r="C393" t="s">
        <v>1069</v>
      </c>
      <c r="D393" t="s">
        <v>1108</v>
      </c>
      <c r="E393" s="29">
        <v>1027.6783369680004</v>
      </c>
      <c r="F393" s="29">
        <v>2100</v>
      </c>
    </row>
    <row r="394" spans="1:6" hidden="1" x14ac:dyDescent="0.3">
      <c r="A394" t="s">
        <v>56</v>
      </c>
      <c r="B394" t="s">
        <v>1016</v>
      </c>
      <c r="C394" t="s">
        <v>1069</v>
      </c>
      <c r="D394" t="s">
        <v>1109</v>
      </c>
      <c r="E394" s="29">
        <v>1026.5765860916256</v>
      </c>
      <c r="F394" s="29">
        <v>2100</v>
      </c>
    </row>
    <row r="395" spans="1:6" hidden="1" x14ac:dyDescent="0.3">
      <c r="A395" t="s">
        <v>56</v>
      </c>
      <c r="B395" t="s">
        <v>1016</v>
      </c>
      <c r="C395" t="s">
        <v>1069</v>
      </c>
      <c r="D395" t="s">
        <v>1110</v>
      </c>
      <c r="E395" s="29">
        <v>820.00610700394975</v>
      </c>
      <c r="F395" s="29">
        <v>1700</v>
      </c>
    </row>
    <row r="396" spans="1:6" hidden="1" x14ac:dyDescent="0.3">
      <c r="A396" t="s">
        <v>56</v>
      </c>
      <c r="B396" t="s">
        <v>1016</v>
      </c>
      <c r="C396" t="s">
        <v>1069</v>
      </c>
      <c r="D396" t="s">
        <v>1111</v>
      </c>
      <c r="E396" s="29">
        <v>2168.979217597705</v>
      </c>
      <c r="F396" s="29">
        <v>4400</v>
      </c>
    </row>
    <row r="397" spans="1:6" hidden="1" x14ac:dyDescent="0.3">
      <c r="A397" t="s">
        <v>56</v>
      </c>
      <c r="B397" t="s">
        <v>1016</v>
      </c>
      <c r="C397" t="s">
        <v>1069</v>
      </c>
      <c r="D397" t="s">
        <v>1112</v>
      </c>
      <c r="E397" s="29">
        <v>408.44004304913813</v>
      </c>
      <c r="F397" s="29">
        <v>900</v>
      </c>
    </row>
    <row r="398" spans="1:6" hidden="1" x14ac:dyDescent="0.3">
      <c r="A398" t="s">
        <v>56</v>
      </c>
      <c r="B398" t="s">
        <v>1016</v>
      </c>
      <c r="C398" t="s">
        <v>1069</v>
      </c>
      <c r="D398" t="s">
        <v>1113</v>
      </c>
      <c r="E398" s="29">
        <v>427.79902159292203</v>
      </c>
      <c r="F398" s="29">
        <v>900</v>
      </c>
    </row>
    <row r="399" spans="1:6" hidden="1" x14ac:dyDescent="0.3">
      <c r="A399" t="s">
        <v>56</v>
      </c>
      <c r="B399" t="s">
        <v>1016</v>
      </c>
      <c r="C399" t="s">
        <v>1069</v>
      </c>
      <c r="D399" t="s">
        <v>1114</v>
      </c>
      <c r="E399" s="29">
        <v>3808.6592842775258</v>
      </c>
      <c r="F399" s="29">
        <v>7700</v>
      </c>
    </row>
    <row r="400" spans="1:6" hidden="1" x14ac:dyDescent="0.3">
      <c r="A400" t="s">
        <v>56</v>
      </c>
      <c r="B400" t="s">
        <v>1016</v>
      </c>
      <c r="C400" t="s">
        <v>1069</v>
      </c>
      <c r="D400" t="s">
        <v>1115</v>
      </c>
      <c r="E400" s="29">
        <v>513.80247877833608</v>
      </c>
      <c r="F400" s="29">
        <v>1100</v>
      </c>
    </row>
    <row r="401" spans="1:6" hidden="1" x14ac:dyDescent="0.3">
      <c r="A401" t="s">
        <v>56</v>
      </c>
      <c r="B401" t="s">
        <v>1016</v>
      </c>
      <c r="C401" t="s">
        <v>1069</v>
      </c>
      <c r="D401" t="s">
        <v>1116</v>
      </c>
      <c r="E401" s="29">
        <v>672.70034802375005</v>
      </c>
      <c r="F401" s="29">
        <v>1400</v>
      </c>
    </row>
    <row r="402" spans="1:6" hidden="1" x14ac:dyDescent="0.3">
      <c r="A402" t="s">
        <v>56</v>
      </c>
      <c r="B402" t="s">
        <v>1016</v>
      </c>
      <c r="C402" t="s">
        <v>1069</v>
      </c>
      <c r="D402" t="s">
        <v>1117</v>
      </c>
      <c r="E402" s="29">
        <v>1262.6784115830822</v>
      </c>
      <c r="F402" s="29">
        <v>2600</v>
      </c>
    </row>
    <row r="403" spans="1:6" hidden="1" x14ac:dyDescent="0.3">
      <c r="A403" t="s">
        <v>56</v>
      </c>
      <c r="B403" t="s">
        <v>1016</v>
      </c>
      <c r="C403" t="s">
        <v>1069</v>
      </c>
      <c r="D403" t="s">
        <v>1118</v>
      </c>
      <c r="E403" s="29">
        <v>466.94025563723756</v>
      </c>
      <c r="F403" s="29">
        <v>1000</v>
      </c>
    </row>
    <row r="404" spans="1:6" hidden="1" x14ac:dyDescent="0.3">
      <c r="A404" t="s">
        <v>56</v>
      </c>
      <c r="B404" t="s">
        <v>1016</v>
      </c>
      <c r="C404" t="s">
        <v>1119</v>
      </c>
      <c r="D404" t="s">
        <v>1120</v>
      </c>
      <c r="E404" s="29">
        <v>713.60281955834625</v>
      </c>
      <c r="F404" s="29">
        <v>1500</v>
      </c>
    </row>
    <row r="405" spans="1:6" hidden="1" x14ac:dyDescent="0.3">
      <c r="A405" t="s">
        <v>56</v>
      </c>
      <c r="B405" t="s">
        <v>1016</v>
      </c>
      <c r="C405" t="s">
        <v>1119</v>
      </c>
      <c r="D405" t="s">
        <v>1121</v>
      </c>
      <c r="E405" s="29">
        <v>768.90571636010156</v>
      </c>
      <c r="F405" s="29">
        <v>1600</v>
      </c>
    </row>
    <row r="406" spans="1:6" hidden="1" x14ac:dyDescent="0.3">
      <c r="A406" t="s">
        <v>56</v>
      </c>
      <c r="B406" t="s">
        <v>1016</v>
      </c>
      <c r="C406" t="s">
        <v>1119</v>
      </c>
      <c r="D406" t="s">
        <v>1122</v>
      </c>
      <c r="E406" s="29">
        <v>736.7524788359874</v>
      </c>
      <c r="F406" s="29">
        <v>1500</v>
      </c>
    </row>
    <row r="407" spans="1:6" hidden="1" x14ac:dyDescent="0.3">
      <c r="A407" t="s">
        <v>56</v>
      </c>
      <c r="B407" t="s">
        <v>1016</v>
      </c>
      <c r="C407" t="s">
        <v>1119</v>
      </c>
      <c r="D407" t="s">
        <v>1123</v>
      </c>
      <c r="E407" s="29">
        <v>504.0146466287361</v>
      </c>
      <c r="F407" s="29">
        <v>1100</v>
      </c>
    </row>
    <row r="408" spans="1:6" hidden="1" x14ac:dyDescent="0.3">
      <c r="A408" t="s">
        <v>56</v>
      </c>
      <c r="B408" t="s">
        <v>1016</v>
      </c>
      <c r="C408" t="s">
        <v>1119</v>
      </c>
      <c r="D408" t="s">
        <v>1124</v>
      </c>
      <c r="E408" s="29">
        <v>464.91539267821867</v>
      </c>
      <c r="F408" s="29">
        <v>1000</v>
      </c>
    </row>
    <row r="409" spans="1:6" hidden="1" x14ac:dyDescent="0.3">
      <c r="A409" t="s">
        <v>56</v>
      </c>
      <c r="B409" t="s">
        <v>1016</v>
      </c>
      <c r="C409" t="s">
        <v>1119</v>
      </c>
      <c r="D409" t="s">
        <v>1125</v>
      </c>
      <c r="E409" s="29">
        <v>596.62562114312277</v>
      </c>
      <c r="F409" s="29">
        <v>1200</v>
      </c>
    </row>
    <row r="410" spans="1:6" hidden="1" x14ac:dyDescent="0.3">
      <c r="A410" t="s">
        <v>56</v>
      </c>
      <c r="B410" t="s">
        <v>1016</v>
      </c>
      <c r="C410" t="s">
        <v>1119</v>
      </c>
      <c r="D410" t="s">
        <v>1126</v>
      </c>
      <c r="E410" s="29">
        <v>2207.9692868145121</v>
      </c>
      <c r="F410" s="29">
        <v>4500</v>
      </c>
    </row>
    <row r="411" spans="1:6" hidden="1" x14ac:dyDescent="0.3">
      <c r="A411" t="s">
        <v>56</v>
      </c>
      <c r="B411" t="s">
        <v>1016</v>
      </c>
      <c r="C411" t="s">
        <v>1119</v>
      </c>
      <c r="D411" t="s">
        <v>1127</v>
      </c>
      <c r="E411" s="29">
        <v>743.56369403769236</v>
      </c>
      <c r="F411" s="29">
        <v>1500</v>
      </c>
    </row>
    <row r="412" spans="1:6" hidden="1" x14ac:dyDescent="0.3">
      <c r="A412" t="s">
        <v>56</v>
      </c>
      <c r="B412" t="s">
        <v>1016</v>
      </c>
      <c r="C412" t="s">
        <v>1119</v>
      </c>
      <c r="D412" t="s">
        <v>1128</v>
      </c>
      <c r="E412" s="29">
        <v>599.04799927487181</v>
      </c>
      <c r="F412" s="29">
        <v>1200</v>
      </c>
    </row>
    <row r="413" spans="1:6" hidden="1" x14ac:dyDescent="0.3">
      <c r="A413" t="s">
        <v>56</v>
      </c>
      <c r="B413" t="s">
        <v>1016</v>
      </c>
      <c r="C413" t="s">
        <v>1119</v>
      </c>
      <c r="D413" t="s">
        <v>1129</v>
      </c>
      <c r="E413" s="29">
        <v>570.0229405069374</v>
      </c>
      <c r="F413" s="29">
        <v>1200</v>
      </c>
    </row>
    <row r="414" spans="1:6" hidden="1" x14ac:dyDescent="0.3">
      <c r="A414" t="s">
        <v>56</v>
      </c>
      <c r="B414" t="s">
        <v>1016</v>
      </c>
      <c r="C414" t="s">
        <v>1119</v>
      </c>
      <c r="D414" t="s">
        <v>1130</v>
      </c>
      <c r="E414" s="29">
        <v>808.05454839823551</v>
      </c>
      <c r="F414" s="29">
        <v>1700</v>
      </c>
    </row>
    <row r="415" spans="1:6" hidden="1" x14ac:dyDescent="0.3">
      <c r="A415" t="s">
        <v>56</v>
      </c>
      <c r="B415" t="s">
        <v>1016</v>
      </c>
      <c r="C415" t="s">
        <v>1119</v>
      </c>
      <c r="D415" t="s">
        <v>1131</v>
      </c>
      <c r="E415" s="29">
        <v>767.17877112224005</v>
      </c>
      <c r="F415" s="29">
        <v>1600</v>
      </c>
    </row>
    <row r="416" spans="1:6" hidden="1" x14ac:dyDescent="0.3">
      <c r="A416" t="s">
        <v>56</v>
      </c>
      <c r="B416" t="s">
        <v>1016</v>
      </c>
      <c r="C416" t="s">
        <v>1119</v>
      </c>
      <c r="D416" t="s">
        <v>1132</v>
      </c>
      <c r="E416" s="29">
        <v>759.82080883624712</v>
      </c>
      <c r="F416" s="29">
        <v>1600</v>
      </c>
    </row>
    <row r="417" spans="1:6" hidden="1" x14ac:dyDescent="0.3">
      <c r="A417" t="s">
        <v>56</v>
      </c>
      <c r="B417" t="s">
        <v>1016</v>
      </c>
      <c r="C417" t="s">
        <v>1119</v>
      </c>
      <c r="D417" t="s">
        <v>1133</v>
      </c>
      <c r="E417" s="29">
        <v>579.01074151576972</v>
      </c>
      <c r="F417" s="29">
        <v>1200</v>
      </c>
    </row>
    <row r="418" spans="1:6" hidden="1" x14ac:dyDescent="0.3">
      <c r="A418" t="s">
        <v>56</v>
      </c>
      <c r="B418" t="s">
        <v>1016</v>
      </c>
      <c r="C418" t="s">
        <v>1119</v>
      </c>
      <c r="D418" t="s">
        <v>1134</v>
      </c>
      <c r="E418" s="29">
        <v>471.99390265054512</v>
      </c>
      <c r="F418" s="29">
        <v>1000</v>
      </c>
    </row>
    <row r="419" spans="1:6" hidden="1" x14ac:dyDescent="0.3">
      <c r="A419" t="s">
        <v>56</v>
      </c>
      <c r="B419" t="s">
        <v>1016</v>
      </c>
      <c r="C419" t="s">
        <v>1119</v>
      </c>
      <c r="D419" t="s">
        <v>1135</v>
      </c>
      <c r="E419" s="29">
        <v>683.96472942691923</v>
      </c>
      <c r="F419" s="29">
        <v>1400</v>
      </c>
    </row>
    <row r="420" spans="1:6" hidden="1" x14ac:dyDescent="0.3">
      <c r="A420" t="s">
        <v>56</v>
      </c>
      <c r="B420" t="s">
        <v>1016</v>
      </c>
      <c r="C420" t="s">
        <v>1119</v>
      </c>
      <c r="D420" t="s">
        <v>1136</v>
      </c>
      <c r="E420" s="29">
        <v>683.48505442630437</v>
      </c>
      <c r="F420" s="29">
        <v>1400</v>
      </c>
    </row>
    <row r="421" spans="1:6" hidden="1" x14ac:dyDescent="0.3">
      <c r="A421" t="s">
        <v>56</v>
      </c>
      <c r="B421" t="s">
        <v>1016</v>
      </c>
      <c r="C421" t="s">
        <v>1119</v>
      </c>
      <c r="D421" t="s">
        <v>1137</v>
      </c>
      <c r="E421" s="29">
        <v>1232.9838100870452</v>
      </c>
      <c r="F421" s="29">
        <v>2500</v>
      </c>
    </row>
    <row r="422" spans="1:6" hidden="1" x14ac:dyDescent="0.3">
      <c r="A422" t="s">
        <v>56</v>
      </c>
      <c r="B422" t="s">
        <v>1016</v>
      </c>
      <c r="C422" t="s">
        <v>1119</v>
      </c>
      <c r="D422" t="s">
        <v>1138</v>
      </c>
      <c r="E422" s="29">
        <v>668.21708405243203</v>
      </c>
      <c r="F422" s="29">
        <v>1400</v>
      </c>
    </row>
    <row r="423" spans="1:6" hidden="1" x14ac:dyDescent="0.3">
      <c r="A423" t="s">
        <v>56</v>
      </c>
      <c r="B423" t="s">
        <v>1016</v>
      </c>
      <c r="C423" t="s">
        <v>1119</v>
      </c>
      <c r="D423" t="s">
        <v>1139</v>
      </c>
      <c r="E423" s="29">
        <v>969.92531740253082</v>
      </c>
      <c r="F423" s="29">
        <v>2000</v>
      </c>
    </row>
    <row r="424" spans="1:6" hidden="1" x14ac:dyDescent="0.3">
      <c r="A424" t="s">
        <v>56</v>
      </c>
      <c r="B424" t="s">
        <v>1016</v>
      </c>
      <c r="C424" t="s">
        <v>1119</v>
      </c>
      <c r="D424" t="s">
        <v>1140</v>
      </c>
      <c r="E424" s="29">
        <v>738.72416057494115</v>
      </c>
      <c r="F424" s="29">
        <v>1500</v>
      </c>
    </row>
    <row r="425" spans="1:6" hidden="1" x14ac:dyDescent="0.3">
      <c r="A425" t="s">
        <v>56</v>
      </c>
      <c r="B425" t="s">
        <v>1016</v>
      </c>
      <c r="C425" t="s">
        <v>1119</v>
      </c>
      <c r="D425" t="s">
        <v>1141</v>
      </c>
      <c r="E425" s="29">
        <v>791.98365964876757</v>
      </c>
      <c r="F425" s="29">
        <v>1600</v>
      </c>
    </row>
    <row r="426" spans="1:6" hidden="1" x14ac:dyDescent="0.3">
      <c r="A426" t="s">
        <v>56</v>
      </c>
      <c r="B426" t="s">
        <v>1016</v>
      </c>
      <c r="C426" t="s">
        <v>1119</v>
      </c>
      <c r="D426" t="s">
        <v>1142</v>
      </c>
      <c r="E426" s="29">
        <v>718.9750267200418</v>
      </c>
      <c r="F426" s="29">
        <v>1500</v>
      </c>
    </row>
    <row r="427" spans="1:6" hidden="1" x14ac:dyDescent="0.3">
      <c r="A427" t="s">
        <v>56</v>
      </c>
      <c r="B427" t="s">
        <v>1016</v>
      </c>
      <c r="C427" t="s">
        <v>1119</v>
      </c>
      <c r="D427" t="s">
        <v>1143</v>
      </c>
      <c r="E427" s="29">
        <v>504.12845852750581</v>
      </c>
      <c r="F427" s="29">
        <v>1100</v>
      </c>
    </row>
    <row r="428" spans="1:6" hidden="1" x14ac:dyDescent="0.3">
      <c r="A428" t="s">
        <v>56</v>
      </c>
      <c r="B428" t="s">
        <v>1016</v>
      </c>
      <c r="C428" t="s">
        <v>1119</v>
      </c>
      <c r="D428" t="s">
        <v>1144</v>
      </c>
      <c r="E428" s="29">
        <v>822.48466508665911</v>
      </c>
      <c r="F428" s="29">
        <v>1700</v>
      </c>
    </row>
    <row r="429" spans="1:6" hidden="1" x14ac:dyDescent="0.3">
      <c r="A429" t="s">
        <v>56</v>
      </c>
      <c r="B429" t="s">
        <v>1016</v>
      </c>
      <c r="C429" t="s">
        <v>1119</v>
      </c>
      <c r="D429" t="s">
        <v>1145</v>
      </c>
      <c r="E429" s="29">
        <v>956.8101450692086</v>
      </c>
      <c r="F429" s="29">
        <v>2000</v>
      </c>
    </row>
    <row r="430" spans="1:6" hidden="1" x14ac:dyDescent="0.3">
      <c r="A430" t="s">
        <v>56</v>
      </c>
      <c r="B430" t="s">
        <v>1016</v>
      </c>
      <c r="C430" t="s">
        <v>1119</v>
      </c>
      <c r="D430" t="s">
        <v>1146</v>
      </c>
      <c r="E430" s="29">
        <v>1130.8296592450556</v>
      </c>
      <c r="F430" s="29">
        <v>2300</v>
      </c>
    </row>
    <row r="431" spans="1:6" hidden="1" x14ac:dyDescent="0.3">
      <c r="A431" t="s">
        <v>56</v>
      </c>
      <c r="B431" t="s">
        <v>1016</v>
      </c>
      <c r="C431" t="s">
        <v>1119</v>
      </c>
      <c r="D431" t="s">
        <v>1147</v>
      </c>
      <c r="E431" s="29">
        <v>681.18892871246362</v>
      </c>
      <c r="F431" s="29">
        <v>1400</v>
      </c>
    </row>
    <row r="432" spans="1:6" hidden="1" x14ac:dyDescent="0.3">
      <c r="A432" t="s">
        <v>56</v>
      </c>
      <c r="B432" t="s">
        <v>1016</v>
      </c>
      <c r="C432" t="s">
        <v>1119</v>
      </c>
      <c r="D432" t="s">
        <v>1148</v>
      </c>
      <c r="E432" s="29">
        <v>820.80378745811618</v>
      </c>
      <c r="F432" s="29">
        <v>1700</v>
      </c>
    </row>
    <row r="433" spans="1:6" hidden="1" x14ac:dyDescent="0.3">
      <c r="A433" t="s">
        <v>56</v>
      </c>
      <c r="B433" t="s">
        <v>1016</v>
      </c>
      <c r="C433" t="s">
        <v>1119</v>
      </c>
      <c r="D433" t="s">
        <v>1149</v>
      </c>
      <c r="E433" s="29">
        <v>469.45020578090964</v>
      </c>
      <c r="F433" s="29">
        <v>1000</v>
      </c>
    </row>
    <row r="434" spans="1:6" hidden="1" x14ac:dyDescent="0.3">
      <c r="A434" t="s">
        <v>56</v>
      </c>
      <c r="B434" t="s">
        <v>1016</v>
      </c>
      <c r="C434" t="s">
        <v>1119</v>
      </c>
      <c r="D434" t="s">
        <v>1150</v>
      </c>
      <c r="E434" s="29">
        <v>570.17764839554297</v>
      </c>
      <c r="F434" s="29">
        <v>1200</v>
      </c>
    </row>
    <row r="435" spans="1:6" hidden="1" x14ac:dyDescent="0.3">
      <c r="A435" t="s">
        <v>56</v>
      </c>
      <c r="B435" t="s">
        <v>1016</v>
      </c>
      <c r="C435" t="s">
        <v>1119</v>
      </c>
      <c r="D435" t="s">
        <v>1151</v>
      </c>
      <c r="E435" s="29">
        <v>762.25517110644807</v>
      </c>
      <c r="F435" s="29">
        <v>1600</v>
      </c>
    </row>
    <row r="436" spans="1:6" hidden="1" x14ac:dyDescent="0.3">
      <c r="A436" t="s">
        <v>56</v>
      </c>
      <c r="B436" t="s">
        <v>1016</v>
      </c>
      <c r="C436" t="s">
        <v>1119</v>
      </c>
      <c r="D436" t="s">
        <v>1152</v>
      </c>
      <c r="E436" s="29">
        <v>460.46832688365589</v>
      </c>
      <c r="F436" s="29">
        <v>1000</v>
      </c>
    </row>
    <row r="437" spans="1:6" hidden="1" x14ac:dyDescent="0.3">
      <c r="A437" t="s">
        <v>56</v>
      </c>
      <c r="B437" t="s">
        <v>1016</v>
      </c>
      <c r="C437" t="s">
        <v>1119</v>
      </c>
      <c r="D437" t="s">
        <v>1153</v>
      </c>
      <c r="E437" s="29">
        <v>1100.8267050030045</v>
      </c>
      <c r="F437" s="29">
        <v>2300</v>
      </c>
    </row>
    <row r="438" spans="1:6" hidden="1" x14ac:dyDescent="0.3">
      <c r="A438" t="s">
        <v>56</v>
      </c>
      <c r="B438" t="s">
        <v>1016</v>
      </c>
      <c r="C438" t="s">
        <v>1119</v>
      </c>
      <c r="D438" t="s">
        <v>1154</v>
      </c>
      <c r="E438" s="29">
        <v>689.71015541970587</v>
      </c>
      <c r="F438" s="29">
        <v>1400</v>
      </c>
    </row>
    <row r="439" spans="1:6" hidden="1" x14ac:dyDescent="0.3">
      <c r="A439" t="s">
        <v>56</v>
      </c>
      <c r="B439" t="s">
        <v>1016</v>
      </c>
      <c r="C439" t="s">
        <v>1119</v>
      </c>
      <c r="D439" t="s">
        <v>1155</v>
      </c>
      <c r="E439" s="29">
        <v>1240.4312671808277</v>
      </c>
      <c r="F439" s="29">
        <v>2500</v>
      </c>
    </row>
    <row r="440" spans="1:6" hidden="1" x14ac:dyDescent="0.3">
      <c r="A440" t="s">
        <v>56</v>
      </c>
      <c r="B440" t="s">
        <v>1016</v>
      </c>
      <c r="C440" t="s">
        <v>1156</v>
      </c>
      <c r="D440" t="s">
        <v>1157</v>
      </c>
      <c r="E440" s="29">
        <v>404.54828928233849</v>
      </c>
      <c r="F440" s="29">
        <v>900</v>
      </c>
    </row>
    <row r="441" spans="1:6" hidden="1" x14ac:dyDescent="0.3">
      <c r="A441" t="s">
        <v>56</v>
      </c>
      <c r="B441" t="s">
        <v>1016</v>
      </c>
      <c r="C441" t="s">
        <v>1156</v>
      </c>
      <c r="D441" t="s">
        <v>1158</v>
      </c>
      <c r="E441" s="29">
        <v>400</v>
      </c>
      <c r="F441" s="29">
        <v>800</v>
      </c>
    </row>
    <row r="442" spans="1:6" hidden="1" x14ac:dyDescent="0.3">
      <c r="A442" t="s">
        <v>56</v>
      </c>
      <c r="B442" t="s">
        <v>1016</v>
      </c>
      <c r="C442" t="s">
        <v>1156</v>
      </c>
      <c r="D442" t="s">
        <v>1159</v>
      </c>
      <c r="E442" s="29">
        <v>1754.5452321248076</v>
      </c>
      <c r="F442" s="29">
        <v>3600</v>
      </c>
    </row>
    <row r="443" spans="1:6" hidden="1" x14ac:dyDescent="0.3">
      <c r="A443" t="s">
        <v>56</v>
      </c>
      <c r="B443" t="s">
        <v>1016</v>
      </c>
      <c r="C443" t="s">
        <v>1156</v>
      </c>
      <c r="D443" t="s">
        <v>1160</v>
      </c>
      <c r="E443" s="29">
        <v>789.45200128475312</v>
      </c>
      <c r="F443" s="29">
        <v>1600</v>
      </c>
    </row>
    <row r="444" spans="1:6" hidden="1" x14ac:dyDescent="0.3">
      <c r="A444" t="s">
        <v>56</v>
      </c>
      <c r="B444" t="s">
        <v>1016</v>
      </c>
      <c r="C444" t="s">
        <v>1156</v>
      </c>
      <c r="D444" t="s">
        <v>1161</v>
      </c>
      <c r="E444" s="29">
        <v>1314.3245225324999</v>
      </c>
      <c r="F444" s="29">
        <v>2700</v>
      </c>
    </row>
    <row r="445" spans="1:6" hidden="1" x14ac:dyDescent="0.3">
      <c r="A445" t="s">
        <v>56</v>
      </c>
      <c r="B445" t="s">
        <v>1016</v>
      </c>
      <c r="C445" t="s">
        <v>1156</v>
      </c>
      <c r="D445" t="s">
        <v>1162</v>
      </c>
      <c r="E445" s="29">
        <v>2001.1309096592943</v>
      </c>
      <c r="F445" s="29">
        <v>4100</v>
      </c>
    </row>
    <row r="446" spans="1:6" hidden="1" x14ac:dyDescent="0.3">
      <c r="A446" t="s">
        <v>56</v>
      </c>
      <c r="B446" t="s">
        <v>1016</v>
      </c>
      <c r="C446" t="s">
        <v>1156</v>
      </c>
      <c r="D446" t="s">
        <v>1163</v>
      </c>
      <c r="E446" s="29">
        <v>2074.8729854635676</v>
      </c>
      <c r="F446" s="29">
        <v>4200</v>
      </c>
    </row>
    <row r="447" spans="1:6" hidden="1" x14ac:dyDescent="0.3">
      <c r="A447" t="s">
        <v>56</v>
      </c>
      <c r="B447" t="s">
        <v>1016</v>
      </c>
      <c r="C447" t="s">
        <v>1156</v>
      </c>
      <c r="D447" t="s">
        <v>1164</v>
      </c>
      <c r="E447" s="29">
        <v>1647.5100022062097</v>
      </c>
      <c r="F447" s="29">
        <v>3300</v>
      </c>
    </row>
    <row r="448" spans="1:6" hidden="1" x14ac:dyDescent="0.3">
      <c r="A448" t="s">
        <v>56</v>
      </c>
      <c r="B448" t="s">
        <v>1016</v>
      </c>
      <c r="C448" t="s">
        <v>1156</v>
      </c>
      <c r="D448" t="s">
        <v>1165</v>
      </c>
      <c r="E448" s="29">
        <v>1641.3703126975474</v>
      </c>
      <c r="F448" s="29">
        <v>3300</v>
      </c>
    </row>
    <row r="449" spans="1:6" hidden="1" x14ac:dyDescent="0.3">
      <c r="A449" t="s">
        <v>56</v>
      </c>
      <c r="B449" t="s">
        <v>1016</v>
      </c>
      <c r="C449" t="s">
        <v>1156</v>
      </c>
      <c r="D449" t="s">
        <v>1166</v>
      </c>
      <c r="E449" s="29">
        <v>1551.1764742578866</v>
      </c>
      <c r="F449" s="29">
        <v>3200</v>
      </c>
    </row>
    <row r="450" spans="1:6" hidden="1" x14ac:dyDescent="0.3">
      <c r="A450" t="s">
        <v>56</v>
      </c>
      <c r="B450" t="s">
        <v>1016</v>
      </c>
      <c r="C450" t="s">
        <v>1167</v>
      </c>
      <c r="D450" t="s">
        <v>1168</v>
      </c>
      <c r="E450" s="29">
        <v>802.15247209482447</v>
      </c>
      <c r="F450" s="29">
        <v>1700</v>
      </c>
    </row>
    <row r="451" spans="1:6" hidden="1" x14ac:dyDescent="0.3">
      <c r="A451" t="s">
        <v>56</v>
      </c>
      <c r="B451" t="s">
        <v>1016</v>
      </c>
      <c r="C451" t="s">
        <v>1167</v>
      </c>
      <c r="D451" t="s">
        <v>1169</v>
      </c>
      <c r="E451" s="29">
        <v>430.61335555411154</v>
      </c>
      <c r="F451" s="29">
        <v>900</v>
      </c>
    </row>
    <row r="452" spans="1:6" hidden="1" x14ac:dyDescent="0.3">
      <c r="A452" t="s">
        <v>56</v>
      </c>
      <c r="B452" t="s">
        <v>1016</v>
      </c>
      <c r="C452" t="s">
        <v>1167</v>
      </c>
      <c r="D452" t="s">
        <v>1170</v>
      </c>
      <c r="E452" s="29">
        <v>1468.6095211751394</v>
      </c>
      <c r="F452" s="29">
        <v>3000</v>
      </c>
    </row>
    <row r="453" spans="1:6" hidden="1" x14ac:dyDescent="0.3">
      <c r="A453" t="s">
        <v>56</v>
      </c>
      <c r="B453" t="s">
        <v>1016</v>
      </c>
      <c r="C453" t="s">
        <v>1167</v>
      </c>
      <c r="D453" t="s">
        <v>1171</v>
      </c>
      <c r="E453" s="29">
        <v>776.19749470469901</v>
      </c>
      <c r="F453" s="29">
        <v>1600</v>
      </c>
    </row>
    <row r="454" spans="1:6" hidden="1" x14ac:dyDescent="0.3">
      <c r="A454" t="s">
        <v>56</v>
      </c>
      <c r="B454" t="s">
        <v>1016</v>
      </c>
      <c r="C454" t="s">
        <v>1167</v>
      </c>
      <c r="D454" t="s">
        <v>1172</v>
      </c>
      <c r="E454" s="29">
        <v>890.20281462636422</v>
      </c>
      <c r="F454" s="29">
        <v>1800</v>
      </c>
    </row>
    <row r="455" spans="1:6" hidden="1" x14ac:dyDescent="0.3">
      <c r="A455" t="s">
        <v>56</v>
      </c>
      <c r="B455" t="s">
        <v>1016</v>
      </c>
      <c r="C455" t="s">
        <v>1167</v>
      </c>
      <c r="D455" t="s">
        <v>1173</v>
      </c>
      <c r="E455" s="29">
        <v>424.24588736108848</v>
      </c>
      <c r="F455" s="29">
        <v>900</v>
      </c>
    </row>
    <row r="456" spans="1:6" hidden="1" x14ac:dyDescent="0.3">
      <c r="A456" t="s">
        <v>56</v>
      </c>
      <c r="B456" t="s">
        <v>1016</v>
      </c>
      <c r="C456" t="s">
        <v>1167</v>
      </c>
      <c r="D456" t="s">
        <v>1174</v>
      </c>
      <c r="E456" s="29">
        <v>1069.5438100280883</v>
      </c>
      <c r="F456" s="29">
        <v>2200</v>
      </c>
    </row>
    <row r="457" spans="1:6" hidden="1" x14ac:dyDescent="0.3">
      <c r="A457" t="s">
        <v>56</v>
      </c>
      <c r="B457" t="s">
        <v>1016</v>
      </c>
      <c r="C457" t="s">
        <v>1167</v>
      </c>
      <c r="D457" t="s">
        <v>1175</v>
      </c>
      <c r="E457" s="29">
        <v>693.06516672109706</v>
      </c>
      <c r="F457" s="29">
        <v>1400</v>
      </c>
    </row>
    <row r="458" spans="1:6" hidden="1" x14ac:dyDescent="0.3">
      <c r="A458" t="s">
        <v>56</v>
      </c>
      <c r="B458" t="s">
        <v>1016</v>
      </c>
      <c r="C458" t="s">
        <v>1167</v>
      </c>
      <c r="D458" t="s">
        <v>1176</v>
      </c>
      <c r="E458" s="29">
        <v>583.59602165733213</v>
      </c>
      <c r="F458" s="29">
        <v>1200</v>
      </c>
    </row>
    <row r="459" spans="1:6" hidden="1" x14ac:dyDescent="0.3">
      <c r="A459" t="s">
        <v>56</v>
      </c>
      <c r="B459" t="s">
        <v>1016</v>
      </c>
      <c r="C459" t="s">
        <v>1167</v>
      </c>
      <c r="D459" t="s">
        <v>1177</v>
      </c>
      <c r="E459" s="29">
        <v>483.90989339732675</v>
      </c>
      <c r="F459" s="29">
        <v>1000</v>
      </c>
    </row>
    <row r="460" spans="1:6" hidden="1" x14ac:dyDescent="0.3">
      <c r="A460" t="s">
        <v>56</v>
      </c>
      <c r="B460" t="s">
        <v>1016</v>
      </c>
      <c r="C460" t="s">
        <v>1167</v>
      </c>
      <c r="D460" t="s">
        <v>1178</v>
      </c>
      <c r="E460" s="29">
        <v>2431.5292889049579</v>
      </c>
      <c r="F460" s="29">
        <v>4900</v>
      </c>
    </row>
    <row r="461" spans="1:6" hidden="1" x14ac:dyDescent="0.3">
      <c r="A461" t="s">
        <v>56</v>
      </c>
      <c r="B461" t="s">
        <v>1016</v>
      </c>
      <c r="C461" t="s">
        <v>1167</v>
      </c>
      <c r="D461" t="s">
        <v>1179</v>
      </c>
      <c r="E461" s="29">
        <v>1166.0909617614138</v>
      </c>
      <c r="F461" s="29">
        <v>2400</v>
      </c>
    </row>
    <row r="462" spans="1:6" hidden="1" x14ac:dyDescent="0.3">
      <c r="A462" t="s">
        <v>56</v>
      </c>
      <c r="B462" t="s">
        <v>1016</v>
      </c>
      <c r="C462" t="s">
        <v>1167</v>
      </c>
      <c r="D462" t="s">
        <v>1180</v>
      </c>
      <c r="E462" s="29">
        <v>721.56983472011075</v>
      </c>
      <c r="F462" s="29">
        <v>1500</v>
      </c>
    </row>
    <row r="463" spans="1:6" hidden="1" x14ac:dyDescent="0.3">
      <c r="A463" t="s">
        <v>56</v>
      </c>
      <c r="B463" t="s">
        <v>1016</v>
      </c>
      <c r="C463" t="s">
        <v>1167</v>
      </c>
      <c r="D463" t="s">
        <v>1181</v>
      </c>
      <c r="E463" s="29">
        <v>529.2049141543996</v>
      </c>
      <c r="F463" s="29">
        <v>1100</v>
      </c>
    </row>
    <row r="464" spans="1:6" hidden="1" x14ac:dyDescent="0.3">
      <c r="A464" t="s">
        <v>56</v>
      </c>
      <c r="B464" t="s">
        <v>1182</v>
      </c>
      <c r="C464" t="s">
        <v>1183</v>
      </c>
      <c r="D464" t="s">
        <v>1184</v>
      </c>
      <c r="E464" s="29">
        <v>931.33493334541708</v>
      </c>
      <c r="F464" s="29">
        <v>1900</v>
      </c>
    </row>
    <row r="465" spans="1:6" hidden="1" x14ac:dyDescent="0.3">
      <c r="A465" t="s">
        <v>56</v>
      </c>
      <c r="B465" t="s">
        <v>1182</v>
      </c>
      <c r="C465" t="s">
        <v>1183</v>
      </c>
      <c r="D465" t="s">
        <v>1185</v>
      </c>
      <c r="E465" s="29">
        <v>1824.7117963884964</v>
      </c>
      <c r="F465" s="29">
        <v>3700</v>
      </c>
    </row>
    <row r="466" spans="1:6" hidden="1" x14ac:dyDescent="0.3">
      <c r="A466" t="s">
        <v>56</v>
      </c>
      <c r="B466" t="s">
        <v>1182</v>
      </c>
      <c r="C466" t="s">
        <v>1183</v>
      </c>
      <c r="D466" t="s">
        <v>1186</v>
      </c>
      <c r="E466" s="29">
        <v>1365.8723819529675</v>
      </c>
      <c r="F466" s="29">
        <v>2800</v>
      </c>
    </row>
    <row r="467" spans="1:6" hidden="1" x14ac:dyDescent="0.3">
      <c r="A467" t="s">
        <v>56</v>
      </c>
      <c r="B467" t="s">
        <v>1182</v>
      </c>
      <c r="C467" t="s">
        <v>1183</v>
      </c>
      <c r="D467" t="s">
        <v>1187</v>
      </c>
      <c r="E467" s="29">
        <v>1123.849798435946</v>
      </c>
      <c r="F467" s="29">
        <v>2300</v>
      </c>
    </row>
    <row r="468" spans="1:6" hidden="1" x14ac:dyDescent="0.3">
      <c r="A468" t="s">
        <v>56</v>
      </c>
      <c r="B468" t="s">
        <v>1182</v>
      </c>
      <c r="C468" t="s">
        <v>1183</v>
      </c>
      <c r="D468" t="s">
        <v>1188</v>
      </c>
      <c r="E468" s="29">
        <v>1128.6867100170471</v>
      </c>
      <c r="F468" s="29">
        <v>2300</v>
      </c>
    </row>
    <row r="469" spans="1:6" hidden="1" x14ac:dyDescent="0.3">
      <c r="A469" t="s">
        <v>56</v>
      </c>
      <c r="B469" t="s">
        <v>1182</v>
      </c>
      <c r="C469" t="s">
        <v>1183</v>
      </c>
      <c r="D469" t="s">
        <v>1189</v>
      </c>
      <c r="E469" s="29">
        <v>1614.3160844517292</v>
      </c>
      <c r="F469" s="29">
        <v>3300</v>
      </c>
    </row>
    <row r="470" spans="1:6" hidden="1" x14ac:dyDescent="0.3">
      <c r="A470" t="s">
        <v>56</v>
      </c>
      <c r="B470" t="s">
        <v>1182</v>
      </c>
      <c r="C470" t="s">
        <v>1183</v>
      </c>
      <c r="D470" t="s">
        <v>1190</v>
      </c>
      <c r="E470" s="29">
        <v>769.69687375993681</v>
      </c>
      <c r="F470" s="29">
        <v>1600</v>
      </c>
    </row>
    <row r="471" spans="1:6" hidden="1" x14ac:dyDescent="0.3">
      <c r="A471" t="s">
        <v>56</v>
      </c>
      <c r="B471" t="s">
        <v>1182</v>
      </c>
      <c r="C471" t="s">
        <v>1183</v>
      </c>
      <c r="D471" t="s">
        <v>1191</v>
      </c>
      <c r="E471" s="29">
        <v>1076.0472485403022</v>
      </c>
      <c r="F471" s="29">
        <v>2200</v>
      </c>
    </row>
    <row r="472" spans="1:6" hidden="1" x14ac:dyDescent="0.3">
      <c r="A472" t="s">
        <v>56</v>
      </c>
      <c r="B472" t="s">
        <v>1182</v>
      </c>
      <c r="C472" t="s">
        <v>1183</v>
      </c>
      <c r="D472" t="s">
        <v>1192</v>
      </c>
      <c r="E472" s="29">
        <v>2394.9860068899607</v>
      </c>
      <c r="F472" s="29">
        <v>4800</v>
      </c>
    </row>
    <row r="473" spans="1:6" hidden="1" x14ac:dyDescent="0.3">
      <c r="A473" t="s">
        <v>56</v>
      </c>
      <c r="B473" t="s">
        <v>1182</v>
      </c>
      <c r="C473" t="s">
        <v>1183</v>
      </c>
      <c r="D473" t="s">
        <v>1193</v>
      </c>
      <c r="E473" s="29">
        <v>1696.5197600212709</v>
      </c>
      <c r="F473" s="29">
        <v>3400</v>
      </c>
    </row>
    <row r="474" spans="1:6" hidden="1" x14ac:dyDescent="0.3">
      <c r="A474" t="s">
        <v>56</v>
      </c>
      <c r="B474" t="s">
        <v>1182</v>
      </c>
      <c r="C474" t="s">
        <v>1183</v>
      </c>
      <c r="D474" t="s">
        <v>1194</v>
      </c>
      <c r="E474" s="29">
        <v>611.84236236892525</v>
      </c>
      <c r="F474" s="29">
        <v>1300</v>
      </c>
    </row>
    <row r="475" spans="1:6" hidden="1" x14ac:dyDescent="0.3">
      <c r="A475" t="s">
        <v>56</v>
      </c>
      <c r="B475" t="s">
        <v>1182</v>
      </c>
      <c r="C475" t="s">
        <v>1183</v>
      </c>
      <c r="D475" t="s">
        <v>1195</v>
      </c>
      <c r="E475" s="29">
        <v>1224.1840835430971</v>
      </c>
      <c r="F475" s="29">
        <v>2500</v>
      </c>
    </row>
    <row r="476" spans="1:6" hidden="1" x14ac:dyDescent="0.3">
      <c r="A476" t="s">
        <v>56</v>
      </c>
      <c r="B476" t="s">
        <v>1182</v>
      </c>
      <c r="C476" t="s">
        <v>1183</v>
      </c>
      <c r="D476" t="s">
        <v>1196</v>
      </c>
      <c r="E476" s="29">
        <v>745.89445236161077</v>
      </c>
      <c r="F476" s="29">
        <v>1500</v>
      </c>
    </row>
    <row r="477" spans="1:6" hidden="1" x14ac:dyDescent="0.3">
      <c r="A477" t="s">
        <v>56</v>
      </c>
      <c r="B477" t="s">
        <v>1182</v>
      </c>
      <c r="C477" t="s">
        <v>1183</v>
      </c>
      <c r="D477" t="s">
        <v>1197</v>
      </c>
      <c r="E477" s="29">
        <v>1271.8938363101038</v>
      </c>
      <c r="F477" s="29">
        <v>2600</v>
      </c>
    </row>
    <row r="478" spans="1:6" hidden="1" x14ac:dyDescent="0.3">
      <c r="A478" t="s">
        <v>56</v>
      </c>
      <c r="B478" t="s">
        <v>1182</v>
      </c>
      <c r="C478" t="s">
        <v>1183</v>
      </c>
      <c r="D478" t="s">
        <v>1198</v>
      </c>
      <c r="E478" s="29">
        <v>1047.5724170067358</v>
      </c>
      <c r="F478" s="29">
        <v>2100</v>
      </c>
    </row>
    <row r="479" spans="1:6" hidden="1" x14ac:dyDescent="0.3">
      <c r="A479" t="s">
        <v>56</v>
      </c>
      <c r="B479" t="s">
        <v>1182</v>
      </c>
      <c r="C479" t="s">
        <v>1183</v>
      </c>
      <c r="D479" t="s">
        <v>1199</v>
      </c>
      <c r="E479" s="29">
        <v>1388.0910827602906</v>
      </c>
      <c r="F479" s="29">
        <v>2800</v>
      </c>
    </row>
    <row r="480" spans="1:6" hidden="1" x14ac:dyDescent="0.3">
      <c r="A480" t="s">
        <v>56</v>
      </c>
      <c r="B480" t="s">
        <v>1182</v>
      </c>
      <c r="C480" t="s">
        <v>1183</v>
      </c>
      <c r="D480" t="s">
        <v>1200</v>
      </c>
      <c r="E480" s="29">
        <v>1201.3511807968484</v>
      </c>
      <c r="F480" s="29">
        <v>2500</v>
      </c>
    </row>
    <row r="481" spans="1:6" hidden="1" x14ac:dyDescent="0.3">
      <c r="A481" t="s">
        <v>56</v>
      </c>
      <c r="B481" t="s">
        <v>1182</v>
      </c>
      <c r="C481" t="s">
        <v>1183</v>
      </c>
      <c r="D481" t="s">
        <v>1201</v>
      </c>
      <c r="E481" s="29">
        <v>4782.6442235669274</v>
      </c>
      <c r="F481" s="29">
        <v>9600</v>
      </c>
    </row>
    <row r="482" spans="1:6" hidden="1" x14ac:dyDescent="0.3">
      <c r="A482" t="s">
        <v>56</v>
      </c>
      <c r="B482" t="s">
        <v>1182</v>
      </c>
      <c r="C482" t="s">
        <v>1183</v>
      </c>
      <c r="D482" t="s">
        <v>1202</v>
      </c>
      <c r="E482" s="29">
        <v>1877.3758101311332</v>
      </c>
      <c r="F482" s="29">
        <v>3800</v>
      </c>
    </row>
    <row r="483" spans="1:6" hidden="1" x14ac:dyDescent="0.3">
      <c r="A483" t="s">
        <v>56</v>
      </c>
      <c r="B483" t="s">
        <v>1182</v>
      </c>
      <c r="C483" t="s">
        <v>1183</v>
      </c>
      <c r="D483" t="s">
        <v>1203</v>
      </c>
      <c r="E483" s="29">
        <v>627.11283406555458</v>
      </c>
      <c r="F483" s="29">
        <v>1300</v>
      </c>
    </row>
    <row r="484" spans="1:6" hidden="1" x14ac:dyDescent="0.3">
      <c r="A484" t="s">
        <v>56</v>
      </c>
      <c r="B484" t="s">
        <v>1182</v>
      </c>
      <c r="C484" t="s">
        <v>1183</v>
      </c>
      <c r="D484" t="s">
        <v>1204</v>
      </c>
      <c r="E484" s="29">
        <v>765.71508827295452</v>
      </c>
      <c r="F484" s="29">
        <v>1600</v>
      </c>
    </row>
    <row r="485" spans="1:6" hidden="1" x14ac:dyDescent="0.3">
      <c r="A485" t="s">
        <v>56</v>
      </c>
      <c r="B485" t="s">
        <v>1182</v>
      </c>
      <c r="C485" t="s">
        <v>1205</v>
      </c>
      <c r="D485" t="s">
        <v>1206</v>
      </c>
      <c r="E485" s="29">
        <v>1119.3195536834255</v>
      </c>
      <c r="F485" s="29">
        <v>2300</v>
      </c>
    </row>
    <row r="486" spans="1:6" hidden="1" x14ac:dyDescent="0.3">
      <c r="A486" t="s">
        <v>56</v>
      </c>
      <c r="B486" t="s">
        <v>1182</v>
      </c>
      <c r="C486" t="s">
        <v>1205</v>
      </c>
      <c r="D486" t="s">
        <v>1207</v>
      </c>
      <c r="E486" s="29">
        <v>1011.2144631943382</v>
      </c>
      <c r="F486" s="29">
        <v>2100</v>
      </c>
    </row>
    <row r="487" spans="1:6" hidden="1" x14ac:dyDescent="0.3">
      <c r="A487" t="s">
        <v>56</v>
      </c>
      <c r="B487" t="s">
        <v>1182</v>
      </c>
      <c r="C487" t="s">
        <v>1205</v>
      </c>
      <c r="D487" t="s">
        <v>1208</v>
      </c>
      <c r="E487" s="29">
        <v>1227.7528325878125</v>
      </c>
      <c r="F487" s="29">
        <v>2500</v>
      </c>
    </row>
    <row r="488" spans="1:6" hidden="1" x14ac:dyDescent="0.3">
      <c r="A488" t="s">
        <v>56</v>
      </c>
      <c r="B488" t="s">
        <v>1182</v>
      </c>
      <c r="C488" t="s">
        <v>1205</v>
      </c>
      <c r="D488" t="s">
        <v>1209</v>
      </c>
      <c r="E488" s="29">
        <v>1325.2826879516961</v>
      </c>
      <c r="F488" s="29">
        <v>2700</v>
      </c>
    </row>
    <row r="489" spans="1:6" hidden="1" x14ac:dyDescent="0.3">
      <c r="A489" t="s">
        <v>56</v>
      </c>
      <c r="B489" t="s">
        <v>1182</v>
      </c>
      <c r="C489" t="s">
        <v>1205</v>
      </c>
      <c r="D489" t="s">
        <v>1210</v>
      </c>
      <c r="E489" s="29">
        <v>1230.0490677671608</v>
      </c>
      <c r="F489" s="29">
        <v>2500</v>
      </c>
    </row>
    <row r="490" spans="1:6" hidden="1" x14ac:dyDescent="0.3">
      <c r="A490" t="s">
        <v>56</v>
      </c>
      <c r="B490" t="s">
        <v>1182</v>
      </c>
      <c r="C490" t="s">
        <v>1205</v>
      </c>
      <c r="D490" t="s">
        <v>1211</v>
      </c>
      <c r="E490" s="29">
        <v>563.00073601549502</v>
      </c>
      <c r="F490" s="29">
        <v>1200</v>
      </c>
    </row>
    <row r="491" spans="1:6" hidden="1" x14ac:dyDescent="0.3">
      <c r="A491" t="s">
        <v>56</v>
      </c>
      <c r="B491" t="s">
        <v>1182</v>
      </c>
      <c r="C491" t="s">
        <v>1205</v>
      </c>
      <c r="D491" t="s">
        <v>1212</v>
      </c>
      <c r="E491" s="29">
        <v>575.64849122630153</v>
      </c>
      <c r="F491" s="29">
        <v>1200</v>
      </c>
    </row>
    <row r="492" spans="1:6" hidden="1" x14ac:dyDescent="0.3">
      <c r="A492" t="s">
        <v>56</v>
      </c>
      <c r="B492" t="s">
        <v>1182</v>
      </c>
      <c r="C492" t="s">
        <v>1205</v>
      </c>
      <c r="D492" t="s">
        <v>1213</v>
      </c>
      <c r="E492" s="29">
        <v>1133.7468902024293</v>
      </c>
      <c r="F492" s="29">
        <v>2300</v>
      </c>
    </row>
    <row r="493" spans="1:6" hidden="1" x14ac:dyDescent="0.3">
      <c r="A493" t="s">
        <v>56</v>
      </c>
      <c r="B493" t="s">
        <v>1182</v>
      </c>
      <c r="C493" t="s">
        <v>1205</v>
      </c>
      <c r="D493" t="s">
        <v>1214</v>
      </c>
      <c r="E493" s="29">
        <v>616.01908506346206</v>
      </c>
      <c r="F493" s="29">
        <v>1300</v>
      </c>
    </row>
    <row r="494" spans="1:6" hidden="1" x14ac:dyDescent="0.3">
      <c r="A494" t="s">
        <v>56</v>
      </c>
      <c r="B494" t="s">
        <v>1182</v>
      </c>
      <c r="C494" t="s">
        <v>1205</v>
      </c>
      <c r="D494" t="s">
        <v>1215</v>
      </c>
      <c r="E494" s="29">
        <v>1019.5956166297476</v>
      </c>
      <c r="F494" s="29">
        <v>2100</v>
      </c>
    </row>
    <row r="495" spans="1:6" hidden="1" x14ac:dyDescent="0.3">
      <c r="A495" t="s">
        <v>56</v>
      </c>
      <c r="B495" t="s">
        <v>1182</v>
      </c>
      <c r="C495" t="s">
        <v>1205</v>
      </c>
      <c r="D495" t="s">
        <v>1216</v>
      </c>
      <c r="E495" s="29">
        <v>1971.701274791584</v>
      </c>
      <c r="F495" s="29">
        <v>4000</v>
      </c>
    </row>
    <row r="496" spans="1:6" hidden="1" x14ac:dyDescent="0.3">
      <c r="A496" t="s">
        <v>56</v>
      </c>
      <c r="B496" t="s">
        <v>1182</v>
      </c>
      <c r="C496" t="s">
        <v>1205</v>
      </c>
      <c r="D496" t="s">
        <v>1217</v>
      </c>
      <c r="E496" s="29">
        <v>1040.6990072167898</v>
      </c>
      <c r="F496" s="29">
        <v>2100</v>
      </c>
    </row>
    <row r="497" spans="1:6" hidden="1" x14ac:dyDescent="0.3">
      <c r="A497" t="s">
        <v>56</v>
      </c>
      <c r="B497" t="s">
        <v>1182</v>
      </c>
      <c r="C497" t="s">
        <v>1205</v>
      </c>
      <c r="D497" t="s">
        <v>1218</v>
      </c>
      <c r="E497" s="29">
        <v>1747.8413251798736</v>
      </c>
      <c r="F497" s="29">
        <v>3500</v>
      </c>
    </row>
    <row r="498" spans="1:6" hidden="1" x14ac:dyDescent="0.3">
      <c r="A498" t="s">
        <v>56</v>
      </c>
      <c r="B498" t="s">
        <v>1182</v>
      </c>
      <c r="C498" t="s">
        <v>1205</v>
      </c>
      <c r="D498" t="s">
        <v>1219</v>
      </c>
      <c r="E498" s="29">
        <v>2512.1826873061927</v>
      </c>
      <c r="F498" s="29">
        <v>5100</v>
      </c>
    </row>
    <row r="499" spans="1:6" hidden="1" x14ac:dyDescent="0.3">
      <c r="A499" t="s">
        <v>56</v>
      </c>
      <c r="B499" t="s">
        <v>1182</v>
      </c>
      <c r="C499" t="s">
        <v>1205</v>
      </c>
      <c r="D499" t="s">
        <v>1220</v>
      </c>
      <c r="E499" s="29">
        <v>1515.9596569406065</v>
      </c>
      <c r="F499" s="29">
        <v>3100</v>
      </c>
    </row>
    <row r="500" spans="1:6" hidden="1" x14ac:dyDescent="0.3">
      <c r="A500" t="s">
        <v>56</v>
      </c>
      <c r="B500" t="s">
        <v>1182</v>
      </c>
      <c r="C500" t="s">
        <v>1205</v>
      </c>
      <c r="D500" t="s">
        <v>1221</v>
      </c>
      <c r="E500" s="29">
        <v>3478.9167310525895</v>
      </c>
      <c r="F500" s="29">
        <v>7000</v>
      </c>
    </row>
    <row r="501" spans="1:6" hidden="1" x14ac:dyDescent="0.3">
      <c r="A501" t="s">
        <v>56</v>
      </c>
      <c r="B501" t="s">
        <v>1182</v>
      </c>
      <c r="C501" t="s">
        <v>1205</v>
      </c>
      <c r="D501" t="s">
        <v>1222</v>
      </c>
      <c r="E501" s="29">
        <v>682.26304101603239</v>
      </c>
      <c r="F501" s="29">
        <v>1400</v>
      </c>
    </row>
    <row r="502" spans="1:6" hidden="1" x14ac:dyDescent="0.3">
      <c r="A502" t="s">
        <v>56</v>
      </c>
      <c r="B502" t="s">
        <v>1182</v>
      </c>
      <c r="C502" t="s">
        <v>1205</v>
      </c>
      <c r="D502" t="s">
        <v>1223</v>
      </c>
      <c r="E502" s="29">
        <v>1856.9999094495961</v>
      </c>
      <c r="F502" s="29">
        <v>3800</v>
      </c>
    </row>
    <row r="503" spans="1:6" hidden="1" x14ac:dyDescent="0.3">
      <c r="A503" t="s">
        <v>56</v>
      </c>
      <c r="B503" t="s">
        <v>1182</v>
      </c>
      <c r="C503" t="s">
        <v>1205</v>
      </c>
      <c r="D503" t="s">
        <v>1224</v>
      </c>
      <c r="E503" s="29">
        <v>1825.3373826209981</v>
      </c>
      <c r="F503" s="29">
        <v>3700</v>
      </c>
    </row>
    <row r="504" spans="1:6" hidden="1" x14ac:dyDescent="0.3">
      <c r="A504" t="s">
        <v>56</v>
      </c>
      <c r="B504" t="s">
        <v>1182</v>
      </c>
      <c r="C504" t="s">
        <v>1205</v>
      </c>
      <c r="D504" t="s">
        <v>1225</v>
      </c>
      <c r="E504" s="29">
        <v>2202.4829665571233</v>
      </c>
      <c r="F504" s="29">
        <v>4500</v>
      </c>
    </row>
    <row r="505" spans="1:6" hidden="1" x14ac:dyDescent="0.3">
      <c r="A505" t="s">
        <v>56</v>
      </c>
      <c r="B505" t="s">
        <v>1182</v>
      </c>
      <c r="C505" t="s">
        <v>1226</v>
      </c>
      <c r="D505" t="s">
        <v>1227</v>
      </c>
      <c r="E505" s="29">
        <v>2242.3369150394142</v>
      </c>
      <c r="F505" s="29">
        <v>4500</v>
      </c>
    </row>
    <row r="506" spans="1:6" hidden="1" x14ac:dyDescent="0.3">
      <c r="A506" t="s">
        <v>56</v>
      </c>
      <c r="B506" t="s">
        <v>1182</v>
      </c>
      <c r="C506" t="s">
        <v>1226</v>
      </c>
      <c r="D506" t="s">
        <v>1228</v>
      </c>
      <c r="E506" s="29">
        <v>859.80308659620175</v>
      </c>
      <c r="F506" s="29">
        <v>1800</v>
      </c>
    </row>
    <row r="507" spans="1:6" hidden="1" x14ac:dyDescent="0.3">
      <c r="A507" t="s">
        <v>56</v>
      </c>
      <c r="B507" t="s">
        <v>1182</v>
      </c>
      <c r="C507" t="s">
        <v>1226</v>
      </c>
      <c r="D507" t="s">
        <v>1229</v>
      </c>
      <c r="E507" s="29">
        <v>808.75513505696608</v>
      </c>
      <c r="F507" s="29">
        <v>1700</v>
      </c>
    </row>
    <row r="508" spans="1:6" hidden="1" x14ac:dyDescent="0.3">
      <c r="A508" t="s">
        <v>56</v>
      </c>
      <c r="B508" t="s">
        <v>1182</v>
      </c>
      <c r="C508" t="s">
        <v>1226</v>
      </c>
      <c r="D508" t="s">
        <v>1230</v>
      </c>
      <c r="E508" s="29">
        <v>1769.9605688696151</v>
      </c>
      <c r="F508" s="29">
        <v>3600</v>
      </c>
    </row>
    <row r="509" spans="1:6" hidden="1" x14ac:dyDescent="0.3">
      <c r="A509" t="s">
        <v>56</v>
      </c>
      <c r="B509" t="s">
        <v>1182</v>
      </c>
      <c r="C509" t="s">
        <v>1226</v>
      </c>
      <c r="D509" t="s">
        <v>1231</v>
      </c>
      <c r="E509" s="29">
        <v>1375.3534288469027</v>
      </c>
      <c r="F509" s="29">
        <v>2800</v>
      </c>
    </row>
    <row r="510" spans="1:6" hidden="1" x14ac:dyDescent="0.3">
      <c r="A510" t="s">
        <v>56</v>
      </c>
      <c r="B510" t="s">
        <v>1182</v>
      </c>
      <c r="C510" t="s">
        <v>1226</v>
      </c>
      <c r="D510" t="s">
        <v>1232</v>
      </c>
      <c r="E510" s="29">
        <v>2131.0945230831958</v>
      </c>
      <c r="F510" s="29">
        <v>4300</v>
      </c>
    </row>
    <row r="511" spans="1:6" hidden="1" x14ac:dyDescent="0.3">
      <c r="A511" t="s">
        <v>56</v>
      </c>
      <c r="B511" t="s">
        <v>1182</v>
      </c>
      <c r="C511" t="s">
        <v>1226</v>
      </c>
      <c r="D511" t="s">
        <v>1233</v>
      </c>
      <c r="E511" s="29">
        <v>2336.8478289724453</v>
      </c>
      <c r="F511" s="29">
        <v>4700</v>
      </c>
    </row>
    <row r="512" spans="1:6" hidden="1" x14ac:dyDescent="0.3">
      <c r="A512" t="s">
        <v>56</v>
      </c>
      <c r="B512" t="s">
        <v>1182</v>
      </c>
      <c r="C512" t="s">
        <v>1226</v>
      </c>
      <c r="D512" t="s">
        <v>1234</v>
      </c>
      <c r="E512" s="29">
        <v>1055.3697830462738</v>
      </c>
      <c r="F512" s="29">
        <v>2200</v>
      </c>
    </row>
    <row r="513" spans="1:6" hidden="1" x14ac:dyDescent="0.3">
      <c r="A513" t="s">
        <v>56</v>
      </c>
      <c r="B513" t="s">
        <v>1182</v>
      </c>
      <c r="C513" t="s">
        <v>1226</v>
      </c>
      <c r="D513" t="s">
        <v>1235</v>
      </c>
      <c r="E513" s="29">
        <v>1859.5512706025311</v>
      </c>
      <c r="F513" s="29">
        <v>3800</v>
      </c>
    </row>
    <row r="514" spans="1:6" hidden="1" x14ac:dyDescent="0.3">
      <c r="A514" t="s">
        <v>56</v>
      </c>
      <c r="B514" t="s">
        <v>1182</v>
      </c>
      <c r="C514" t="s">
        <v>1226</v>
      </c>
      <c r="D514" t="s">
        <v>1236</v>
      </c>
      <c r="E514" s="29">
        <v>1127.7701880795187</v>
      </c>
      <c r="F514" s="29">
        <v>2300</v>
      </c>
    </row>
    <row r="515" spans="1:6" hidden="1" x14ac:dyDescent="0.3">
      <c r="A515" t="s">
        <v>56</v>
      </c>
      <c r="B515" t="s">
        <v>1182</v>
      </c>
      <c r="C515" t="s">
        <v>1226</v>
      </c>
      <c r="D515" t="s">
        <v>1237</v>
      </c>
      <c r="E515" s="29">
        <v>1550.4018856459998</v>
      </c>
      <c r="F515" s="29">
        <v>3200</v>
      </c>
    </row>
    <row r="516" spans="1:6" hidden="1" x14ac:dyDescent="0.3">
      <c r="A516" t="s">
        <v>56</v>
      </c>
      <c r="B516" t="s">
        <v>64</v>
      </c>
      <c r="C516" t="s">
        <v>65</v>
      </c>
      <c r="D516" t="s">
        <v>168</v>
      </c>
      <c r="E516" s="29">
        <v>5936.9436421507071</v>
      </c>
      <c r="F516" s="29">
        <v>11900</v>
      </c>
    </row>
    <row r="517" spans="1:6" hidden="1" x14ac:dyDescent="0.3">
      <c r="A517" t="s">
        <v>56</v>
      </c>
      <c r="B517" t="s">
        <v>64</v>
      </c>
      <c r="C517" t="s">
        <v>65</v>
      </c>
      <c r="D517" t="s">
        <v>1238</v>
      </c>
      <c r="E517" s="29">
        <v>2407.7900021744326</v>
      </c>
      <c r="F517" s="29">
        <v>4900</v>
      </c>
    </row>
    <row r="518" spans="1:6" hidden="1" x14ac:dyDescent="0.3">
      <c r="A518" t="s">
        <v>56</v>
      </c>
      <c r="B518" t="s">
        <v>64</v>
      </c>
      <c r="C518" t="s">
        <v>65</v>
      </c>
      <c r="D518" t="s">
        <v>169</v>
      </c>
      <c r="E518" s="29">
        <v>12269.123326242327</v>
      </c>
      <c r="F518" s="29">
        <v>24600</v>
      </c>
    </row>
    <row r="519" spans="1:6" hidden="1" x14ac:dyDescent="0.3">
      <c r="A519" t="s">
        <v>56</v>
      </c>
      <c r="B519" t="s">
        <v>64</v>
      </c>
      <c r="C519" t="s">
        <v>65</v>
      </c>
      <c r="D519" t="s">
        <v>170</v>
      </c>
      <c r="E519" s="29">
        <v>5433.9284384455177</v>
      </c>
      <c r="F519" s="29">
        <v>10900</v>
      </c>
    </row>
    <row r="520" spans="1:6" hidden="1" x14ac:dyDescent="0.3">
      <c r="A520" t="s">
        <v>56</v>
      </c>
      <c r="B520" t="s">
        <v>64</v>
      </c>
      <c r="C520" t="s">
        <v>65</v>
      </c>
      <c r="D520" t="s">
        <v>1239</v>
      </c>
      <c r="E520" s="29">
        <v>5221.5233847613699</v>
      </c>
      <c r="F520" s="29">
        <v>10500</v>
      </c>
    </row>
    <row r="521" spans="1:6" hidden="1" x14ac:dyDescent="0.3">
      <c r="A521" t="s">
        <v>56</v>
      </c>
      <c r="B521" t="s">
        <v>64</v>
      </c>
      <c r="C521" t="s">
        <v>65</v>
      </c>
      <c r="D521" t="s">
        <v>1240</v>
      </c>
      <c r="E521" s="29">
        <v>4556.7991929570107</v>
      </c>
      <c r="F521" s="29">
        <v>9200</v>
      </c>
    </row>
    <row r="522" spans="1:6" hidden="1" x14ac:dyDescent="0.3">
      <c r="A522" t="s">
        <v>56</v>
      </c>
      <c r="B522" t="s">
        <v>64</v>
      </c>
      <c r="C522" t="s">
        <v>65</v>
      </c>
      <c r="D522" t="s">
        <v>171</v>
      </c>
      <c r="E522" s="29">
        <v>12741.489003407762</v>
      </c>
      <c r="F522" s="29">
        <v>25500</v>
      </c>
    </row>
    <row r="523" spans="1:6" hidden="1" x14ac:dyDescent="0.3">
      <c r="A523" t="s">
        <v>56</v>
      </c>
      <c r="B523" t="s">
        <v>64</v>
      </c>
      <c r="C523" t="s">
        <v>65</v>
      </c>
      <c r="D523" t="s">
        <v>172</v>
      </c>
      <c r="E523" s="29">
        <v>8121.7859407035066</v>
      </c>
      <c r="F523" s="29">
        <v>16300</v>
      </c>
    </row>
    <row r="524" spans="1:6" hidden="1" x14ac:dyDescent="0.3">
      <c r="A524" t="s">
        <v>56</v>
      </c>
      <c r="B524" t="s">
        <v>64</v>
      </c>
      <c r="C524" t="s">
        <v>65</v>
      </c>
      <c r="D524" t="s">
        <v>1241</v>
      </c>
      <c r="E524" s="29">
        <v>6685.5779987980004</v>
      </c>
      <c r="F524" s="29">
        <v>13400</v>
      </c>
    </row>
    <row r="525" spans="1:6" hidden="1" x14ac:dyDescent="0.3">
      <c r="A525" t="s">
        <v>56</v>
      </c>
      <c r="B525" t="s">
        <v>64</v>
      </c>
      <c r="C525" t="s">
        <v>65</v>
      </c>
      <c r="D525" t="s">
        <v>1242</v>
      </c>
      <c r="E525" s="29">
        <v>6186.3098212042205</v>
      </c>
      <c r="F525" s="29">
        <v>12400</v>
      </c>
    </row>
    <row r="526" spans="1:6" hidden="1" x14ac:dyDescent="0.3">
      <c r="A526" t="s">
        <v>56</v>
      </c>
      <c r="B526" t="s">
        <v>64</v>
      </c>
      <c r="C526" t="s">
        <v>65</v>
      </c>
      <c r="D526" t="s">
        <v>1243</v>
      </c>
      <c r="E526" s="29">
        <v>4389.293396134226</v>
      </c>
      <c r="F526" s="29">
        <v>8800</v>
      </c>
    </row>
    <row r="527" spans="1:6" hidden="1" x14ac:dyDescent="0.3">
      <c r="A527" t="s">
        <v>56</v>
      </c>
      <c r="B527" t="s">
        <v>64</v>
      </c>
      <c r="C527" t="s">
        <v>65</v>
      </c>
      <c r="D527" t="s">
        <v>1244</v>
      </c>
      <c r="E527" s="29">
        <v>5442.3205451387348</v>
      </c>
      <c r="F527" s="29">
        <v>10900</v>
      </c>
    </row>
    <row r="528" spans="1:6" hidden="1" x14ac:dyDescent="0.3">
      <c r="A528" t="s">
        <v>56</v>
      </c>
      <c r="B528" t="s">
        <v>64</v>
      </c>
      <c r="C528" t="s">
        <v>65</v>
      </c>
      <c r="D528" t="s">
        <v>173</v>
      </c>
      <c r="E528" s="29">
        <v>7951.0099788221451</v>
      </c>
      <c r="F528" s="29">
        <v>16000</v>
      </c>
    </row>
    <row r="529" spans="1:6" hidden="1" x14ac:dyDescent="0.3">
      <c r="A529" t="s">
        <v>56</v>
      </c>
      <c r="B529" t="s">
        <v>64</v>
      </c>
      <c r="C529" t="s">
        <v>65</v>
      </c>
      <c r="D529" t="s">
        <v>1245</v>
      </c>
      <c r="E529" s="29">
        <v>4349.0158207567165</v>
      </c>
      <c r="F529" s="29">
        <v>8700</v>
      </c>
    </row>
    <row r="530" spans="1:6" hidden="1" x14ac:dyDescent="0.3">
      <c r="A530" t="s">
        <v>56</v>
      </c>
      <c r="B530" t="s">
        <v>64</v>
      </c>
      <c r="C530" t="s">
        <v>65</v>
      </c>
      <c r="D530" t="s">
        <v>1246</v>
      </c>
      <c r="E530" s="29">
        <v>3846.6101117413805</v>
      </c>
      <c r="F530" s="29">
        <v>7700</v>
      </c>
    </row>
    <row r="531" spans="1:6" hidden="1" x14ac:dyDescent="0.3">
      <c r="A531" t="s">
        <v>56</v>
      </c>
      <c r="B531" t="s">
        <v>64</v>
      </c>
      <c r="C531" t="s">
        <v>65</v>
      </c>
      <c r="D531" t="s">
        <v>174</v>
      </c>
      <c r="E531" s="29">
        <v>8290.1815668401759</v>
      </c>
      <c r="F531" s="29">
        <v>16600</v>
      </c>
    </row>
    <row r="532" spans="1:6" hidden="1" x14ac:dyDescent="0.3">
      <c r="A532" t="s">
        <v>56</v>
      </c>
      <c r="B532" t="s">
        <v>64</v>
      </c>
      <c r="C532" t="s">
        <v>65</v>
      </c>
      <c r="D532" t="s">
        <v>175</v>
      </c>
      <c r="E532" s="29">
        <v>14168.600118459795</v>
      </c>
      <c r="F532" s="29">
        <v>28400</v>
      </c>
    </row>
    <row r="533" spans="1:6" hidden="1" x14ac:dyDescent="0.3">
      <c r="A533" t="s">
        <v>56</v>
      </c>
      <c r="B533" t="s">
        <v>64</v>
      </c>
      <c r="C533" t="s">
        <v>66</v>
      </c>
      <c r="D533" t="s">
        <v>1247</v>
      </c>
      <c r="E533" s="29">
        <v>3393.3956092378348</v>
      </c>
      <c r="F533" s="29">
        <v>6800</v>
      </c>
    </row>
    <row r="534" spans="1:6" hidden="1" x14ac:dyDescent="0.3">
      <c r="A534" t="s">
        <v>56</v>
      </c>
      <c r="B534" t="s">
        <v>64</v>
      </c>
      <c r="C534" t="s">
        <v>66</v>
      </c>
      <c r="D534" t="s">
        <v>1248</v>
      </c>
      <c r="E534" s="29">
        <v>4313.7688239364434</v>
      </c>
      <c r="F534" s="29">
        <v>8700</v>
      </c>
    </row>
    <row r="535" spans="1:6" hidden="1" x14ac:dyDescent="0.3">
      <c r="A535" t="s">
        <v>56</v>
      </c>
      <c r="B535" t="s">
        <v>64</v>
      </c>
      <c r="C535" t="s">
        <v>66</v>
      </c>
      <c r="D535" t="s">
        <v>1249</v>
      </c>
      <c r="E535" s="29">
        <v>3102.6669010207224</v>
      </c>
      <c r="F535" s="29">
        <v>6300</v>
      </c>
    </row>
    <row r="536" spans="1:6" hidden="1" x14ac:dyDescent="0.3">
      <c r="A536" t="s">
        <v>56</v>
      </c>
      <c r="B536" t="s">
        <v>64</v>
      </c>
      <c r="C536" t="s">
        <v>66</v>
      </c>
      <c r="D536" t="s">
        <v>1250</v>
      </c>
      <c r="E536" s="29">
        <v>3601.1870461765338</v>
      </c>
      <c r="F536" s="29">
        <v>7300</v>
      </c>
    </row>
    <row r="537" spans="1:6" hidden="1" x14ac:dyDescent="0.3">
      <c r="A537" t="s">
        <v>56</v>
      </c>
      <c r="B537" t="s">
        <v>64</v>
      </c>
      <c r="C537" t="s">
        <v>66</v>
      </c>
      <c r="D537" t="s">
        <v>1251</v>
      </c>
      <c r="E537" s="29">
        <v>4928.8769723626265</v>
      </c>
      <c r="F537" s="29">
        <v>9900</v>
      </c>
    </row>
    <row r="538" spans="1:6" hidden="1" x14ac:dyDescent="0.3">
      <c r="A538" t="s">
        <v>56</v>
      </c>
      <c r="B538" t="s">
        <v>64</v>
      </c>
      <c r="C538" t="s">
        <v>66</v>
      </c>
      <c r="D538" t="s">
        <v>176</v>
      </c>
      <c r="E538" s="29">
        <v>10392.394042060745</v>
      </c>
      <c r="F538" s="29">
        <v>20800</v>
      </c>
    </row>
    <row r="539" spans="1:6" hidden="1" x14ac:dyDescent="0.3">
      <c r="A539" t="s">
        <v>56</v>
      </c>
      <c r="B539" t="s">
        <v>64</v>
      </c>
      <c r="C539" t="s">
        <v>66</v>
      </c>
      <c r="D539" t="s">
        <v>1252</v>
      </c>
      <c r="E539" s="29">
        <v>2714.7118909150367</v>
      </c>
      <c r="F539" s="29">
        <v>5500</v>
      </c>
    </row>
    <row r="540" spans="1:6" hidden="1" x14ac:dyDescent="0.3">
      <c r="A540" t="s">
        <v>56</v>
      </c>
      <c r="B540" t="s">
        <v>64</v>
      </c>
      <c r="C540" t="s">
        <v>66</v>
      </c>
      <c r="D540" t="s">
        <v>177</v>
      </c>
      <c r="E540" s="29">
        <v>6594.3665042496887</v>
      </c>
      <c r="F540" s="29">
        <v>13200</v>
      </c>
    </row>
    <row r="541" spans="1:6" hidden="1" x14ac:dyDescent="0.3">
      <c r="A541" t="s">
        <v>56</v>
      </c>
      <c r="B541" t="s">
        <v>64</v>
      </c>
      <c r="C541" t="s">
        <v>66</v>
      </c>
      <c r="D541" t="s">
        <v>1253</v>
      </c>
      <c r="E541" s="29">
        <v>5422.1608477630307</v>
      </c>
      <c r="F541" s="29">
        <v>10900</v>
      </c>
    </row>
    <row r="542" spans="1:6" hidden="1" x14ac:dyDescent="0.3">
      <c r="A542" t="s">
        <v>56</v>
      </c>
      <c r="B542" t="s">
        <v>64</v>
      </c>
      <c r="C542" t="s">
        <v>66</v>
      </c>
      <c r="D542" t="s">
        <v>178</v>
      </c>
      <c r="E542" s="29">
        <v>7938.173472878766</v>
      </c>
      <c r="F542" s="29">
        <v>15900</v>
      </c>
    </row>
    <row r="543" spans="1:6" hidden="1" x14ac:dyDescent="0.3">
      <c r="A543" t="s">
        <v>56</v>
      </c>
      <c r="B543" t="s">
        <v>64</v>
      </c>
      <c r="C543" t="s">
        <v>66</v>
      </c>
      <c r="D543" t="s">
        <v>1254</v>
      </c>
      <c r="E543" s="29">
        <v>4561.4167446926813</v>
      </c>
      <c r="F543" s="29">
        <v>9200</v>
      </c>
    </row>
    <row r="544" spans="1:6" hidden="1" x14ac:dyDescent="0.3">
      <c r="A544" t="s">
        <v>56</v>
      </c>
      <c r="B544" t="s">
        <v>64</v>
      </c>
      <c r="C544" t="s">
        <v>66</v>
      </c>
      <c r="D544" t="s">
        <v>1255</v>
      </c>
      <c r="E544" s="29">
        <v>6392.8109285611863</v>
      </c>
      <c r="F544" s="29">
        <v>12800</v>
      </c>
    </row>
    <row r="545" spans="1:6" hidden="1" x14ac:dyDescent="0.3">
      <c r="A545" t="s">
        <v>56</v>
      </c>
      <c r="B545" t="s">
        <v>64</v>
      </c>
      <c r="C545" t="s">
        <v>66</v>
      </c>
      <c r="D545" t="s">
        <v>179</v>
      </c>
      <c r="E545" s="29">
        <v>14403.020931482919</v>
      </c>
      <c r="F545" s="29">
        <v>28900</v>
      </c>
    </row>
    <row r="546" spans="1:6" hidden="1" x14ac:dyDescent="0.3">
      <c r="A546" t="s">
        <v>56</v>
      </c>
      <c r="B546" t="s">
        <v>64</v>
      </c>
      <c r="C546" t="s">
        <v>66</v>
      </c>
      <c r="D546" t="s">
        <v>1256</v>
      </c>
      <c r="E546" s="29">
        <v>2636.6532140470154</v>
      </c>
      <c r="F546" s="29">
        <v>5300</v>
      </c>
    </row>
    <row r="547" spans="1:6" hidden="1" x14ac:dyDescent="0.3">
      <c r="A547" t="s">
        <v>56</v>
      </c>
      <c r="B547" t="s">
        <v>64</v>
      </c>
      <c r="C547" t="s">
        <v>67</v>
      </c>
      <c r="D547" t="s">
        <v>1257</v>
      </c>
      <c r="E547" s="29">
        <v>5484.4324182053697</v>
      </c>
      <c r="F547" s="29">
        <v>11000</v>
      </c>
    </row>
    <row r="548" spans="1:6" hidden="1" x14ac:dyDescent="0.3">
      <c r="A548" t="s">
        <v>56</v>
      </c>
      <c r="B548" t="s">
        <v>64</v>
      </c>
      <c r="C548" t="s">
        <v>67</v>
      </c>
      <c r="D548" t="s">
        <v>180</v>
      </c>
      <c r="E548" s="29">
        <v>9073.3864204687743</v>
      </c>
      <c r="F548" s="29">
        <v>18200</v>
      </c>
    </row>
    <row r="549" spans="1:6" hidden="1" x14ac:dyDescent="0.3">
      <c r="A549" t="s">
        <v>56</v>
      </c>
      <c r="B549" t="s">
        <v>64</v>
      </c>
      <c r="C549" t="s">
        <v>67</v>
      </c>
      <c r="D549" t="s">
        <v>181</v>
      </c>
      <c r="E549" s="29">
        <v>12466.518588069535</v>
      </c>
      <c r="F549" s="29">
        <v>25000</v>
      </c>
    </row>
    <row r="550" spans="1:6" hidden="1" x14ac:dyDescent="0.3">
      <c r="A550" t="s">
        <v>56</v>
      </c>
      <c r="B550" t="s">
        <v>64</v>
      </c>
      <c r="C550" t="s">
        <v>67</v>
      </c>
      <c r="D550" t="s">
        <v>1258</v>
      </c>
      <c r="E550" s="29">
        <v>4674.1555680306392</v>
      </c>
      <c r="F550" s="29">
        <v>9400</v>
      </c>
    </row>
    <row r="551" spans="1:6" hidden="1" x14ac:dyDescent="0.3">
      <c r="A551" t="s">
        <v>56</v>
      </c>
      <c r="B551" t="s">
        <v>64</v>
      </c>
      <c r="C551" t="s">
        <v>67</v>
      </c>
      <c r="D551" t="s">
        <v>182</v>
      </c>
      <c r="E551" s="29">
        <v>13706.92247555896</v>
      </c>
      <c r="F551" s="29">
        <v>27500</v>
      </c>
    </row>
    <row r="552" spans="1:6" hidden="1" x14ac:dyDescent="0.3">
      <c r="A552" t="s">
        <v>56</v>
      </c>
      <c r="B552" t="s">
        <v>64</v>
      </c>
      <c r="C552" t="s">
        <v>67</v>
      </c>
      <c r="D552" t="s">
        <v>1259</v>
      </c>
      <c r="E552" s="29">
        <v>7263.7860818230529</v>
      </c>
      <c r="F552" s="29">
        <v>14600</v>
      </c>
    </row>
    <row r="553" spans="1:6" hidden="1" x14ac:dyDescent="0.3">
      <c r="A553" t="s">
        <v>56</v>
      </c>
      <c r="B553" t="s">
        <v>64</v>
      </c>
      <c r="C553" t="s">
        <v>67</v>
      </c>
      <c r="D553" t="s">
        <v>1260</v>
      </c>
      <c r="E553" s="29">
        <v>5983.8041919926072</v>
      </c>
      <c r="F553" s="29">
        <v>12000</v>
      </c>
    </row>
    <row r="554" spans="1:6" hidden="1" x14ac:dyDescent="0.3">
      <c r="A554" t="s">
        <v>56</v>
      </c>
      <c r="B554" t="s">
        <v>64</v>
      </c>
      <c r="C554" t="s">
        <v>67</v>
      </c>
      <c r="D554" t="s">
        <v>183</v>
      </c>
      <c r="E554" s="29">
        <v>9154.5560927465449</v>
      </c>
      <c r="F554" s="29">
        <v>18400</v>
      </c>
    </row>
    <row r="555" spans="1:6" hidden="1" x14ac:dyDescent="0.3">
      <c r="A555" t="s">
        <v>56</v>
      </c>
      <c r="B555" t="s">
        <v>64</v>
      </c>
      <c r="C555" t="s">
        <v>67</v>
      </c>
      <c r="D555" t="s">
        <v>1261</v>
      </c>
      <c r="E555" s="29">
        <v>3740.2921488997204</v>
      </c>
      <c r="F555" s="29">
        <v>7500</v>
      </c>
    </row>
    <row r="556" spans="1:6" hidden="1" x14ac:dyDescent="0.3">
      <c r="A556" t="s">
        <v>56</v>
      </c>
      <c r="B556" t="s">
        <v>64</v>
      </c>
      <c r="C556" t="s">
        <v>67</v>
      </c>
      <c r="D556" t="s">
        <v>184</v>
      </c>
      <c r="E556" s="29">
        <v>7449.8910609932063</v>
      </c>
      <c r="F556" s="29">
        <v>14900</v>
      </c>
    </row>
    <row r="557" spans="1:6" hidden="1" x14ac:dyDescent="0.3">
      <c r="A557" t="s">
        <v>56</v>
      </c>
      <c r="B557" t="s">
        <v>64</v>
      </c>
      <c r="C557" t="s">
        <v>67</v>
      </c>
      <c r="D557" t="s">
        <v>1262</v>
      </c>
      <c r="E557" s="29">
        <v>1943.1782884921074</v>
      </c>
      <c r="F557" s="29">
        <v>3900</v>
      </c>
    </row>
    <row r="558" spans="1:6" hidden="1" x14ac:dyDescent="0.3">
      <c r="A558" t="s">
        <v>56</v>
      </c>
      <c r="B558" t="s">
        <v>64</v>
      </c>
      <c r="C558" t="s">
        <v>67</v>
      </c>
      <c r="D558" t="s">
        <v>1263</v>
      </c>
      <c r="E558" s="29">
        <v>4378.8430554561164</v>
      </c>
      <c r="F558" s="29">
        <v>8800</v>
      </c>
    </row>
    <row r="559" spans="1:6" hidden="1" x14ac:dyDescent="0.3">
      <c r="A559" t="s">
        <v>56</v>
      </c>
      <c r="B559" t="s">
        <v>64</v>
      </c>
      <c r="C559" t="s">
        <v>67</v>
      </c>
      <c r="D559" t="s">
        <v>185</v>
      </c>
      <c r="E559" s="29">
        <v>7547.9332549062365</v>
      </c>
      <c r="F559" s="29">
        <v>15100</v>
      </c>
    </row>
    <row r="560" spans="1:6" hidden="1" x14ac:dyDescent="0.3">
      <c r="A560" t="s">
        <v>56</v>
      </c>
      <c r="B560" t="s">
        <v>64</v>
      </c>
      <c r="C560" t="s">
        <v>67</v>
      </c>
      <c r="D560" t="s">
        <v>1264</v>
      </c>
      <c r="E560" s="29">
        <v>4934.131185707598</v>
      </c>
      <c r="F560" s="29">
        <v>9900</v>
      </c>
    </row>
    <row r="561" spans="1:6" hidden="1" x14ac:dyDescent="0.3">
      <c r="A561" t="s">
        <v>56</v>
      </c>
      <c r="B561" t="s">
        <v>64</v>
      </c>
      <c r="C561" t="s">
        <v>67</v>
      </c>
      <c r="D561" t="s">
        <v>1265</v>
      </c>
      <c r="E561" s="29">
        <v>3143.1798602481595</v>
      </c>
      <c r="F561" s="29">
        <v>6300</v>
      </c>
    </row>
    <row r="562" spans="1:6" hidden="1" x14ac:dyDescent="0.3">
      <c r="A562" t="s">
        <v>56</v>
      </c>
      <c r="B562" t="s">
        <v>64</v>
      </c>
      <c r="C562" t="s">
        <v>67</v>
      </c>
      <c r="D562" t="s">
        <v>186</v>
      </c>
      <c r="E562" s="29">
        <v>9240.7050016040193</v>
      </c>
      <c r="F562" s="29">
        <v>18500</v>
      </c>
    </row>
    <row r="563" spans="1:6" hidden="1" x14ac:dyDescent="0.3">
      <c r="A563" t="s">
        <v>56</v>
      </c>
      <c r="B563" t="s">
        <v>64</v>
      </c>
      <c r="C563" t="s">
        <v>67</v>
      </c>
      <c r="D563" t="s">
        <v>187</v>
      </c>
      <c r="E563" s="29">
        <v>18919.006073243996</v>
      </c>
      <c r="F563" s="29">
        <v>37900</v>
      </c>
    </row>
    <row r="564" spans="1:6" hidden="1" x14ac:dyDescent="0.3">
      <c r="A564" t="s">
        <v>56</v>
      </c>
      <c r="B564" t="s">
        <v>68</v>
      </c>
      <c r="C564" t="s">
        <v>69</v>
      </c>
      <c r="D564" t="s">
        <v>1266</v>
      </c>
      <c r="E564" s="29">
        <v>2994.1279717787638</v>
      </c>
      <c r="F564" s="29">
        <v>6000</v>
      </c>
    </row>
    <row r="565" spans="1:6" hidden="1" x14ac:dyDescent="0.3">
      <c r="A565" t="s">
        <v>56</v>
      </c>
      <c r="B565" t="s">
        <v>68</v>
      </c>
      <c r="C565" t="s">
        <v>69</v>
      </c>
      <c r="D565" t="s">
        <v>1267</v>
      </c>
      <c r="E565" s="29">
        <v>1138.8011837560834</v>
      </c>
      <c r="F565" s="29">
        <v>2300</v>
      </c>
    </row>
    <row r="566" spans="1:6" hidden="1" x14ac:dyDescent="0.3">
      <c r="A566" t="s">
        <v>56</v>
      </c>
      <c r="B566" t="s">
        <v>68</v>
      </c>
      <c r="C566" t="s">
        <v>69</v>
      </c>
      <c r="D566" t="s">
        <v>188</v>
      </c>
      <c r="E566" s="29">
        <v>12841.393381258858</v>
      </c>
      <c r="F566" s="29">
        <v>25700</v>
      </c>
    </row>
    <row r="567" spans="1:6" hidden="1" x14ac:dyDescent="0.3">
      <c r="A567" t="s">
        <v>56</v>
      </c>
      <c r="B567" t="s">
        <v>68</v>
      </c>
      <c r="C567" t="s">
        <v>69</v>
      </c>
      <c r="D567" t="s">
        <v>1268</v>
      </c>
      <c r="E567" s="29">
        <v>400</v>
      </c>
      <c r="F567" s="29">
        <v>800</v>
      </c>
    </row>
    <row r="568" spans="1:6" hidden="1" x14ac:dyDescent="0.3">
      <c r="A568" t="s">
        <v>56</v>
      </c>
      <c r="B568" t="s">
        <v>68</v>
      </c>
      <c r="C568" t="s">
        <v>69</v>
      </c>
      <c r="D568" t="s">
        <v>1269</v>
      </c>
      <c r="E568" s="29">
        <v>3765.9623907498808</v>
      </c>
      <c r="F568" s="29">
        <v>7600</v>
      </c>
    </row>
    <row r="569" spans="1:6" hidden="1" x14ac:dyDescent="0.3">
      <c r="A569" t="s">
        <v>56</v>
      </c>
      <c r="B569" t="s">
        <v>68</v>
      </c>
      <c r="C569" t="s">
        <v>69</v>
      </c>
      <c r="D569" t="s">
        <v>189</v>
      </c>
      <c r="E569" s="29">
        <v>6694.967475906401</v>
      </c>
      <c r="F569" s="29">
        <v>13400</v>
      </c>
    </row>
    <row r="570" spans="1:6" hidden="1" x14ac:dyDescent="0.3">
      <c r="A570" t="s">
        <v>56</v>
      </c>
      <c r="B570" t="s">
        <v>68</v>
      </c>
      <c r="C570" t="s">
        <v>69</v>
      </c>
      <c r="D570" t="s">
        <v>1270</v>
      </c>
      <c r="E570" s="29">
        <v>2426.3225024268195</v>
      </c>
      <c r="F570" s="29">
        <v>4900</v>
      </c>
    </row>
    <row r="571" spans="1:6" hidden="1" x14ac:dyDescent="0.3">
      <c r="A571" t="s">
        <v>56</v>
      </c>
      <c r="B571" t="s">
        <v>68</v>
      </c>
      <c r="C571" t="s">
        <v>69</v>
      </c>
      <c r="D571" t="s">
        <v>1271</v>
      </c>
      <c r="E571" s="29">
        <v>2496.8234833605152</v>
      </c>
      <c r="F571" s="29">
        <v>5000</v>
      </c>
    </row>
    <row r="572" spans="1:6" hidden="1" x14ac:dyDescent="0.3">
      <c r="A572" t="s">
        <v>56</v>
      </c>
      <c r="B572" t="s">
        <v>68</v>
      </c>
      <c r="C572" t="s">
        <v>69</v>
      </c>
      <c r="D572" t="s">
        <v>190</v>
      </c>
      <c r="E572" s="29">
        <v>6396.0717419231642</v>
      </c>
      <c r="F572" s="29">
        <v>12800</v>
      </c>
    </row>
    <row r="573" spans="1:6" hidden="1" x14ac:dyDescent="0.3">
      <c r="A573" t="s">
        <v>56</v>
      </c>
      <c r="B573" t="s">
        <v>68</v>
      </c>
      <c r="C573" t="s">
        <v>69</v>
      </c>
      <c r="D573" t="s">
        <v>1272</v>
      </c>
      <c r="E573" s="29">
        <v>2040.0730352043267</v>
      </c>
      <c r="F573" s="29">
        <v>4100</v>
      </c>
    </row>
    <row r="574" spans="1:6" hidden="1" x14ac:dyDescent="0.3">
      <c r="A574" t="s">
        <v>56</v>
      </c>
      <c r="B574" t="s">
        <v>68</v>
      </c>
      <c r="C574" t="s">
        <v>69</v>
      </c>
      <c r="D574" t="s">
        <v>1273</v>
      </c>
      <c r="E574" s="29">
        <v>3335.4313553029851</v>
      </c>
      <c r="F574" s="29">
        <v>6700</v>
      </c>
    </row>
    <row r="575" spans="1:6" hidden="1" x14ac:dyDescent="0.3">
      <c r="A575" t="s">
        <v>56</v>
      </c>
      <c r="B575" t="s">
        <v>68</v>
      </c>
      <c r="C575" t="s">
        <v>69</v>
      </c>
      <c r="D575" t="s">
        <v>1274</v>
      </c>
      <c r="E575" s="29">
        <v>2725.7578852432398</v>
      </c>
      <c r="F575" s="29">
        <v>5500</v>
      </c>
    </row>
    <row r="576" spans="1:6" hidden="1" x14ac:dyDescent="0.3">
      <c r="A576" t="s">
        <v>56</v>
      </c>
      <c r="B576" t="s">
        <v>68</v>
      </c>
      <c r="C576" t="s">
        <v>69</v>
      </c>
      <c r="D576" t="s">
        <v>1275</v>
      </c>
      <c r="E576" s="29">
        <v>724.523016843341</v>
      </c>
      <c r="F576" s="29">
        <v>1500</v>
      </c>
    </row>
    <row r="577" spans="1:6" hidden="1" x14ac:dyDescent="0.3">
      <c r="A577" t="s">
        <v>56</v>
      </c>
      <c r="B577" t="s">
        <v>68</v>
      </c>
      <c r="C577" t="s">
        <v>69</v>
      </c>
      <c r="D577" t="s">
        <v>1276</v>
      </c>
      <c r="E577" s="29">
        <v>973.1955335619291</v>
      </c>
      <c r="F577" s="29">
        <v>2000</v>
      </c>
    </row>
    <row r="578" spans="1:6" hidden="1" x14ac:dyDescent="0.3">
      <c r="A578" t="s">
        <v>56</v>
      </c>
      <c r="B578" t="s">
        <v>68</v>
      </c>
      <c r="C578" t="s">
        <v>69</v>
      </c>
      <c r="D578" t="s">
        <v>1277</v>
      </c>
      <c r="E578" s="29">
        <v>1469.21015596805</v>
      </c>
      <c r="F578" s="29">
        <v>3000</v>
      </c>
    </row>
    <row r="579" spans="1:6" hidden="1" x14ac:dyDescent="0.3">
      <c r="A579" t="s">
        <v>56</v>
      </c>
      <c r="B579" t="s">
        <v>68</v>
      </c>
      <c r="C579" t="s">
        <v>69</v>
      </c>
      <c r="D579" t="s">
        <v>1278</v>
      </c>
      <c r="E579" s="29">
        <v>2942.0336250184309</v>
      </c>
      <c r="F579" s="29">
        <v>5900</v>
      </c>
    </row>
    <row r="580" spans="1:6" hidden="1" x14ac:dyDescent="0.3">
      <c r="A580" t="s">
        <v>56</v>
      </c>
      <c r="B580" t="s">
        <v>68</v>
      </c>
      <c r="C580" t="s">
        <v>69</v>
      </c>
      <c r="D580" t="s">
        <v>1279</v>
      </c>
      <c r="E580" s="29">
        <v>2874.3253969635339</v>
      </c>
      <c r="F580" s="29">
        <v>5800</v>
      </c>
    </row>
    <row r="581" spans="1:6" hidden="1" x14ac:dyDescent="0.3">
      <c r="A581" t="s">
        <v>56</v>
      </c>
      <c r="B581" t="s">
        <v>68</v>
      </c>
      <c r="C581" t="s">
        <v>69</v>
      </c>
      <c r="D581" t="s">
        <v>1280</v>
      </c>
      <c r="E581" s="29">
        <v>2349.2997153856104</v>
      </c>
      <c r="F581" s="29">
        <v>4700</v>
      </c>
    </row>
    <row r="582" spans="1:6" hidden="1" x14ac:dyDescent="0.3">
      <c r="A582" t="s">
        <v>56</v>
      </c>
      <c r="B582" t="s">
        <v>68</v>
      </c>
      <c r="C582" t="s">
        <v>69</v>
      </c>
      <c r="D582" t="s">
        <v>1281</v>
      </c>
      <c r="E582" s="29">
        <v>5050.9560825322224</v>
      </c>
      <c r="F582" s="29">
        <v>10200</v>
      </c>
    </row>
    <row r="583" spans="1:6" hidden="1" x14ac:dyDescent="0.3">
      <c r="A583" t="s">
        <v>56</v>
      </c>
      <c r="B583" t="s">
        <v>68</v>
      </c>
      <c r="C583" t="s">
        <v>69</v>
      </c>
      <c r="D583" t="s">
        <v>1282</v>
      </c>
      <c r="E583" s="29">
        <v>1968.4930252714753</v>
      </c>
      <c r="F583" s="29">
        <v>4000</v>
      </c>
    </row>
    <row r="584" spans="1:6" hidden="1" x14ac:dyDescent="0.3">
      <c r="A584" t="s">
        <v>56</v>
      </c>
      <c r="B584" t="s">
        <v>68</v>
      </c>
      <c r="C584" t="s">
        <v>69</v>
      </c>
      <c r="D584" t="s">
        <v>1283</v>
      </c>
      <c r="E584" s="29">
        <v>1572.3722358813027</v>
      </c>
      <c r="F584" s="29">
        <v>3200</v>
      </c>
    </row>
    <row r="585" spans="1:6" hidden="1" x14ac:dyDescent="0.3">
      <c r="A585" t="s">
        <v>56</v>
      </c>
      <c r="B585" t="s">
        <v>68</v>
      </c>
      <c r="C585" t="s">
        <v>70</v>
      </c>
      <c r="D585" t="s">
        <v>1284</v>
      </c>
      <c r="E585" s="29">
        <v>4942.4610217595582</v>
      </c>
      <c r="F585" s="29">
        <v>9900</v>
      </c>
    </row>
    <row r="586" spans="1:6" hidden="1" x14ac:dyDescent="0.3">
      <c r="A586" t="s">
        <v>56</v>
      </c>
      <c r="B586" t="s">
        <v>68</v>
      </c>
      <c r="C586" t="s">
        <v>70</v>
      </c>
      <c r="D586" t="s">
        <v>1285</v>
      </c>
      <c r="E586" s="29">
        <v>2176.3992295005269</v>
      </c>
      <c r="F586" s="29">
        <v>4400</v>
      </c>
    </row>
    <row r="587" spans="1:6" hidden="1" x14ac:dyDescent="0.3">
      <c r="A587" t="s">
        <v>56</v>
      </c>
      <c r="B587" t="s">
        <v>68</v>
      </c>
      <c r="C587" t="s">
        <v>70</v>
      </c>
      <c r="D587" t="s">
        <v>1286</v>
      </c>
      <c r="E587" s="29">
        <v>400</v>
      </c>
      <c r="F587" s="29">
        <v>800</v>
      </c>
    </row>
    <row r="588" spans="1:6" hidden="1" x14ac:dyDescent="0.3">
      <c r="A588" t="s">
        <v>56</v>
      </c>
      <c r="B588" t="s">
        <v>68</v>
      </c>
      <c r="C588" t="s">
        <v>70</v>
      </c>
      <c r="D588" t="s">
        <v>1287</v>
      </c>
      <c r="E588" s="29">
        <v>1823.7592475844503</v>
      </c>
      <c r="F588" s="29">
        <v>3700</v>
      </c>
    </row>
    <row r="589" spans="1:6" hidden="1" x14ac:dyDescent="0.3">
      <c r="A589" t="s">
        <v>56</v>
      </c>
      <c r="B589" t="s">
        <v>68</v>
      </c>
      <c r="C589" t="s">
        <v>70</v>
      </c>
      <c r="D589" t="s">
        <v>1288</v>
      </c>
      <c r="E589" s="29">
        <v>4192.5566346915439</v>
      </c>
      <c r="F589" s="29">
        <v>8400</v>
      </c>
    </row>
    <row r="590" spans="1:6" hidden="1" x14ac:dyDescent="0.3">
      <c r="A590" t="s">
        <v>56</v>
      </c>
      <c r="B590" t="s">
        <v>68</v>
      </c>
      <c r="C590" t="s">
        <v>70</v>
      </c>
      <c r="D590" t="s">
        <v>1289</v>
      </c>
      <c r="E590" s="29">
        <v>488.48966947903932</v>
      </c>
      <c r="F590" s="29">
        <v>1000</v>
      </c>
    </row>
    <row r="591" spans="1:6" hidden="1" x14ac:dyDescent="0.3">
      <c r="A591" t="s">
        <v>56</v>
      </c>
      <c r="B591" t="s">
        <v>68</v>
      </c>
      <c r="C591" t="s">
        <v>70</v>
      </c>
      <c r="D591" t="s">
        <v>1290</v>
      </c>
      <c r="E591" s="29">
        <v>1728.8501229400556</v>
      </c>
      <c r="F591" s="29">
        <v>3500</v>
      </c>
    </row>
    <row r="592" spans="1:6" hidden="1" x14ac:dyDescent="0.3">
      <c r="A592" t="s">
        <v>56</v>
      </c>
      <c r="B592" t="s">
        <v>68</v>
      </c>
      <c r="C592" t="s">
        <v>70</v>
      </c>
      <c r="D592" t="s">
        <v>1291</v>
      </c>
      <c r="E592" s="29">
        <v>948.54894432881042</v>
      </c>
      <c r="F592" s="29">
        <v>1900</v>
      </c>
    </row>
    <row r="593" spans="1:6" hidden="1" x14ac:dyDescent="0.3">
      <c r="A593" t="s">
        <v>56</v>
      </c>
      <c r="B593" t="s">
        <v>68</v>
      </c>
      <c r="C593" t="s">
        <v>70</v>
      </c>
      <c r="D593" t="s">
        <v>1292</v>
      </c>
      <c r="E593" s="29">
        <v>3499.220654947886</v>
      </c>
      <c r="F593" s="29">
        <v>7000</v>
      </c>
    </row>
    <row r="594" spans="1:6" hidden="1" x14ac:dyDescent="0.3">
      <c r="A594" t="s">
        <v>56</v>
      </c>
      <c r="B594" t="s">
        <v>68</v>
      </c>
      <c r="C594" t="s">
        <v>70</v>
      </c>
      <c r="D594" t="s">
        <v>1293</v>
      </c>
      <c r="E594" s="29">
        <v>2224.1220917582168</v>
      </c>
      <c r="F594" s="29">
        <v>4500</v>
      </c>
    </row>
    <row r="595" spans="1:6" hidden="1" x14ac:dyDescent="0.3">
      <c r="A595" t="s">
        <v>56</v>
      </c>
      <c r="B595" t="s">
        <v>68</v>
      </c>
      <c r="C595" t="s">
        <v>70</v>
      </c>
      <c r="D595" t="s">
        <v>1294</v>
      </c>
      <c r="E595" s="29">
        <v>3113.3642634622865</v>
      </c>
      <c r="F595" s="29">
        <v>6300</v>
      </c>
    </row>
    <row r="596" spans="1:6" hidden="1" x14ac:dyDescent="0.3">
      <c r="A596" t="s">
        <v>56</v>
      </c>
      <c r="B596" t="s">
        <v>68</v>
      </c>
      <c r="C596" t="s">
        <v>70</v>
      </c>
      <c r="D596" t="s">
        <v>1295</v>
      </c>
      <c r="E596" s="29">
        <v>822.91294239065837</v>
      </c>
      <c r="F596" s="29">
        <v>1700</v>
      </c>
    </row>
    <row r="597" spans="1:6" hidden="1" x14ac:dyDescent="0.3">
      <c r="A597" t="s">
        <v>56</v>
      </c>
      <c r="B597" t="s">
        <v>68</v>
      </c>
      <c r="C597" t="s">
        <v>70</v>
      </c>
      <c r="D597" t="s">
        <v>1296</v>
      </c>
      <c r="E597" s="29">
        <v>2735.5815559990642</v>
      </c>
      <c r="F597" s="29">
        <v>5500</v>
      </c>
    </row>
    <row r="598" spans="1:6" hidden="1" x14ac:dyDescent="0.3">
      <c r="A598" t="s">
        <v>56</v>
      </c>
      <c r="B598" t="s">
        <v>68</v>
      </c>
      <c r="C598" t="s">
        <v>70</v>
      </c>
      <c r="D598" t="s">
        <v>1297</v>
      </c>
      <c r="E598" s="29">
        <v>1900.0697184115211</v>
      </c>
      <c r="F598" s="29">
        <v>3900</v>
      </c>
    </row>
    <row r="599" spans="1:6" hidden="1" x14ac:dyDescent="0.3">
      <c r="A599" t="s">
        <v>56</v>
      </c>
      <c r="B599" t="s">
        <v>68</v>
      </c>
      <c r="C599" t="s">
        <v>70</v>
      </c>
      <c r="D599" t="s">
        <v>191</v>
      </c>
      <c r="E599" s="29">
        <v>5031.8691805577928</v>
      </c>
      <c r="F599" s="29">
        <v>10100</v>
      </c>
    </row>
    <row r="600" spans="1:6" hidden="1" x14ac:dyDescent="0.3">
      <c r="A600" t="s">
        <v>56</v>
      </c>
      <c r="B600" t="s">
        <v>68</v>
      </c>
      <c r="C600" t="s">
        <v>70</v>
      </c>
      <c r="D600" t="s">
        <v>1298</v>
      </c>
      <c r="E600" s="29">
        <v>1674.3601306357882</v>
      </c>
      <c r="F600" s="29">
        <v>3400</v>
      </c>
    </row>
    <row r="601" spans="1:6" hidden="1" x14ac:dyDescent="0.3">
      <c r="A601" t="s">
        <v>56</v>
      </c>
      <c r="B601" t="s">
        <v>68</v>
      </c>
      <c r="C601" t="s">
        <v>70</v>
      </c>
      <c r="D601" t="s">
        <v>1299</v>
      </c>
      <c r="E601" s="29">
        <v>1550.5244936900133</v>
      </c>
      <c r="F601" s="29">
        <v>3200</v>
      </c>
    </row>
    <row r="602" spans="1:6" hidden="1" x14ac:dyDescent="0.3">
      <c r="A602" t="s">
        <v>56</v>
      </c>
      <c r="B602" t="s">
        <v>68</v>
      </c>
      <c r="C602" t="s">
        <v>70</v>
      </c>
      <c r="D602" t="s">
        <v>1300</v>
      </c>
      <c r="E602" s="29">
        <v>1654.9403450320012</v>
      </c>
      <c r="F602" s="29">
        <v>3400</v>
      </c>
    </row>
    <row r="603" spans="1:6" hidden="1" x14ac:dyDescent="0.3">
      <c r="A603" t="s">
        <v>56</v>
      </c>
      <c r="B603" t="s">
        <v>68</v>
      </c>
      <c r="C603" t="s">
        <v>70</v>
      </c>
      <c r="D603" t="s">
        <v>192</v>
      </c>
      <c r="E603" s="29">
        <v>5018.4707594264164</v>
      </c>
      <c r="F603" s="29">
        <v>10100</v>
      </c>
    </row>
    <row r="604" spans="1:6" hidden="1" x14ac:dyDescent="0.3">
      <c r="A604" t="s">
        <v>56</v>
      </c>
      <c r="B604" t="s">
        <v>68</v>
      </c>
      <c r="C604" t="s">
        <v>70</v>
      </c>
      <c r="D604" t="s">
        <v>1301</v>
      </c>
      <c r="E604" s="29">
        <v>1389.0200959843451</v>
      </c>
      <c r="F604" s="29">
        <v>2800</v>
      </c>
    </row>
    <row r="605" spans="1:6" hidden="1" x14ac:dyDescent="0.3">
      <c r="A605" t="s">
        <v>56</v>
      </c>
      <c r="B605" t="s">
        <v>68</v>
      </c>
      <c r="C605" t="s">
        <v>70</v>
      </c>
      <c r="D605" t="s">
        <v>193</v>
      </c>
      <c r="E605" s="29">
        <v>8307.8779349164997</v>
      </c>
      <c r="F605" s="29">
        <v>16700</v>
      </c>
    </row>
    <row r="606" spans="1:6" hidden="1" x14ac:dyDescent="0.3">
      <c r="A606" t="s">
        <v>56</v>
      </c>
      <c r="B606" t="s">
        <v>68</v>
      </c>
      <c r="C606" t="s">
        <v>70</v>
      </c>
      <c r="D606" t="s">
        <v>1302</v>
      </c>
      <c r="E606" s="29">
        <v>1135.474955383379</v>
      </c>
      <c r="F606" s="29">
        <v>2300</v>
      </c>
    </row>
    <row r="607" spans="1:6" hidden="1" x14ac:dyDescent="0.3">
      <c r="A607" t="s">
        <v>56</v>
      </c>
      <c r="B607" t="s">
        <v>68</v>
      </c>
      <c r="C607" t="s">
        <v>70</v>
      </c>
      <c r="D607" t="s">
        <v>1303</v>
      </c>
      <c r="E607" s="29">
        <v>1561.4315975803772</v>
      </c>
      <c r="F607" s="29">
        <v>3200</v>
      </c>
    </row>
    <row r="608" spans="1:6" hidden="1" x14ac:dyDescent="0.3">
      <c r="A608" t="s">
        <v>56</v>
      </c>
      <c r="B608" t="s">
        <v>68</v>
      </c>
      <c r="C608" t="s">
        <v>70</v>
      </c>
      <c r="D608" t="s">
        <v>194</v>
      </c>
      <c r="E608" s="29">
        <v>8586.0190786062012</v>
      </c>
      <c r="F608" s="29">
        <v>17200</v>
      </c>
    </row>
    <row r="609" spans="1:6" hidden="1" x14ac:dyDescent="0.3">
      <c r="A609" t="s">
        <v>56</v>
      </c>
      <c r="B609" t="s">
        <v>68</v>
      </c>
      <c r="C609" t="s">
        <v>70</v>
      </c>
      <c r="D609" t="s">
        <v>1304</v>
      </c>
      <c r="E609" s="29">
        <v>1390.5572173654546</v>
      </c>
      <c r="F609" s="29">
        <v>2800</v>
      </c>
    </row>
    <row r="610" spans="1:6" hidden="1" x14ac:dyDescent="0.3">
      <c r="A610" t="s">
        <v>56</v>
      </c>
      <c r="B610" t="s">
        <v>68</v>
      </c>
      <c r="C610" t="s">
        <v>70</v>
      </c>
      <c r="D610" t="s">
        <v>1305</v>
      </c>
      <c r="E610" s="29">
        <v>4236.7413745964177</v>
      </c>
      <c r="F610" s="29">
        <v>8500</v>
      </c>
    </row>
    <row r="611" spans="1:6" hidden="1" x14ac:dyDescent="0.3">
      <c r="A611" t="s">
        <v>56</v>
      </c>
      <c r="B611" t="s">
        <v>68</v>
      </c>
      <c r="C611" t="s">
        <v>70</v>
      </c>
      <c r="D611" t="s">
        <v>1306</v>
      </c>
      <c r="E611" s="29">
        <v>1920.3311743472932</v>
      </c>
      <c r="F611" s="29">
        <v>3900</v>
      </c>
    </row>
    <row r="612" spans="1:6" hidden="1" x14ac:dyDescent="0.3">
      <c r="A612" t="s">
        <v>56</v>
      </c>
      <c r="B612" t="s">
        <v>68</v>
      </c>
      <c r="C612" t="s">
        <v>70</v>
      </c>
      <c r="D612" t="s">
        <v>1307</v>
      </c>
      <c r="E612" s="29">
        <v>1321.3635723914128</v>
      </c>
      <c r="F612" s="29">
        <v>2700</v>
      </c>
    </row>
    <row r="613" spans="1:6" hidden="1" x14ac:dyDescent="0.3">
      <c r="A613" t="s">
        <v>56</v>
      </c>
      <c r="B613" t="s">
        <v>68</v>
      </c>
      <c r="C613" t="s">
        <v>70</v>
      </c>
      <c r="D613" t="s">
        <v>1308</v>
      </c>
      <c r="E613" s="29">
        <v>1666.0980216254859</v>
      </c>
      <c r="F613" s="29">
        <v>3400</v>
      </c>
    </row>
    <row r="614" spans="1:6" hidden="1" x14ac:dyDescent="0.3">
      <c r="A614" t="s">
        <v>56</v>
      </c>
      <c r="B614" t="s">
        <v>68</v>
      </c>
      <c r="C614" t="s">
        <v>70</v>
      </c>
      <c r="D614" t="s">
        <v>1309</v>
      </c>
      <c r="E614" s="29">
        <v>953.3123462749827</v>
      </c>
      <c r="F614" s="29">
        <v>2000</v>
      </c>
    </row>
    <row r="615" spans="1:6" hidden="1" x14ac:dyDescent="0.3">
      <c r="A615" t="s">
        <v>56</v>
      </c>
      <c r="B615" t="s">
        <v>68</v>
      </c>
      <c r="C615" t="s">
        <v>70</v>
      </c>
      <c r="D615" t="s">
        <v>1310</v>
      </c>
      <c r="E615" s="29">
        <v>1573.3860063946759</v>
      </c>
      <c r="F615" s="29">
        <v>3200</v>
      </c>
    </row>
    <row r="616" spans="1:6" hidden="1" x14ac:dyDescent="0.3">
      <c r="A616" t="s">
        <v>56</v>
      </c>
      <c r="B616" t="s">
        <v>68</v>
      </c>
      <c r="C616" t="s">
        <v>70</v>
      </c>
      <c r="D616" t="s">
        <v>1311</v>
      </c>
      <c r="E616" s="29">
        <v>1828.4634074224598</v>
      </c>
      <c r="F616" s="29">
        <v>3700</v>
      </c>
    </row>
    <row r="617" spans="1:6" hidden="1" x14ac:dyDescent="0.3">
      <c r="A617" t="s">
        <v>56</v>
      </c>
      <c r="B617" t="s">
        <v>68</v>
      </c>
      <c r="C617" t="s">
        <v>70</v>
      </c>
      <c r="D617" t="s">
        <v>1312</v>
      </c>
      <c r="E617" s="29">
        <v>2379.505574534478</v>
      </c>
      <c r="F617" s="29">
        <v>4800</v>
      </c>
    </row>
    <row r="618" spans="1:6" hidden="1" x14ac:dyDescent="0.3">
      <c r="A618" t="s">
        <v>56</v>
      </c>
      <c r="B618" t="s">
        <v>68</v>
      </c>
      <c r="C618" t="s">
        <v>70</v>
      </c>
      <c r="D618" t="s">
        <v>1313</v>
      </c>
      <c r="E618" s="29">
        <v>2893.9118257308392</v>
      </c>
      <c r="F618" s="29">
        <v>5800</v>
      </c>
    </row>
    <row r="619" spans="1:6" hidden="1" x14ac:dyDescent="0.3">
      <c r="A619" t="s">
        <v>56</v>
      </c>
      <c r="B619" t="s">
        <v>68</v>
      </c>
      <c r="C619" t="s">
        <v>70</v>
      </c>
      <c r="D619" t="s">
        <v>1314</v>
      </c>
      <c r="E619" s="29">
        <v>2141.9122271324372</v>
      </c>
      <c r="F619" s="29">
        <v>4300</v>
      </c>
    </row>
    <row r="620" spans="1:6" hidden="1" x14ac:dyDescent="0.3">
      <c r="A620" t="s">
        <v>56</v>
      </c>
      <c r="B620" t="s">
        <v>68</v>
      </c>
      <c r="C620" t="s">
        <v>70</v>
      </c>
      <c r="D620" t="s">
        <v>1315</v>
      </c>
      <c r="E620" s="29">
        <v>894.14908162397376</v>
      </c>
      <c r="F620" s="29">
        <v>1800</v>
      </c>
    </row>
    <row r="621" spans="1:6" hidden="1" x14ac:dyDescent="0.3">
      <c r="A621" t="s">
        <v>56</v>
      </c>
      <c r="B621" t="s">
        <v>68</v>
      </c>
      <c r="C621" t="s">
        <v>70</v>
      </c>
      <c r="D621" t="s">
        <v>1316</v>
      </c>
      <c r="E621" s="29">
        <v>1414.3772759375845</v>
      </c>
      <c r="F621" s="29">
        <v>2900</v>
      </c>
    </row>
    <row r="622" spans="1:6" hidden="1" x14ac:dyDescent="0.3">
      <c r="A622" t="s">
        <v>56</v>
      </c>
      <c r="B622" t="s">
        <v>68</v>
      </c>
      <c r="C622" t="s">
        <v>70</v>
      </c>
      <c r="D622" t="s">
        <v>1317</v>
      </c>
      <c r="E622" s="29">
        <v>2545.7126150003119</v>
      </c>
      <c r="F622" s="29">
        <v>5100</v>
      </c>
    </row>
    <row r="623" spans="1:6" hidden="1" x14ac:dyDescent="0.3">
      <c r="A623" t="s">
        <v>56</v>
      </c>
      <c r="B623" t="s">
        <v>68</v>
      </c>
      <c r="C623" t="s">
        <v>70</v>
      </c>
      <c r="D623" t="s">
        <v>1318</v>
      </c>
      <c r="E623" s="29">
        <v>1995.0097687965063</v>
      </c>
      <c r="F623" s="29">
        <v>4000</v>
      </c>
    </row>
    <row r="624" spans="1:6" hidden="1" x14ac:dyDescent="0.3">
      <c r="A624" t="s">
        <v>56</v>
      </c>
      <c r="B624" t="s">
        <v>68</v>
      </c>
      <c r="C624" t="s">
        <v>70</v>
      </c>
      <c r="D624" t="s">
        <v>1319</v>
      </c>
      <c r="E624" s="29">
        <v>2649.3113530566307</v>
      </c>
      <c r="F624" s="29">
        <v>5300</v>
      </c>
    </row>
    <row r="625" spans="1:6" hidden="1" x14ac:dyDescent="0.3">
      <c r="A625" t="s">
        <v>56</v>
      </c>
      <c r="B625" t="s">
        <v>68</v>
      </c>
      <c r="C625" t="s">
        <v>70</v>
      </c>
      <c r="D625" t="s">
        <v>1320</v>
      </c>
      <c r="E625" s="29">
        <v>1601.4784376788239</v>
      </c>
      <c r="F625" s="29">
        <v>3300</v>
      </c>
    </row>
    <row r="626" spans="1:6" hidden="1" x14ac:dyDescent="0.3">
      <c r="A626" t="s">
        <v>56</v>
      </c>
      <c r="B626" t="s">
        <v>68</v>
      </c>
      <c r="C626" t="s">
        <v>70</v>
      </c>
      <c r="D626" t="s">
        <v>1321</v>
      </c>
      <c r="E626" s="29">
        <v>406.54544043156153</v>
      </c>
      <c r="F626" s="29">
        <v>900</v>
      </c>
    </row>
    <row r="627" spans="1:6" hidden="1" x14ac:dyDescent="0.3">
      <c r="A627" t="s">
        <v>56</v>
      </c>
      <c r="B627" t="s">
        <v>68</v>
      </c>
      <c r="C627" t="s">
        <v>70</v>
      </c>
      <c r="D627" t="s">
        <v>195</v>
      </c>
      <c r="E627" s="29">
        <v>3576.272494179841</v>
      </c>
      <c r="F627" s="29">
        <v>7200</v>
      </c>
    </row>
    <row r="628" spans="1:6" hidden="1" x14ac:dyDescent="0.3">
      <c r="A628" t="s">
        <v>56</v>
      </c>
      <c r="B628" t="s">
        <v>68</v>
      </c>
      <c r="C628" t="s">
        <v>70</v>
      </c>
      <c r="D628" t="s">
        <v>1322</v>
      </c>
      <c r="E628" s="29">
        <v>2735.6051730293757</v>
      </c>
      <c r="F628" s="29">
        <v>5500</v>
      </c>
    </row>
    <row r="629" spans="1:6" hidden="1" x14ac:dyDescent="0.3">
      <c r="A629" t="s">
        <v>56</v>
      </c>
      <c r="B629" t="s">
        <v>68</v>
      </c>
      <c r="C629" t="s">
        <v>70</v>
      </c>
      <c r="D629" t="s">
        <v>1323</v>
      </c>
      <c r="E629" s="29">
        <v>2037.5324983323005</v>
      </c>
      <c r="F629" s="29">
        <v>4100</v>
      </c>
    </row>
    <row r="630" spans="1:6" hidden="1" x14ac:dyDescent="0.3">
      <c r="A630" t="s">
        <v>56</v>
      </c>
      <c r="B630" t="s">
        <v>68</v>
      </c>
      <c r="C630" t="s">
        <v>70</v>
      </c>
      <c r="D630" t="s">
        <v>1324</v>
      </c>
      <c r="E630" s="29">
        <v>1459.8557540914765</v>
      </c>
      <c r="F630" s="29">
        <v>3000</v>
      </c>
    </row>
    <row r="631" spans="1:6" hidden="1" x14ac:dyDescent="0.3">
      <c r="A631" t="s">
        <v>56</v>
      </c>
      <c r="B631" t="s">
        <v>68</v>
      </c>
      <c r="C631" t="s">
        <v>70</v>
      </c>
      <c r="D631" t="s">
        <v>1325</v>
      </c>
      <c r="E631" s="29">
        <v>1155.332963661963</v>
      </c>
      <c r="F631" s="29">
        <v>2400</v>
      </c>
    </row>
    <row r="632" spans="1:6" hidden="1" x14ac:dyDescent="0.3">
      <c r="A632" t="s">
        <v>56</v>
      </c>
      <c r="B632" t="s">
        <v>68</v>
      </c>
      <c r="C632" t="s">
        <v>70</v>
      </c>
      <c r="D632" t="s">
        <v>1326</v>
      </c>
      <c r="E632" s="29">
        <v>2534.2630294836417</v>
      </c>
      <c r="F632" s="29">
        <v>5100</v>
      </c>
    </row>
    <row r="633" spans="1:6" hidden="1" x14ac:dyDescent="0.3">
      <c r="A633" t="s">
        <v>56</v>
      </c>
      <c r="B633" t="s">
        <v>68</v>
      </c>
      <c r="C633" t="s">
        <v>70</v>
      </c>
      <c r="D633" t="s">
        <v>1327</v>
      </c>
      <c r="E633" s="29">
        <v>1784.7664018453324</v>
      </c>
      <c r="F633" s="29">
        <v>3600</v>
      </c>
    </row>
    <row r="634" spans="1:6" hidden="1" x14ac:dyDescent="0.3">
      <c r="A634" t="s">
        <v>56</v>
      </c>
      <c r="B634" t="s">
        <v>68</v>
      </c>
      <c r="C634" t="s">
        <v>70</v>
      </c>
      <c r="D634" t="s">
        <v>1328</v>
      </c>
      <c r="E634" s="29">
        <v>2309.7892004242831</v>
      </c>
      <c r="F634" s="29">
        <v>4700</v>
      </c>
    </row>
    <row r="635" spans="1:6" hidden="1" x14ac:dyDescent="0.3">
      <c r="A635" t="s">
        <v>56</v>
      </c>
      <c r="B635" t="s">
        <v>68</v>
      </c>
      <c r="C635" t="s">
        <v>70</v>
      </c>
      <c r="D635" t="s">
        <v>1329</v>
      </c>
      <c r="E635" s="29">
        <v>2599.0764493636934</v>
      </c>
      <c r="F635" s="29">
        <v>5200</v>
      </c>
    </row>
    <row r="636" spans="1:6" hidden="1" x14ac:dyDescent="0.3">
      <c r="A636" t="s">
        <v>56</v>
      </c>
      <c r="B636" t="s">
        <v>68</v>
      </c>
      <c r="C636" t="s">
        <v>70</v>
      </c>
      <c r="D636" t="s">
        <v>1330</v>
      </c>
      <c r="E636" s="29">
        <v>2952.5753679990312</v>
      </c>
      <c r="F636" s="29">
        <v>6000</v>
      </c>
    </row>
    <row r="637" spans="1:6" hidden="1" x14ac:dyDescent="0.3">
      <c r="A637" t="s">
        <v>56</v>
      </c>
      <c r="B637" t="s">
        <v>68</v>
      </c>
      <c r="C637" t="s">
        <v>70</v>
      </c>
      <c r="D637" t="s">
        <v>1331</v>
      </c>
      <c r="E637" s="29">
        <v>1415.6146720288716</v>
      </c>
      <c r="F637" s="29">
        <v>2900</v>
      </c>
    </row>
    <row r="638" spans="1:6" hidden="1" x14ac:dyDescent="0.3">
      <c r="A638" t="s">
        <v>56</v>
      </c>
      <c r="B638" t="s">
        <v>68</v>
      </c>
      <c r="C638" t="s">
        <v>70</v>
      </c>
      <c r="D638" t="s">
        <v>1332</v>
      </c>
      <c r="E638" s="29">
        <v>1914.4179195833478</v>
      </c>
      <c r="F638" s="29">
        <v>3900</v>
      </c>
    </row>
    <row r="639" spans="1:6" hidden="1" x14ac:dyDescent="0.3">
      <c r="A639" t="s">
        <v>56</v>
      </c>
      <c r="B639" t="s">
        <v>68</v>
      </c>
      <c r="C639" t="s">
        <v>1333</v>
      </c>
      <c r="D639" t="s">
        <v>1334</v>
      </c>
      <c r="E639" s="29">
        <v>692.34725536594169</v>
      </c>
      <c r="F639" s="29">
        <v>1400</v>
      </c>
    </row>
    <row r="640" spans="1:6" hidden="1" x14ac:dyDescent="0.3">
      <c r="A640" t="s">
        <v>56</v>
      </c>
      <c r="B640" t="s">
        <v>68</v>
      </c>
      <c r="C640" t="s">
        <v>1333</v>
      </c>
      <c r="D640" t="s">
        <v>1335</v>
      </c>
      <c r="E640" s="29">
        <v>1141.9331251173387</v>
      </c>
      <c r="F640" s="29">
        <v>2300</v>
      </c>
    </row>
    <row r="641" spans="1:6" hidden="1" x14ac:dyDescent="0.3">
      <c r="A641" t="s">
        <v>56</v>
      </c>
      <c r="B641" t="s">
        <v>68</v>
      </c>
      <c r="C641" t="s">
        <v>1333</v>
      </c>
      <c r="D641" t="s">
        <v>1336</v>
      </c>
      <c r="E641" s="29">
        <v>1525.1646953708653</v>
      </c>
      <c r="F641" s="29">
        <v>3100</v>
      </c>
    </row>
    <row r="642" spans="1:6" hidden="1" x14ac:dyDescent="0.3">
      <c r="A642" t="s">
        <v>56</v>
      </c>
      <c r="B642" t="s">
        <v>68</v>
      </c>
      <c r="C642" t="s">
        <v>1333</v>
      </c>
      <c r="D642" t="s">
        <v>1337</v>
      </c>
      <c r="E642" s="29">
        <v>893.71050871824673</v>
      </c>
      <c r="F642" s="29">
        <v>1800</v>
      </c>
    </row>
    <row r="643" spans="1:6" hidden="1" x14ac:dyDescent="0.3">
      <c r="A643" t="s">
        <v>56</v>
      </c>
      <c r="B643" t="s">
        <v>68</v>
      </c>
      <c r="C643" t="s">
        <v>1333</v>
      </c>
      <c r="D643" t="s">
        <v>1338</v>
      </c>
      <c r="E643" s="29">
        <v>1226.2886421902333</v>
      </c>
      <c r="F643" s="29">
        <v>2500</v>
      </c>
    </row>
    <row r="644" spans="1:6" hidden="1" x14ac:dyDescent="0.3">
      <c r="A644" t="s">
        <v>56</v>
      </c>
      <c r="B644" t="s">
        <v>68</v>
      </c>
      <c r="C644" t="s">
        <v>1333</v>
      </c>
      <c r="D644" t="s">
        <v>1339</v>
      </c>
      <c r="E644" s="29">
        <v>975.66171087142152</v>
      </c>
      <c r="F644" s="29">
        <v>2000</v>
      </c>
    </row>
    <row r="645" spans="1:6" hidden="1" x14ac:dyDescent="0.3">
      <c r="A645" t="s">
        <v>56</v>
      </c>
      <c r="B645" t="s">
        <v>68</v>
      </c>
      <c r="C645" t="s">
        <v>1333</v>
      </c>
      <c r="D645" t="s">
        <v>1340</v>
      </c>
      <c r="E645" s="29">
        <v>569.95150049809001</v>
      </c>
      <c r="F645" s="29">
        <v>1200</v>
      </c>
    </row>
    <row r="646" spans="1:6" hidden="1" x14ac:dyDescent="0.3">
      <c r="A646" t="s">
        <v>56</v>
      </c>
      <c r="B646" t="s">
        <v>68</v>
      </c>
      <c r="C646" t="s">
        <v>1333</v>
      </c>
      <c r="D646" t="s">
        <v>1341</v>
      </c>
      <c r="E646" s="29">
        <v>2335.6392859021144</v>
      </c>
      <c r="F646" s="29">
        <v>4700</v>
      </c>
    </row>
    <row r="647" spans="1:6" hidden="1" x14ac:dyDescent="0.3">
      <c r="A647" t="s">
        <v>56</v>
      </c>
      <c r="B647" t="s">
        <v>68</v>
      </c>
      <c r="C647" t="s">
        <v>1333</v>
      </c>
      <c r="D647" t="s">
        <v>1342</v>
      </c>
      <c r="E647" s="29">
        <v>1086.4873087811618</v>
      </c>
      <c r="F647" s="29">
        <v>2200</v>
      </c>
    </row>
    <row r="648" spans="1:6" hidden="1" x14ac:dyDescent="0.3">
      <c r="A648" t="s">
        <v>56</v>
      </c>
      <c r="B648" t="s">
        <v>68</v>
      </c>
      <c r="C648" t="s">
        <v>1333</v>
      </c>
      <c r="D648" t="s">
        <v>1343</v>
      </c>
      <c r="E648" s="29">
        <v>1151.3607244452719</v>
      </c>
      <c r="F648" s="29">
        <v>2400</v>
      </c>
    </row>
    <row r="649" spans="1:6" hidden="1" x14ac:dyDescent="0.3">
      <c r="A649" t="s">
        <v>56</v>
      </c>
      <c r="B649" t="s">
        <v>68</v>
      </c>
      <c r="C649" t="s">
        <v>1333</v>
      </c>
      <c r="D649" t="s">
        <v>1344</v>
      </c>
      <c r="E649" s="29">
        <v>1086.5186063248316</v>
      </c>
      <c r="F649" s="29">
        <v>2200</v>
      </c>
    </row>
    <row r="650" spans="1:6" hidden="1" x14ac:dyDescent="0.3">
      <c r="A650" t="s">
        <v>56</v>
      </c>
      <c r="B650" t="s">
        <v>68</v>
      </c>
      <c r="C650" t="s">
        <v>1333</v>
      </c>
      <c r="D650" t="s">
        <v>1345</v>
      </c>
      <c r="E650" s="29">
        <v>1811.9825137291541</v>
      </c>
      <c r="F650" s="29">
        <v>3700</v>
      </c>
    </row>
    <row r="651" spans="1:6" hidden="1" x14ac:dyDescent="0.3">
      <c r="A651" t="s">
        <v>56</v>
      </c>
      <c r="B651" t="s">
        <v>68</v>
      </c>
      <c r="C651" t="s">
        <v>1333</v>
      </c>
      <c r="D651" t="s">
        <v>1346</v>
      </c>
      <c r="E651" s="29">
        <v>1234.0972506849257</v>
      </c>
      <c r="F651" s="29">
        <v>2500</v>
      </c>
    </row>
    <row r="652" spans="1:6" hidden="1" x14ac:dyDescent="0.3">
      <c r="A652" t="s">
        <v>56</v>
      </c>
      <c r="B652" t="s">
        <v>68</v>
      </c>
      <c r="C652" t="s">
        <v>1333</v>
      </c>
      <c r="D652" t="s">
        <v>1347</v>
      </c>
      <c r="E652" s="29">
        <v>400</v>
      </c>
      <c r="F652" s="29">
        <v>800</v>
      </c>
    </row>
    <row r="653" spans="1:6" hidden="1" x14ac:dyDescent="0.3">
      <c r="A653" t="s">
        <v>56</v>
      </c>
      <c r="B653" t="s">
        <v>68</v>
      </c>
      <c r="C653" t="s">
        <v>1333</v>
      </c>
      <c r="D653" t="s">
        <v>1348</v>
      </c>
      <c r="E653" s="29">
        <v>3291.0060733502341</v>
      </c>
      <c r="F653" s="29">
        <v>6600</v>
      </c>
    </row>
    <row r="654" spans="1:6" hidden="1" x14ac:dyDescent="0.3">
      <c r="A654" t="s">
        <v>56</v>
      </c>
      <c r="B654" t="s">
        <v>68</v>
      </c>
      <c r="C654" t="s">
        <v>1333</v>
      </c>
      <c r="D654" t="s">
        <v>1349</v>
      </c>
      <c r="E654" s="29">
        <v>1051.9455554313595</v>
      </c>
      <c r="F654" s="29">
        <v>2200</v>
      </c>
    </row>
    <row r="655" spans="1:6" hidden="1" x14ac:dyDescent="0.3">
      <c r="A655" t="s">
        <v>56</v>
      </c>
      <c r="B655" t="s">
        <v>68</v>
      </c>
      <c r="C655" t="s">
        <v>1333</v>
      </c>
      <c r="D655" t="s">
        <v>1350</v>
      </c>
      <c r="E655" s="29">
        <v>1929.1530344589937</v>
      </c>
      <c r="F655" s="29">
        <v>3900</v>
      </c>
    </row>
    <row r="656" spans="1:6" hidden="1" x14ac:dyDescent="0.3">
      <c r="A656" t="s">
        <v>56</v>
      </c>
      <c r="B656" t="s">
        <v>68</v>
      </c>
      <c r="C656" t="s">
        <v>1333</v>
      </c>
      <c r="D656" t="s">
        <v>1351</v>
      </c>
      <c r="E656" s="29">
        <v>945.0962998749792</v>
      </c>
      <c r="F656" s="29">
        <v>1900</v>
      </c>
    </row>
    <row r="657" spans="1:6" hidden="1" x14ac:dyDescent="0.3">
      <c r="A657" t="s">
        <v>56</v>
      </c>
      <c r="B657" t="s">
        <v>68</v>
      </c>
      <c r="C657" t="s">
        <v>1333</v>
      </c>
      <c r="D657" t="s">
        <v>1352</v>
      </c>
      <c r="E657" s="29">
        <v>1117.7387578414705</v>
      </c>
      <c r="F657" s="29">
        <v>2300</v>
      </c>
    </row>
    <row r="658" spans="1:6" hidden="1" x14ac:dyDescent="0.3">
      <c r="A658" t="s">
        <v>56</v>
      </c>
      <c r="B658" t="s">
        <v>68</v>
      </c>
      <c r="C658" t="s">
        <v>1333</v>
      </c>
      <c r="D658" t="s">
        <v>1353</v>
      </c>
      <c r="E658" s="29">
        <v>1292.4103325405299</v>
      </c>
      <c r="F658" s="29">
        <v>2600</v>
      </c>
    </row>
    <row r="659" spans="1:6" hidden="1" x14ac:dyDescent="0.3">
      <c r="A659" t="s">
        <v>56</v>
      </c>
      <c r="B659" t="s">
        <v>68</v>
      </c>
      <c r="C659" t="s">
        <v>1333</v>
      </c>
      <c r="D659" t="s">
        <v>1354</v>
      </c>
      <c r="E659" s="29">
        <v>1051.6726004865225</v>
      </c>
      <c r="F659" s="29">
        <v>2200</v>
      </c>
    </row>
    <row r="660" spans="1:6" hidden="1" x14ac:dyDescent="0.3">
      <c r="A660" t="s">
        <v>56</v>
      </c>
      <c r="B660" t="s">
        <v>68</v>
      </c>
      <c r="C660" t="s">
        <v>1333</v>
      </c>
      <c r="D660" t="s">
        <v>1355</v>
      </c>
      <c r="E660" s="29">
        <v>977.84621707609381</v>
      </c>
      <c r="F660" s="29">
        <v>2000</v>
      </c>
    </row>
    <row r="661" spans="1:6" hidden="1" x14ac:dyDescent="0.3">
      <c r="A661" t="s">
        <v>56</v>
      </c>
      <c r="B661" t="s">
        <v>68</v>
      </c>
      <c r="C661" t="s">
        <v>1333</v>
      </c>
      <c r="D661" t="s">
        <v>1356</v>
      </c>
      <c r="E661" s="29">
        <v>3210.6878448952921</v>
      </c>
      <c r="F661" s="29">
        <v>6500</v>
      </c>
    </row>
    <row r="662" spans="1:6" hidden="1" x14ac:dyDescent="0.3">
      <c r="A662" t="s">
        <v>56</v>
      </c>
      <c r="B662" t="s">
        <v>68</v>
      </c>
      <c r="C662" t="s">
        <v>1333</v>
      </c>
      <c r="D662" t="s">
        <v>1357</v>
      </c>
      <c r="E662" s="29">
        <v>1234.2201339932531</v>
      </c>
      <c r="F662" s="29">
        <v>2500</v>
      </c>
    </row>
    <row r="663" spans="1:6" hidden="1" x14ac:dyDescent="0.3">
      <c r="A663" t="s">
        <v>56</v>
      </c>
      <c r="B663" t="s">
        <v>68</v>
      </c>
      <c r="C663" t="s">
        <v>1333</v>
      </c>
      <c r="D663" t="s">
        <v>1358</v>
      </c>
      <c r="E663" s="29">
        <v>949.43738518488965</v>
      </c>
      <c r="F663" s="29">
        <v>1900</v>
      </c>
    </row>
    <row r="664" spans="1:6" hidden="1" x14ac:dyDescent="0.3">
      <c r="A664" t="s">
        <v>56</v>
      </c>
      <c r="B664" t="s">
        <v>68</v>
      </c>
      <c r="C664" t="s">
        <v>1333</v>
      </c>
      <c r="D664" t="s">
        <v>1359</v>
      </c>
      <c r="E664" s="29">
        <v>2597.6199430496035</v>
      </c>
      <c r="F664" s="29">
        <v>5200</v>
      </c>
    </row>
    <row r="665" spans="1:6" hidden="1" x14ac:dyDescent="0.3">
      <c r="A665" t="s">
        <v>56</v>
      </c>
      <c r="B665" t="s">
        <v>68</v>
      </c>
      <c r="C665" t="s">
        <v>1333</v>
      </c>
      <c r="D665" t="s">
        <v>1360</v>
      </c>
      <c r="E665" s="29">
        <v>1210.9122046651041</v>
      </c>
      <c r="F665" s="29">
        <v>2500</v>
      </c>
    </row>
    <row r="666" spans="1:6" hidden="1" x14ac:dyDescent="0.3">
      <c r="A666" t="s">
        <v>56</v>
      </c>
      <c r="B666" t="s">
        <v>68</v>
      </c>
      <c r="C666" t="s">
        <v>1333</v>
      </c>
      <c r="D666" t="s">
        <v>1361</v>
      </c>
      <c r="E666" s="29">
        <v>865.10979766538708</v>
      </c>
      <c r="F666" s="29">
        <v>1800</v>
      </c>
    </row>
    <row r="667" spans="1:6" hidden="1" x14ac:dyDescent="0.3">
      <c r="A667" t="s">
        <v>56</v>
      </c>
      <c r="B667" t="s">
        <v>68</v>
      </c>
      <c r="C667" t="s">
        <v>1333</v>
      </c>
      <c r="D667" t="s">
        <v>1362</v>
      </c>
      <c r="E667" s="29">
        <v>4396.8512513768546</v>
      </c>
      <c r="F667" s="29">
        <v>8800</v>
      </c>
    </row>
    <row r="668" spans="1:6" hidden="1" x14ac:dyDescent="0.3">
      <c r="A668" t="s">
        <v>56</v>
      </c>
      <c r="B668" t="s">
        <v>68</v>
      </c>
      <c r="C668" t="s">
        <v>1363</v>
      </c>
      <c r="D668" t="s">
        <v>1364</v>
      </c>
      <c r="E668" s="29">
        <v>3596.1615492682231</v>
      </c>
      <c r="F668" s="29">
        <v>7200</v>
      </c>
    </row>
    <row r="669" spans="1:6" hidden="1" x14ac:dyDescent="0.3">
      <c r="A669" t="s">
        <v>56</v>
      </c>
      <c r="B669" t="s">
        <v>68</v>
      </c>
      <c r="C669" t="s">
        <v>1363</v>
      </c>
      <c r="D669" t="s">
        <v>1365</v>
      </c>
      <c r="E669" s="29">
        <v>2764.2663874110604</v>
      </c>
      <c r="F669" s="29">
        <v>5600</v>
      </c>
    </row>
    <row r="670" spans="1:6" hidden="1" x14ac:dyDescent="0.3">
      <c r="A670" t="s">
        <v>56</v>
      </c>
      <c r="B670" t="s">
        <v>68</v>
      </c>
      <c r="C670" t="s">
        <v>1363</v>
      </c>
      <c r="D670" t="s">
        <v>1366</v>
      </c>
      <c r="E670" s="29">
        <v>1680.5096497701948</v>
      </c>
      <c r="F670" s="29">
        <v>3400</v>
      </c>
    </row>
    <row r="671" spans="1:6" hidden="1" x14ac:dyDescent="0.3">
      <c r="A671" t="s">
        <v>56</v>
      </c>
      <c r="B671" t="s">
        <v>68</v>
      </c>
      <c r="C671" t="s">
        <v>1363</v>
      </c>
      <c r="D671" t="s">
        <v>1367</v>
      </c>
      <c r="E671" s="29">
        <v>1942.9002313832416</v>
      </c>
      <c r="F671" s="29">
        <v>3900</v>
      </c>
    </row>
    <row r="672" spans="1:6" hidden="1" x14ac:dyDescent="0.3">
      <c r="A672" t="s">
        <v>56</v>
      </c>
      <c r="B672" t="s">
        <v>68</v>
      </c>
      <c r="C672" t="s">
        <v>1363</v>
      </c>
      <c r="D672" t="s">
        <v>1368</v>
      </c>
      <c r="E672" s="29">
        <v>4118.3060496545331</v>
      </c>
      <c r="F672" s="29">
        <v>8300</v>
      </c>
    </row>
    <row r="673" spans="1:6" hidden="1" x14ac:dyDescent="0.3">
      <c r="A673" t="s">
        <v>56</v>
      </c>
      <c r="B673" t="s">
        <v>68</v>
      </c>
      <c r="C673" t="s">
        <v>1363</v>
      </c>
      <c r="D673" t="s">
        <v>1369</v>
      </c>
      <c r="E673" s="29">
        <v>2298.3010306543629</v>
      </c>
      <c r="F673" s="29">
        <v>4600</v>
      </c>
    </row>
    <row r="674" spans="1:6" hidden="1" x14ac:dyDescent="0.3">
      <c r="A674" t="s">
        <v>56</v>
      </c>
      <c r="B674" t="s">
        <v>68</v>
      </c>
      <c r="C674" t="s">
        <v>1363</v>
      </c>
      <c r="D674" t="s">
        <v>1370</v>
      </c>
      <c r="E674" s="29">
        <v>1126.1992635619831</v>
      </c>
      <c r="F674" s="29">
        <v>2300</v>
      </c>
    </row>
    <row r="675" spans="1:6" hidden="1" x14ac:dyDescent="0.3">
      <c r="A675" t="s">
        <v>56</v>
      </c>
      <c r="B675" t="s">
        <v>68</v>
      </c>
      <c r="C675" t="s">
        <v>1363</v>
      </c>
      <c r="D675" t="s">
        <v>1371</v>
      </c>
      <c r="E675" s="29">
        <v>4757.9815097613136</v>
      </c>
      <c r="F675" s="29">
        <v>9600</v>
      </c>
    </row>
    <row r="676" spans="1:6" hidden="1" x14ac:dyDescent="0.3">
      <c r="A676" t="s">
        <v>56</v>
      </c>
      <c r="B676" t="s">
        <v>68</v>
      </c>
      <c r="C676" t="s">
        <v>1363</v>
      </c>
      <c r="D676" t="s">
        <v>1372</v>
      </c>
      <c r="E676" s="29">
        <v>2717.4231508750167</v>
      </c>
      <c r="F676" s="29">
        <v>5500</v>
      </c>
    </row>
    <row r="677" spans="1:6" hidden="1" x14ac:dyDescent="0.3">
      <c r="A677" t="s">
        <v>56</v>
      </c>
      <c r="B677" t="s">
        <v>68</v>
      </c>
      <c r="C677" t="s">
        <v>1363</v>
      </c>
      <c r="D677" t="s">
        <v>1373</v>
      </c>
      <c r="E677" s="29">
        <v>1960.6246512203127</v>
      </c>
      <c r="F677" s="29">
        <v>4000</v>
      </c>
    </row>
    <row r="678" spans="1:6" hidden="1" x14ac:dyDescent="0.3">
      <c r="A678" t="s">
        <v>56</v>
      </c>
      <c r="B678" t="s">
        <v>68</v>
      </c>
      <c r="C678" t="s">
        <v>1363</v>
      </c>
      <c r="D678" t="s">
        <v>1374</v>
      </c>
      <c r="E678" s="29">
        <v>1258.6584449846644</v>
      </c>
      <c r="F678" s="29">
        <v>2600</v>
      </c>
    </row>
    <row r="679" spans="1:6" hidden="1" x14ac:dyDescent="0.3">
      <c r="A679" t="s">
        <v>56</v>
      </c>
      <c r="B679" t="s">
        <v>68</v>
      </c>
      <c r="C679" t="s">
        <v>1363</v>
      </c>
      <c r="D679" t="s">
        <v>1375</v>
      </c>
      <c r="E679" s="29">
        <v>1611.3499602996112</v>
      </c>
      <c r="F679" s="29">
        <v>3300</v>
      </c>
    </row>
    <row r="680" spans="1:6" hidden="1" x14ac:dyDescent="0.3">
      <c r="A680" t="s">
        <v>56</v>
      </c>
      <c r="B680" t="s">
        <v>68</v>
      </c>
      <c r="C680" t="s">
        <v>1363</v>
      </c>
      <c r="D680" t="s">
        <v>1376</v>
      </c>
      <c r="E680" s="29">
        <v>2080.6401953220138</v>
      </c>
      <c r="F680" s="29">
        <v>4200</v>
      </c>
    </row>
    <row r="681" spans="1:6" hidden="1" x14ac:dyDescent="0.3">
      <c r="A681" t="s">
        <v>56</v>
      </c>
      <c r="B681" t="s">
        <v>68</v>
      </c>
      <c r="C681" t="s">
        <v>1363</v>
      </c>
      <c r="D681" t="s">
        <v>1377</v>
      </c>
      <c r="E681" s="29">
        <v>2002.6050991562088</v>
      </c>
      <c r="F681" s="29">
        <v>4100</v>
      </c>
    </row>
    <row r="682" spans="1:6" hidden="1" x14ac:dyDescent="0.3">
      <c r="A682" t="s">
        <v>56</v>
      </c>
      <c r="B682" t="s">
        <v>68</v>
      </c>
      <c r="C682" t="s">
        <v>1363</v>
      </c>
      <c r="D682" t="s">
        <v>1378</v>
      </c>
      <c r="E682" s="29">
        <v>1876.3276736906425</v>
      </c>
      <c r="F682" s="29">
        <v>3800</v>
      </c>
    </row>
    <row r="683" spans="1:6" hidden="1" x14ac:dyDescent="0.3">
      <c r="A683" t="s">
        <v>56</v>
      </c>
      <c r="B683" t="s">
        <v>68</v>
      </c>
      <c r="C683" t="s">
        <v>1363</v>
      </c>
      <c r="D683" t="s">
        <v>1379</v>
      </c>
      <c r="E683" s="29">
        <v>1273.8183052672182</v>
      </c>
      <c r="F683" s="29">
        <v>2600</v>
      </c>
    </row>
    <row r="684" spans="1:6" hidden="1" x14ac:dyDescent="0.3">
      <c r="A684" t="s">
        <v>56</v>
      </c>
      <c r="B684" t="s">
        <v>68</v>
      </c>
      <c r="C684" t="s">
        <v>1363</v>
      </c>
      <c r="D684" t="s">
        <v>1380</v>
      </c>
      <c r="E684" s="29">
        <v>1587.5839277296122</v>
      </c>
      <c r="F684" s="29">
        <v>3200</v>
      </c>
    </row>
    <row r="685" spans="1:6" hidden="1" x14ac:dyDescent="0.3">
      <c r="A685" t="s">
        <v>56</v>
      </c>
      <c r="B685" t="s">
        <v>68</v>
      </c>
      <c r="C685" t="s">
        <v>1363</v>
      </c>
      <c r="D685" t="s">
        <v>1381</v>
      </c>
      <c r="E685" s="29">
        <v>3250.4599343786285</v>
      </c>
      <c r="F685" s="29">
        <v>6600</v>
      </c>
    </row>
    <row r="686" spans="1:6" hidden="1" x14ac:dyDescent="0.3">
      <c r="A686" t="s">
        <v>56</v>
      </c>
      <c r="B686" t="s">
        <v>68</v>
      </c>
      <c r="C686" t="s">
        <v>1363</v>
      </c>
      <c r="D686" t="s">
        <v>1382</v>
      </c>
      <c r="E686" s="29">
        <v>3145.1979564864832</v>
      </c>
      <c r="F686" s="29">
        <v>6300</v>
      </c>
    </row>
    <row r="687" spans="1:6" hidden="1" x14ac:dyDescent="0.3">
      <c r="A687" t="s">
        <v>56</v>
      </c>
      <c r="B687" t="s">
        <v>68</v>
      </c>
      <c r="C687" t="s">
        <v>1363</v>
      </c>
      <c r="D687" t="s">
        <v>1383</v>
      </c>
      <c r="E687" s="29">
        <v>1332.9074032056151</v>
      </c>
      <c r="F687" s="29">
        <v>2700</v>
      </c>
    </row>
    <row r="688" spans="1:6" hidden="1" x14ac:dyDescent="0.3">
      <c r="A688" t="s">
        <v>56</v>
      </c>
      <c r="B688" t="s">
        <v>68</v>
      </c>
      <c r="C688" t="s">
        <v>1363</v>
      </c>
      <c r="D688" t="s">
        <v>1384</v>
      </c>
      <c r="E688" s="29">
        <v>1327.4463307080314</v>
      </c>
      <c r="F688" s="29">
        <v>2700</v>
      </c>
    </row>
    <row r="689" spans="1:6" hidden="1" x14ac:dyDescent="0.3">
      <c r="A689" t="s">
        <v>56</v>
      </c>
      <c r="B689" t="s">
        <v>68</v>
      </c>
      <c r="C689" t="s">
        <v>1363</v>
      </c>
      <c r="D689" t="s">
        <v>1385</v>
      </c>
      <c r="E689" s="29">
        <v>1944.3573298933313</v>
      </c>
      <c r="F689" s="29">
        <v>3900</v>
      </c>
    </row>
    <row r="690" spans="1:6" hidden="1" x14ac:dyDescent="0.3">
      <c r="A690" t="s">
        <v>56</v>
      </c>
      <c r="B690" t="s">
        <v>68</v>
      </c>
      <c r="C690" t="s">
        <v>1363</v>
      </c>
      <c r="D690" t="s">
        <v>1386</v>
      </c>
      <c r="E690" s="29">
        <v>1406.8711600897404</v>
      </c>
      <c r="F690" s="29">
        <v>2900</v>
      </c>
    </row>
    <row r="691" spans="1:6" hidden="1" x14ac:dyDescent="0.3">
      <c r="A691" t="s">
        <v>56</v>
      </c>
      <c r="B691" t="s">
        <v>68</v>
      </c>
      <c r="C691" t="s">
        <v>1363</v>
      </c>
      <c r="D691" t="s">
        <v>1387</v>
      </c>
      <c r="E691" s="29">
        <v>4187.3779306021643</v>
      </c>
      <c r="F691" s="29">
        <v>8400</v>
      </c>
    </row>
    <row r="692" spans="1:6" hidden="1" x14ac:dyDescent="0.3">
      <c r="A692" t="s">
        <v>56</v>
      </c>
      <c r="B692" t="s">
        <v>68</v>
      </c>
      <c r="C692" t="s">
        <v>1363</v>
      </c>
      <c r="D692" t="s">
        <v>1388</v>
      </c>
      <c r="E692" s="29">
        <v>2115.5887356219209</v>
      </c>
      <c r="F692" s="29">
        <v>4300</v>
      </c>
    </row>
    <row r="693" spans="1:6" hidden="1" x14ac:dyDescent="0.3">
      <c r="A693" t="s">
        <v>56</v>
      </c>
      <c r="B693" t="s">
        <v>68</v>
      </c>
      <c r="C693" t="s">
        <v>1363</v>
      </c>
      <c r="D693" t="s">
        <v>1389</v>
      </c>
      <c r="E693" s="29">
        <v>1943.4455064568692</v>
      </c>
      <c r="F693" s="29">
        <v>3900</v>
      </c>
    </row>
    <row r="694" spans="1:6" hidden="1" x14ac:dyDescent="0.3">
      <c r="A694" t="s">
        <v>56</v>
      </c>
      <c r="B694" t="s">
        <v>68</v>
      </c>
      <c r="C694" t="s">
        <v>1363</v>
      </c>
      <c r="D694" t="s">
        <v>1390</v>
      </c>
      <c r="E694" s="29">
        <v>2727.1475601415336</v>
      </c>
      <c r="F694" s="29">
        <v>5500</v>
      </c>
    </row>
    <row r="695" spans="1:6" hidden="1" x14ac:dyDescent="0.3">
      <c r="A695" t="s">
        <v>56</v>
      </c>
      <c r="B695" t="s">
        <v>68</v>
      </c>
      <c r="C695" t="s">
        <v>1363</v>
      </c>
      <c r="D695" t="s">
        <v>1391</v>
      </c>
      <c r="E695" s="29">
        <v>3049.3079008604459</v>
      </c>
      <c r="F695" s="29">
        <v>6100</v>
      </c>
    </row>
    <row r="696" spans="1:6" hidden="1" x14ac:dyDescent="0.3">
      <c r="A696" t="s">
        <v>56</v>
      </c>
      <c r="B696" t="s">
        <v>68</v>
      </c>
      <c r="C696" t="s">
        <v>1363</v>
      </c>
      <c r="D696" t="s">
        <v>1392</v>
      </c>
      <c r="E696" s="29">
        <v>4079.5130010654921</v>
      </c>
      <c r="F696" s="29">
        <v>8200</v>
      </c>
    </row>
    <row r="697" spans="1:6" hidden="1" x14ac:dyDescent="0.3">
      <c r="A697" t="s">
        <v>56</v>
      </c>
      <c r="B697" t="s">
        <v>68</v>
      </c>
      <c r="C697" t="s">
        <v>71</v>
      </c>
      <c r="D697" t="s">
        <v>1393</v>
      </c>
      <c r="E697" s="29">
        <v>2682.4576463409894</v>
      </c>
      <c r="F697" s="29">
        <v>5400</v>
      </c>
    </row>
    <row r="698" spans="1:6" hidden="1" x14ac:dyDescent="0.3">
      <c r="A698" t="s">
        <v>56</v>
      </c>
      <c r="B698" t="s">
        <v>68</v>
      </c>
      <c r="C698" t="s">
        <v>71</v>
      </c>
      <c r="D698" t="s">
        <v>1394</v>
      </c>
      <c r="E698" s="29">
        <v>2017.4805847656687</v>
      </c>
      <c r="F698" s="29">
        <v>4100</v>
      </c>
    </row>
    <row r="699" spans="1:6" hidden="1" x14ac:dyDescent="0.3">
      <c r="A699" t="s">
        <v>56</v>
      </c>
      <c r="B699" t="s">
        <v>68</v>
      </c>
      <c r="C699" t="s">
        <v>71</v>
      </c>
      <c r="D699" t="s">
        <v>1395</v>
      </c>
      <c r="E699" s="29">
        <v>1806.2762951253494</v>
      </c>
      <c r="F699" s="29">
        <v>3700</v>
      </c>
    </row>
    <row r="700" spans="1:6" hidden="1" x14ac:dyDescent="0.3">
      <c r="A700" t="s">
        <v>56</v>
      </c>
      <c r="B700" t="s">
        <v>68</v>
      </c>
      <c r="C700" t="s">
        <v>71</v>
      </c>
      <c r="D700" t="s">
        <v>1396</v>
      </c>
      <c r="E700" s="29">
        <v>2165.9716808314265</v>
      </c>
      <c r="F700" s="29">
        <v>4400</v>
      </c>
    </row>
    <row r="701" spans="1:6" hidden="1" x14ac:dyDescent="0.3">
      <c r="A701" t="s">
        <v>56</v>
      </c>
      <c r="B701" t="s">
        <v>68</v>
      </c>
      <c r="C701" t="s">
        <v>71</v>
      </c>
      <c r="D701" t="s">
        <v>1397</v>
      </c>
      <c r="E701" s="29">
        <v>828.49209000646215</v>
      </c>
      <c r="F701" s="29">
        <v>1700</v>
      </c>
    </row>
    <row r="702" spans="1:6" hidden="1" x14ac:dyDescent="0.3">
      <c r="A702" t="s">
        <v>56</v>
      </c>
      <c r="B702" t="s">
        <v>68</v>
      </c>
      <c r="C702" t="s">
        <v>71</v>
      </c>
      <c r="D702" t="s">
        <v>1398</v>
      </c>
      <c r="E702" s="29">
        <v>1522.0445446218173</v>
      </c>
      <c r="F702" s="29">
        <v>3100</v>
      </c>
    </row>
    <row r="703" spans="1:6" hidden="1" x14ac:dyDescent="0.3">
      <c r="A703" t="s">
        <v>56</v>
      </c>
      <c r="B703" t="s">
        <v>68</v>
      </c>
      <c r="C703" t="s">
        <v>71</v>
      </c>
      <c r="D703" t="s">
        <v>1399</v>
      </c>
      <c r="E703" s="29">
        <v>2080.2238477814026</v>
      </c>
      <c r="F703" s="29">
        <v>4200</v>
      </c>
    </row>
    <row r="704" spans="1:6" hidden="1" x14ac:dyDescent="0.3">
      <c r="A704" t="s">
        <v>56</v>
      </c>
      <c r="B704" t="s">
        <v>68</v>
      </c>
      <c r="C704" t="s">
        <v>71</v>
      </c>
      <c r="D704" t="s">
        <v>1400</v>
      </c>
      <c r="E704" s="29">
        <v>1931.7762985151803</v>
      </c>
      <c r="F704" s="29">
        <v>3900</v>
      </c>
    </row>
    <row r="705" spans="1:6" hidden="1" x14ac:dyDescent="0.3">
      <c r="A705" t="s">
        <v>56</v>
      </c>
      <c r="B705" t="s">
        <v>68</v>
      </c>
      <c r="C705" t="s">
        <v>71</v>
      </c>
      <c r="D705" t="s">
        <v>1401</v>
      </c>
      <c r="E705" s="29">
        <v>4337.0635876054703</v>
      </c>
      <c r="F705" s="29">
        <v>8700</v>
      </c>
    </row>
    <row r="706" spans="1:6" hidden="1" x14ac:dyDescent="0.3">
      <c r="A706" t="s">
        <v>56</v>
      </c>
      <c r="B706" t="s">
        <v>68</v>
      </c>
      <c r="C706" t="s">
        <v>71</v>
      </c>
      <c r="D706" t="s">
        <v>1402</v>
      </c>
      <c r="E706" s="29">
        <v>1607.7457328908906</v>
      </c>
      <c r="F706" s="29">
        <v>3300</v>
      </c>
    </row>
    <row r="707" spans="1:6" hidden="1" x14ac:dyDescent="0.3">
      <c r="A707" t="s">
        <v>56</v>
      </c>
      <c r="B707" t="s">
        <v>68</v>
      </c>
      <c r="C707" t="s">
        <v>71</v>
      </c>
      <c r="D707" t="s">
        <v>1403</v>
      </c>
      <c r="E707" s="29">
        <v>2125.8099488699654</v>
      </c>
      <c r="F707" s="29">
        <v>4300</v>
      </c>
    </row>
    <row r="708" spans="1:6" hidden="1" x14ac:dyDescent="0.3">
      <c r="A708" t="s">
        <v>56</v>
      </c>
      <c r="B708" t="s">
        <v>68</v>
      </c>
      <c r="C708" t="s">
        <v>71</v>
      </c>
      <c r="D708" t="s">
        <v>1404</v>
      </c>
      <c r="E708" s="29">
        <v>1483.9742070555162</v>
      </c>
      <c r="F708" s="29">
        <v>3000</v>
      </c>
    </row>
    <row r="709" spans="1:6" hidden="1" x14ac:dyDescent="0.3">
      <c r="A709" t="s">
        <v>56</v>
      </c>
      <c r="B709" t="s">
        <v>68</v>
      </c>
      <c r="C709" t="s">
        <v>71</v>
      </c>
      <c r="D709" t="s">
        <v>1405</v>
      </c>
      <c r="E709" s="29">
        <v>2366.4287194368444</v>
      </c>
      <c r="F709" s="29">
        <v>4800</v>
      </c>
    </row>
    <row r="710" spans="1:6" hidden="1" x14ac:dyDescent="0.3">
      <c r="A710" t="s">
        <v>56</v>
      </c>
      <c r="B710" t="s">
        <v>68</v>
      </c>
      <c r="C710" t="s">
        <v>71</v>
      </c>
      <c r="D710" t="s">
        <v>1406</v>
      </c>
      <c r="E710" s="29">
        <v>2451.5644207916384</v>
      </c>
      <c r="F710" s="29">
        <v>5000</v>
      </c>
    </row>
    <row r="711" spans="1:6" hidden="1" x14ac:dyDescent="0.3">
      <c r="A711" t="s">
        <v>56</v>
      </c>
      <c r="B711" t="s">
        <v>68</v>
      </c>
      <c r="C711" t="s">
        <v>71</v>
      </c>
      <c r="D711" t="s">
        <v>1407</v>
      </c>
      <c r="E711" s="29">
        <v>1367.4784476000013</v>
      </c>
      <c r="F711" s="29">
        <v>2800</v>
      </c>
    </row>
    <row r="712" spans="1:6" hidden="1" x14ac:dyDescent="0.3">
      <c r="A712" t="s">
        <v>56</v>
      </c>
      <c r="B712" t="s">
        <v>68</v>
      </c>
      <c r="C712" t="s">
        <v>71</v>
      </c>
      <c r="D712" t="s">
        <v>1408</v>
      </c>
      <c r="E712" s="29">
        <v>4136.4920349869035</v>
      </c>
      <c r="F712" s="29">
        <v>8300</v>
      </c>
    </row>
    <row r="713" spans="1:6" hidden="1" x14ac:dyDescent="0.3">
      <c r="A713" t="s">
        <v>56</v>
      </c>
      <c r="B713" t="s">
        <v>68</v>
      </c>
      <c r="C713" t="s">
        <v>71</v>
      </c>
      <c r="D713" t="s">
        <v>1409</v>
      </c>
      <c r="E713" s="29">
        <v>1132.3436634931131</v>
      </c>
      <c r="F713" s="29">
        <v>2300</v>
      </c>
    </row>
    <row r="714" spans="1:6" hidden="1" x14ac:dyDescent="0.3">
      <c r="A714" t="s">
        <v>56</v>
      </c>
      <c r="B714" t="s">
        <v>68</v>
      </c>
      <c r="C714" t="s">
        <v>71</v>
      </c>
      <c r="D714" t="s">
        <v>196</v>
      </c>
      <c r="E714" s="29">
        <v>4723.9606963652641</v>
      </c>
      <c r="F714" s="29">
        <v>9500</v>
      </c>
    </row>
    <row r="715" spans="1:6" hidden="1" x14ac:dyDescent="0.3">
      <c r="A715" t="s">
        <v>56</v>
      </c>
      <c r="B715" t="s">
        <v>68</v>
      </c>
      <c r="C715" t="s">
        <v>71</v>
      </c>
      <c r="D715" t="s">
        <v>1410</v>
      </c>
      <c r="E715" s="29">
        <v>1864.0629073317418</v>
      </c>
      <c r="F715" s="29">
        <v>3800</v>
      </c>
    </row>
    <row r="716" spans="1:6" hidden="1" x14ac:dyDescent="0.3">
      <c r="A716" t="s">
        <v>56</v>
      </c>
      <c r="B716" t="s">
        <v>68</v>
      </c>
      <c r="C716" t="s">
        <v>71</v>
      </c>
      <c r="D716" t="s">
        <v>1411</v>
      </c>
      <c r="E716" s="29">
        <v>3913.6260063320251</v>
      </c>
      <c r="F716" s="29">
        <v>7900</v>
      </c>
    </row>
    <row r="717" spans="1:6" hidden="1" x14ac:dyDescent="0.3">
      <c r="A717" t="s">
        <v>56</v>
      </c>
      <c r="B717" t="s">
        <v>1412</v>
      </c>
      <c r="C717" t="s">
        <v>1413</v>
      </c>
      <c r="D717" t="s">
        <v>1414</v>
      </c>
      <c r="E717" s="29">
        <v>1761.5483596378153</v>
      </c>
      <c r="F717" s="29">
        <v>3600</v>
      </c>
    </row>
    <row r="718" spans="1:6" hidden="1" x14ac:dyDescent="0.3">
      <c r="A718" t="s">
        <v>56</v>
      </c>
      <c r="B718" t="s">
        <v>1412</v>
      </c>
      <c r="C718" t="s">
        <v>1413</v>
      </c>
      <c r="D718" t="s">
        <v>1415</v>
      </c>
      <c r="E718" s="29">
        <v>783.48071717913672</v>
      </c>
      <c r="F718" s="29">
        <v>1600</v>
      </c>
    </row>
    <row r="719" spans="1:6" hidden="1" x14ac:dyDescent="0.3">
      <c r="A719" t="s">
        <v>56</v>
      </c>
      <c r="B719" t="s">
        <v>1412</v>
      </c>
      <c r="C719" t="s">
        <v>1413</v>
      </c>
      <c r="D719" t="s">
        <v>1416</v>
      </c>
      <c r="E719" s="29">
        <v>1201.6223110205024</v>
      </c>
      <c r="F719" s="29">
        <v>2500</v>
      </c>
    </row>
    <row r="720" spans="1:6" hidden="1" x14ac:dyDescent="0.3">
      <c r="A720" t="s">
        <v>56</v>
      </c>
      <c r="B720" t="s">
        <v>1412</v>
      </c>
      <c r="C720" t="s">
        <v>1413</v>
      </c>
      <c r="D720" t="s">
        <v>1417</v>
      </c>
      <c r="E720" s="29">
        <v>1422.6333052916618</v>
      </c>
      <c r="F720" s="29">
        <v>2900</v>
      </c>
    </row>
    <row r="721" spans="1:6" hidden="1" x14ac:dyDescent="0.3">
      <c r="A721" t="s">
        <v>56</v>
      </c>
      <c r="B721" t="s">
        <v>1412</v>
      </c>
      <c r="C721" t="s">
        <v>1413</v>
      </c>
      <c r="D721" t="s">
        <v>1418</v>
      </c>
      <c r="E721" s="29">
        <v>1008.0190015345432</v>
      </c>
      <c r="F721" s="29">
        <v>2100</v>
      </c>
    </row>
    <row r="722" spans="1:6" hidden="1" x14ac:dyDescent="0.3">
      <c r="A722" t="s">
        <v>56</v>
      </c>
      <c r="B722" t="s">
        <v>1412</v>
      </c>
      <c r="C722" t="s">
        <v>1413</v>
      </c>
      <c r="D722" t="s">
        <v>1419</v>
      </c>
      <c r="E722" s="29">
        <v>952.66817918321908</v>
      </c>
      <c r="F722" s="29">
        <v>2000</v>
      </c>
    </row>
    <row r="723" spans="1:6" hidden="1" x14ac:dyDescent="0.3">
      <c r="A723" t="s">
        <v>56</v>
      </c>
      <c r="B723" t="s">
        <v>1412</v>
      </c>
      <c r="C723" t="s">
        <v>1420</v>
      </c>
      <c r="D723" t="s">
        <v>1421</v>
      </c>
      <c r="E723" s="29">
        <v>1748.3751659586228</v>
      </c>
      <c r="F723" s="29">
        <v>3500</v>
      </c>
    </row>
    <row r="724" spans="1:6" hidden="1" x14ac:dyDescent="0.3">
      <c r="A724" t="s">
        <v>56</v>
      </c>
      <c r="B724" t="s">
        <v>1412</v>
      </c>
      <c r="C724" t="s">
        <v>1420</v>
      </c>
      <c r="D724" t="s">
        <v>1422</v>
      </c>
      <c r="E724" s="29">
        <v>1037.2872135458988</v>
      </c>
      <c r="F724" s="29">
        <v>2100</v>
      </c>
    </row>
    <row r="725" spans="1:6" hidden="1" x14ac:dyDescent="0.3">
      <c r="A725" t="s">
        <v>56</v>
      </c>
      <c r="B725" t="s">
        <v>1412</v>
      </c>
      <c r="C725" t="s">
        <v>1420</v>
      </c>
      <c r="D725" t="s">
        <v>1423</v>
      </c>
      <c r="E725" s="29">
        <v>5050.8567026660467</v>
      </c>
      <c r="F725" s="29">
        <v>10200</v>
      </c>
    </row>
    <row r="726" spans="1:6" hidden="1" x14ac:dyDescent="0.3">
      <c r="A726" t="s">
        <v>56</v>
      </c>
      <c r="B726" t="s">
        <v>1412</v>
      </c>
      <c r="C726" t="s">
        <v>1420</v>
      </c>
      <c r="D726" t="s">
        <v>1424</v>
      </c>
      <c r="E726" s="29">
        <v>1302.4095549280537</v>
      </c>
      <c r="F726" s="29">
        <v>2700</v>
      </c>
    </row>
    <row r="727" spans="1:6" hidden="1" x14ac:dyDescent="0.3">
      <c r="A727" t="s">
        <v>56</v>
      </c>
      <c r="B727" t="s">
        <v>1412</v>
      </c>
      <c r="C727" t="s">
        <v>1420</v>
      </c>
      <c r="D727" t="s">
        <v>1425</v>
      </c>
      <c r="E727" s="29">
        <v>1292.1617394975578</v>
      </c>
      <c r="F727" s="29">
        <v>2600</v>
      </c>
    </row>
    <row r="728" spans="1:6" hidden="1" x14ac:dyDescent="0.3">
      <c r="A728" t="s">
        <v>56</v>
      </c>
      <c r="B728" t="s">
        <v>1412</v>
      </c>
      <c r="C728" t="s">
        <v>1420</v>
      </c>
      <c r="D728" t="s">
        <v>1426</v>
      </c>
      <c r="E728" s="29">
        <v>1041.5380819740758</v>
      </c>
      <c r="F728" s="29">
        <v>2100</v>
      </c>
    </row>
    <row r="729" spans="1:6" hidden="1" x14ac:dyDescent="0.3">
      <c r="A729" t="s">
        <v>56</v>
      </c>
      <c r="B729" t="s">
        <v>1412</v>
      </c>
      <c r="C729" t="s">
        <v>1420</v>
      </c>
      <c r="D729" t="s">
        <v>1427</v>
      </c>
      <c r="E729" s="29">
        <v>1858.309453728684</v>
      </c>
      <c r="F729" s="29">
        <v>3800</v>
      </c>
    </row>
    <row r="730" spans="1:6" hidden="1" x14ac:dyDescent="0.3">
      <c r="A730" t="s">
        <v>56</v>
      </c>
      <c r="B730" t="s">
        <v>1412</v>
      </c>
      <c r="C730" t="s">
        <v>1420</v>
      </c>
      <c r="D730" t="s">
        <v>1428</v>
      </c>
      <c r="E730" s="29">
        <v>788.83401071351773</v>
      </c>
      <c r="F730" s="29">
        <v>1600</v>
      </c>
    </row>
    <row r="731" spans="1:6" hidden="1" x14ac:dyDescent="0.3">
      <c r="A731" t="s">
        <v>56</v>
      </c>
      <c r="B731" t="s">
        <v>1412</v>
      </c>
      <c r="C731" t="s">
        <v>1420</v>
      </c>
      <c r="D731" t="s">
        <v>1429</v>
      </c>
      <c r="E731" s="29">
        <v>1044.317234979216</v>
      </c>
      <c r="F731" s="29">
        <v>2100</v>
      </c>
    </row>
    <row r="732" spans="1:6" hidden="1" x14ac:dyDescent="0.3">
      <c r="A732" t="s">
        <v>56</v>
      </c>
      <c r="B732" t="s">
        <v>1412</v>
      </c>
      <c r="C732" t="s">
        <v>1420</v>
      </c>
      <c r="D732" t="s">
        <v>1430</v>
      </c>
      <c r="E732" s="29">
        <v>1626.4876254058636</v>
      </c>
      <c r="F732" s="29">
        <v>3300</v>
      </c>
    </row>
    <row r="733" spans="1:6" hidden="1" x14ac:dyDescent="0.3">
      <c r="A733" t="s">
        <v>56</v>
      </c>
      <c r="B733" t="s">
        <v>1412</v>
      </c>
      <c r="C733" t="s">
        <v>1420</v>
      </c>
      <c r="D733" t="s">
        <v>1431</v>
      </c>
      <c r="E733" s="29">
        <v>1894.6119322291311</v>
      </c>
      <c r="F733" s="29">
        <v>3800</v>
      </c>
    </row>
    <row r="734" spans="1:6" hidden="1" x14ac:dyDescent="0.3">
      <c r="A734" t="s">
        <v>56</v>
      </c>
      <c r="B734" t="s">
        <v>1412</v>
      </c>
      <c r="C734" t="s">
        <v>1420</v>
      </c>
      <c r="D734" t="s">
        <v>1432</v>
      </c>
      <c r="E734" s="29">
        <v>761.33410773982632</v>
      </c>
      <c r="F734" s="29">
        <v>1600</v>
      </c>
    </row>
    <row r="735" spans="1:6" hidden="1" x14ac:dyDescent="0.3">
      <c r="A735" t="s">
        <v>56</v>
      </c>
      <c r="B735" t="s">
        <v>1412</v>
      </c>
      <c r="C735" t="s">
        <v>1433</v>
      </c>
      <c r="D735" t="s">
        <v>1434</v>
      </c>
      <c r="E735" s="29">
        <v>913.82760641179425</v>
      </c>
      <c r="F735" s="29">
        <v>1900</v>
      </c>
    </row>
    <row r="736" spans="1:6" hidden="1" x14ac:dyDescent="0.3">
      <c r="A736" t="s">
        <v>56</v>
      </c>
      <c r="B736" t="s">
        <v>1412</v>
      </c>
      <c r="C736" t="s">
        <v>1433</v>
      </c>
      <c r="D736" t="s">
        <v>1435</v>
      </c>
      <c r="E736" s="29">
        <v>5266.3047397080609</v>
      </c>
      <c r="F736" s="29">
        <v>10600</v>
      </c>
    </row>
    <row r="737" spans="1:6" hidden="1" x14ac:dyDescent="0.3">
      <c r="A737" t="s">
        <v>56</v>
      </c>
      <c r="B737" t="s">
        <v>1412</v>
      </c>
      <c r="C737" t="s">
        <v>1433</v>
      </c>
      <c r="D737" t="s">
        <v>1436</v>
      </c>
      <c r="E737" s="29">
        <v>2490.2558354680941</v>
      </c>
      <c r="F737" s="29">
        <v>5000</v>
      </c>
    </row>
    <row r="738" spans="1:6" hidden="1" x14ac:dyDescent="0.3">
      <c r="A738" t="s">
        <v>56</v>
      </c>
      <c r="B738" t="s">
        <v>1412</v>
      </c>
      <c r="C738" t="s">
        <v>1433</v>
      </c>
      <c r="D738" t="s">
        <v>1437</v>
      </c>
      <c r="E738" s="29">
        <v>5699.4097661174992</v>
      </c>
      <c r="F738" s="29">
        <v>11400</v>
      </c>
    </row>
    <row r="739" spans="1:6" hidden="1" x14ac:dyDescent="0.3">
      <c r="A739" t="s">
        <v>56</v>
      </c>
      <c r="B739" t="s">
        <v>1412</v>
      </c>
      <c r="C739" t="s">
        <v>1433</v>
      </c>
      <c r="D739" t="s">
        <v>1438</v>
      </c>
      <c r="E739" s="29">
        <v>1725.3816658410801</v>
      </c>
      <c r="F739" s="29">
        <v>3500</v>
      </c>
    </row>
    <row r="740" spans="1:6" hidden="1" x14ac:dyDescent="0.3">
      <c r="A740" t="s">
        <v>56</v>
      </c>
      <c r="B740" t="s">
        <v>1412</v>
      </c>
      <c r="C740" t="s">
        <v>1433</v>
      </c>
      <c r="D740" t="s">
        <v>1439</v>
      </c>
      <c r="E740" s="29">
        <v>4009.5343748746636</v>
      </c>
      <c r="F740" s="29">
        <v>8100</v>
      </c>
    </row>
    <row r="741" spans="1:6" hidden="1" x14ac:dyDescent="0.3">
      <c r="A741" t="s">
        <v>56</v>
      </c>
      <c r="B741" t="s">
        <v>1412</v>
      </c>
      <c r="C741" t="s">
        <v>1433</v>
      </c>
      <c r="D741" t="s">
        <v>1440</v>
      </c>
      <c r="E741" s="29">
        <v>5957.8836125219304</v>
      </c>
      <c r="F741" s="29">
        <v>12000</v>
      </c>
    </row>
    <row r="742" spans="1:6" hidden="1" x14ac:dyDescent="0.3">
      <c r="A742" t="s">
        <v>56</v>
      </c>
      <c r="B742" t="s">
        <v>1412</v>
      </c>
      <c r="C742" t="s">
        <v>1433</v>
      </c>
      <c r="D742" t="s">
        <v>1441</v>
      </c>
      <c r="E742" s="29">
        <v>1896.570738493567</v>
      </c>
      <c r="F742" s="29">
        <v>3800</v>
      </c>
    </row>
    <row r="743" spans="1:6" hidden="1" x14ac:dyDescent="0.3">
      <c r="A743" t="s">
        <v>56</v>
      </c>
      <c r="B743" t="s">
        <v>1412</v>
      </c>
      <c r="C743" t="s">
        <v>1433</v>
      </c>
      <c r="D743" t="s">
        <v>1442</v>
      </c>
      <c r="E743" s="29">
        <v>1823.7544968636107</v>
      </c>
      <c r="F743" s="29">
        <v>3700</v>
      </c>
    </row>
    <row r="744" spans="1:6" hidden="1" x14ac:dyDescent="0.3">
      <c r="A744" t="s">
        <v>56</v>
      </c>
      <c r="B744" t="s">
        <v>1412</v>
      </c>
      <c r="C744" t="s">
        <v>1433</v>
      </c>
      <c r="D744" t="s">
        <v>1443</v>
      </c>
      <c r="E744" s="29">
        <v>1394.1795427152376</v>
      </c>
      <c r="F744" s="29">
        <v>2800</v>
      </c>
    </row>
    <row r="745" spans="1:6" hidden="1" x14ac:dyDescent="0.3">
      <c r="A745" t="s">
        <v>56</v>
      </c>
      <c r="B745" t="s">
        <v>1412</v>
      </c>
      <c r="C745" t="s">
        <v>1444</v>
      </c>
      <c r="D745" t="s">
        <v>1445</v>
      </c>
      <c r="E745" s="29">
        <v>887.15604313690733</v>
      </c>
      <c r="F745" s="29">
        <v>1800</v>
      </c>
    </row>
    <row r="746" spans="1:6" hidden="1" x14ac:dyDescent="0.3">
      <c r="A746" t="s">
        <v>56</v>
      </c>
      <c r="B746" t="s">
        <v>1412</v>
      </c>
      <c r="C746" t="s">
        <v>1444</v>
      </c>
      <c r="D746" t="s">
        <v>1446</v>
      </c>
      <c r="E746" s="29">
        <v>1975.1022327799626</v>
      </c>
      <c r="F746" s="29">
        <v>4000</v>
      </c>
    </row>
    <row r="747" spans="1:6" hidden="1" x14ac:dyDescent="0.3">
      <c r="A747" t="s">
        <v>56</v>
      </c>
      <c r="B747" t="s">
        <v>1412</v>
      </c>
      <c r="C747" t="s">
        <v>1444</v>
      </c>
      <c r="D747" t="s">
        <v>1447</v>
      </c>
      <c r="E747" s="29">
        <v>1816.8451281364225</v>
      </c>
      <c r="F747" s="29">
        <v>3700</v>
      </c>
    </row>
    <row r="748" spans="1:6" hidden="1" x14ac:dyDescent="0.3">
      <c r="A748" t="s">
        <v>56</v>
      </c>
      <c r="B748" t="s">
        <v>1412</v>
      </c>
      <c r="C748" t="s">
        <v>1444</v>
      </c>
      <c r="D748" t="s">
        <v>1448</v>
      </c>
      <c r="E748" s="29">
        <v>983.59972437262604</v>
      </c>
      <c r="F748" s="29">
        <v>2000</v>
      </c>
    </row>
    <row r="749" spans="1:6" hidden="1" x14ac:dyDescent="0.3">
      <c r="A749" t="s">
        <v>56</v>
      </c>
      <c r="B749" t="s">
        <v>1412</v>
      </c>
      <c r="C749" t="s">
        <v>1444</v>
      </c>
      <c r="D749" t="s">
        <v>1449</v>
      </c>
      <c r="E749" s="29">
        <v>1280.568614316375</v>
      </c>
      <c r="F749" s="29">
        <v>2600</v>
      </c>
    </row>
    <row r="750" spans="1:6" hidden="1" x14ac:dyDescent="0.3">
      <c r="A750" t="s">
        <v>56</v>
      </c>
      <c r="B750" t="s">
        <v>1412</v>
      </c>
      <c r="C750" t="s">
        <v>1444</v>
      </c>
      <c r="D750" t="s">
        <v>1450</v>
      </c>
      <c r="E750" s="29">
        <v>923.76618707669081</v>
      </c>
      <c r="F750" s="29">
        <v>1900</v>
      </c>
    </row>
    <row r="751" spans="1:6" hidden="1" x14ac:dyDescent="0.3">
      <c r="A751" t="s">
        <v>56</v>
      </c>
      <c r="B751" t="s">
        <v>1412</v>
      </c>
      <c r="C751" t="s">
        <v>1444</v>
      </c>
      <c r="D751" t="s">
        <v>1451</v>
      </c>
      <c r="E751" s="29">
        <v>917.05869088682357</v>
      </c>
      <c r="F751" s="29">
        <v>1900</v>
      </c>
    </row>
    <row r="752" spans="1:6" hidden="1" x14ac:dyDescent="0.3">
      <c r="A752" t="s">
        <v>56</v>
      </c>
      <c r="B752" t="s">
        <v>1412</v>
      </c>
      <c r="C752" t="s">
        <v>1444</v>
      </c>
      <c r="D752" t="s">
        <v>1452</v>
      </c>
      <c r="E752" s="29">
        <v>508.19504995764612</v>
      </c>
      <c r="F752" s="29">
        <v>1100</v>
      </c>
    </row>
    <row r="753" spans="1:6" hidden="1" x14ac:dyDescent="0.3">
      <c r="A753" t="s">
        <v>56</v>
      </c>
      <c r="B753" t="s">
        <v>1412</v>
      </c>
      <c r="C753" t="s">
        <v>1444</v>
      </c>
      <c r="D753" t="s">
        <v>1453</v>
      </c>
      <c r="E753" s="29">
        <v>1106.1619815020767</v>
      </c>
      <c r="F753" s="29">
        <v>2300</v>
      </c>
    </row>
    <row r="754" spans="1:6" hidden="1" x14ac:dyDescent="0.3">
      <c r="A754" t="s">
        <v>56</v>
      </c>
      <c r="B754" t="s">
        <v>1412</v>
      </c>
      <c r="C754" t="s">
        <v>1444</v>
      </c>
      <c r="D754" t="s">
        <v>1454</v>
      </c>
      <c r="E754" s="29">
        <v>802.30664982557437</v>
      </c>
      <c r="F754" s="29">
        <v>1700</v>
      </c>
    </row>
    <row r="755" spans="1:6" hidden="1" x14ac:dyDescent="0.3">
      <c r="A755" t="s">
        <v>56</v>
      </c>
      <c r="B755" t="s">
        <v>1412</v>
      </c>
      <c r="C755" t="s">
        <v>1455</v>
      </c>
      <c r="D755" t="s">
        <v>1456</v>
      </c>
      <c r="E755" s="29">
        <v>1709.8371011797694</v>
      </c>
      <c r="F755" s="29">
        <v>3500</v>
      </c>
    </row>
    <row r="756" spans="1:6" hidden="1" x14ac:dyDescent="0.3">
      <c r="A756" t="s">
        <v>56</v>
      </c>
      <c r="B756" t="s">
        <v>1412</v>
      </c>
      <c r="C756" t="s">
        <v>1455</v>
      </c>
      <c r="D756" t="s">
        <v>1457</v>
      </c>
      <c r="E756" s="29">
        <v>3348.39382728692</v>
      </c>
      <c r="F756" s="29">
        <v>6700</v>
      </c>
    </row>
    <row r="757" spans="1:6" hidden="1" x14ac:dyDescent="0.3">
      <c r="A757" t="s">
        <v>56</v>
      </c>
      <c r="B757" t="s">
        <v>1412</v>
      </c>
      <c r="C757" t="s">
        <v>1455</v>
      </c>
      <c r="D757" t="s">
        <v>1458</v>
      </c>
      <c r="E757" s="29">
        <v>1499.7288634719021</v>
      </c>
      <c r="F757" s="29">
        <v>3000</v>
      </c>
    </row>
    <row r="758" spans="1:6" hidden="1" x14ac:dyDescent="0.3">
      <c r="A758" t="s">
        <v>56</v>
      </c>
      <c r="B758" t="s">
        <v>1412</v>
      </c>
      <c r="C758" t="s">
        <v>1455</v>
      </c>
      <c r="D758" t="s">
        <v>1459</v>
      </c>
      <c r="E758" s="29">
        <v>1916.8491812349225</v>
      </c>
      <c r="F758" s="29">
        <v>3900</v>
      </c>
    </row>
    <row r="759" spans="1:6" hidden="1" x14ac:dyDescent="0.3">
      <c r="A759" t="s">
        <v>56</v>
      </c>
      <c r="B759" t="s">
        <v>1412</v>
      </c>
      <c r="C759" t="s">
        <v>1455</v>
      </c>
      <c r="D759" t="s">
        <v>1460</v>
      </c>
      <c r="E759" s="29">
        <v>1909.6381931231249</v>
      </c>
      <c r="F759" s="29">
        <v>3900</v>
      </c>
    </row>
    <row r="760" spans="1:6" hidden="1" x14ac:dyDescent="0.3">
      <c r="A760" t="s">
        <v>56</v>
      </c>
      <c r="B760" t="s">
        <v>1412</v>
      </c>
      <c r="C760" t="s">
        <v>1455</v>
      </c>
      <c r="D760" t="s">
        <v>1461</v>
      </c>
      <c r="E760" s="29">
        <v>2924.6043520302437</v>
      </c>
      <c r="F760" s="29">
        <v>5900</v>
      </c>
    </row>
    <row r="761" spans="1:6" hidden="1" x14ac:dyDescent="0.3">
      <c r="A761" t="s">
        <v>56</v>
      </c>
      <c r="B761" t="s">
        <v>1412</v>
      </c>
      <c r="C761" t="s">
        <v>1455</v>
      </c>
      <c r="D761" t="s">
        <v>1462</v>
      </c>
      <c r="E761" s="29">
        <v>410.93507330785889</v>
      </c>
      <c r="F761" s="29">
        <v>900</v>
      </c>
    </row>
    <row r="762" spans="1:6" hidden="1" x14ac:dyDescent="0.3">
      <c r="A762" t="s">
        <v>56</v>
      </c>
      <c r="B762" t="s">
        <v>1412</v>
      </c>
      <c r="C762" t="s">
        <v>1455</v>
      </c>
      <c r="D762" t="s">
        <v>1463</v>
      </c>
      <c r="E762" s="29">
        <v>4564.4640840700786</v>
      </c>
      <c r="F762" s="29">
        <v>9200</v>
      </c>
    </row>
    <row r="763" spans="1:6" hidden="1" x14ac:dyDescent="0.3">
      <c r="A763" t="s">
        <v>56</v>
      </c>
      <c r="B763" t="s">
        <v>1412</v>
      </c>
      <c r="C763" t="s">
        <v>1455</v>
      </c>
      <c r="D763" t="s">
        <v>1464</v>
      </c>
      <c r="E763" s="29">
        <v>2029.4378370487291</v>
      </c>
      <c r="F763" s="29">
        <v>4100</v>
      </c>
    </row>
    <row r="764" spans="1:6" hidden="1" x14ac:dyDescent="0.3">
      <c r="A764" t="s">
        <v>56</v>
      </c>
      <c r="B764" t="s">
        <v>1412</v>
      </c>
      <c r="C764" t="s">
        <v>1465</v>
      </c>
      <c r="D764" t="s">
        <v>1466</v>
      </c>
      <c r="E764" s="29">
        <v>1819.8606137979205</v>
      </c>
      <c r="F764" s="29">
        <v>3700</v>
      </c>
    </row>
    <row r="765" spans="1:6" hidden="1" x14ac:dyDescent="0.3">
      <c r="A765" t="s">
        <v>56</v>
      </c>
      <c r="B765" t="s">
        <v>1412</v>
      </c>
      <c r="C765" t="s">
        <v>1465</v>
      </c>
      <c r="D765" t="s">
        <v>1467</v>
      </c>
      <c r="E765" s="29">
        <v>2359.6774963852563</v>
      </c>
      <c r="F765" s="29">
        <v>4800</v>
      </c>
    </row>
    <row r="766" spans="1:6" hidden="1" x14ac:dyDescent="0.3">
      <c r="A766" t="s">
        <v>56</v>
      </c>
      <c r="B766" t="s">
        <v>1412</v>
      </c>
      <c r="C766" t="s">
        <v>1465</v>
      </c>
      <c r="D766" t="s">
        <v>1468</v>
      </c>
      <c r="E766" s="29">
        <v>2063.9432326105175</v>
      </c>
      <c r="F766" s="29">
        <v>4200</v>
      </c>
    </row>
    <row r="767" spans="1:6" hidden="1" x14ac:dyDescent="0.3">
      <c r="A767" t="s">
        <v>56</v>
      </c>
      <c r="B767" t="s">
        <v>1412</v>
      </c>
      <c r="C767" t="s">
        <v>1465</v>
      </c>
      <c r="D767" t="s">
        <v>1469</v>
      </c>
      <c r="E767" s="29">
        <v>2005.7219844271553</v>
      </c>
      <c r="F767" s="29">
        <v>4100</v>
      </c>
    </row>
    <row r="768" spans="1:6" hidden="1" x14ac:dyDescent="0.3">
      <c r="A768" t="s">
        <v>56</v>
      </c>
      <c r="B768" t="s">
        <v>1412</v>
      </c>
      <c r="C768" t="s">
        <v>1465</v>
      </c>
      <c r="D768" t="s">
        <v>1470</v>
      </c>
      <c r="E768" s="29">
        <v>2419.0180981999606</v>
      </c>
      <c r="F768" s="29">
        <v>4900</v>
      </c>
    </row>
    <row r="769" spans="1:6" hidden="1" x14ac:dyDescent="0.3">
      <c r="A769" t="s">
        <v>56</v>
      </c>
      <c r="B769" t="s">
        <v>1412</v>
      </c>
      <c r="C769" t="s">
        <v>1465</v>
      </c>
      <c r="D769" t="s">
        <v>1471</v>
      </c>
      <c r="E769" s="29">
        <v>1618.222265848101</v>
      </c>
      <c r="F769" s="29">
        <v>3300</v>
      </c>
    </row>
    <row r="770" spans="1:6" hidden="1" x14ac:dyDescent="0.3">
      <c r="A770" t="s">
        <v>56</v>
      </c>
      <c r="B770" t="s">
        <v>1412</v>
      </c>
      <c r="C770" t="s">
        <v>1465</v>
      </c>
      <c r="D770" t="s">
        <v>1472</v>
      </c>
      <c r="E770" s="29">
        <v>1555.2859871086598</v>
      </c>
      <c r="F770" s="29">
        <v>3200</v>
      </c>
    </row>
    <row r="771" spans="1:6" hidden="1" x14ac:dyDescent="0.3">
      <c r="A771" t="s">
        <v>56</v>
      </c>
      <c r="B771" t="s">
        <v>1412</v>
      </c>
      <c r="C771" t="s">
        <v>1465</v>
      </c>
      <c r="D771" t="s">
        <v>1473</v>
      </c>
      <c r="E771" s="29">
        <v>1402.6175159669699</v>
      </c>
      <c r="F771" s="29">
        <v>2900</v>
      </c>
    </row>
    <row r="772" spans="1:6" hidden="1" x14ac:dyDescent="0.3">
      <c r="A772" t="s">
        <v>56</v>
      </c>
      <c r="B772" t="s">
        <v>1412</v>
      </c>
      <c r="C772" t="s">
        <v>1465</v>
      </c>
      <c r="D772" t="s">
        <v>1474</v>
      </c>
      <c r="E772" s="29">
        <v>1954.1492945071427</v>
      </c>
      <c r="F772" s="29">
        <v>4000</v>
      </c>
    </row>
    <row r="773" spans="1:6" hidden="1" x14ac:dyDescent="0.3">
      <c r="A773" t="s">
        <v>56</v>
      </c>
      <c r="B773" t="s">
        <v>1412</v>
      </c>
      <c r="C773" t="s">
        <v>1465</v>
      </c>
      <c r="D773" t="s">
        <v>1475</v>
      </c>
      <c r="E773" s="29">
        <v>1148.2502995802054</v>
      </c>
      <c r="F773" s="29">
        <v>2300</v>
      </c>
    </row>
    <row r="774" spans="1:6" hidden="1" x14ac:dyDescent="0.3">
      <c r="A774" t="s">
        <v>56</v>
      </c>
      <c r="B774" t="s">
        <v>1412</v>
      </c>
      <c r="C774" t="s">
        <v>1476</v>
      </c>
      <c r="D774" t="s">
        <v>1477</v>
      </c>
      <c r="E774" s="29">
        <v>3258.5663553134655</v>
      </c>
      <c r="F774" s="29">
        <v>6600</v>
      </c>
    </row>
    <row r="775" spans="1:6" hidden="1" x14ac:dyDescent="0.3">
      <c r="A775" t="s">
        <v>56</v>
      </c>
      <c r="B775" t="s">
        <v>1412</v>
      </c>
      <c r="C775" t="s">
        <v>1476</v>
      </c>
      <c r="D775" t="s">
        <v>1478</v>
      </c>
      <c r="E775" s="29">
        <v>1552.3828265879238</v>
      </c>
      <c r="F775" s="29">
        <v>3200</v>
      </c>
    </row>
    <row r="776" spans="1:6" hidden="1" x14ac:dyDescent="0.3">
      <c r="A776" t="s">
        <v>56</v>
      </c>
      <c r="B776" t="s">
        <v>1412</v>
      </c>
      <c r="C776" t="s">
        <v>1476</v>
      </c>
      <c r="D776" t="s">
        <v>1479</v>
      </c>
      <c r="E776" s="29">
        <v>1712.9343392507731</v>
      </c>
      <c r="F776" s="29">
        <v>3500</v>
      </c>
    </row>
    <row r="777" spans="1:6" hidden="1" x14ac:dyDescent="0.3">
      <c r="A777" t="s">
        <v>56</v>
      </c>
      <c r="B777" t="s">
        <v>1412</v>
      </c>
      <c r="C777" t="s">
        <v>1476</v>
      </c>
      <c r="D777" t="s">
        <v>1480</v>
      </c>
      <c r="E777" s="29">
        <v>1804.5637771552779</v>
      </c>
      <c r="F777" s="29">
        <v>3700</v>
      </c>
    </row>
    <row r="778" spans="1:6" hidden="1" x14ac:dyDescent="0.3">
      <c r="A778" t="s">
        <v>56</v>
      </c>
      <c r="B778" t="s">
        <v>1412</v>
      </c>
      <c r="C778" t="s">
        <v>1476</v>
      </c>
      <c r="D778" t="s">
        <v>1481</v>
      </c>
      <c r="E778" s="29">
        <v>3070.6897590752428</v>
      </c>
      <c r="F778" s="29">
        <v>6200</v>
      </c>
    </row>
    <row r="779" spans="1:6" hidden="1" x14ac:dyDescent="0.3">
      <c r="A779" t="s">
        <v>56</v>
      </c>
      <c r="B779" t="s">
        <v>1412</v>
      </c>
      <c r="C779" t="s">
        <v>1476</v>
      </c>
      <c r="D779" t="s">
        <v>1482</v>
      </c>
      <c r="E779" s="29">
        <v>2433.2738125297897</v>
      </c>
      <c r="F779" s="29">
        <v>4900</v>
      </c>
    </row>
    <row r="780" spans="1:6" hidden="1" x14ac:dyDescent="0.3">
      <c r="A780" t="s">
        <v>1483</v>
      </c>
      <c r="B780" t="s">
        <v>1484</v>
      </c>
      <c r="C780" t="s">
        <v>1485</v>
      </c>
      <c r="D780" t="s">
        <v>1486</v>
      </c>
      <c r="E780" s="29">
        <v>1100.0129810861317</v>
      </c>
      <c r="F780" s="29">
        <v>2300</v>
      </c>
    </row>
    <row r="781" spans="1:6" hidden="1" x14ac:dyDescent="0.3">
      <c r="A781" t="s">
        <v>1483</v>
      </c>
      <c r="B781" t="s">
        <v>1484</v>
      </c>
      <c r="C781" t="s">
        <v>1485</v>
      </c>
      <c r="D781" t="s">
        <v>1487</v>
      </c>
      <c r="E781" s="29">
        <v>2141.3241545649194</v>
      </c>
      <c r="F781" s="29">
        <v>4300</v>
      </c>
    </row>
    <row r="782" spans="1:6" hidden="1" x14ac:dyDescent="0.3">
      <c r="A782" t="s">
        <v>1483</v>
      </c>
      <c r="B782" t="s">
        <v>1484</v>
      </c>
      <c r="C782" t="s">
        <v>1485</v>
      </c>
      <c r="D782" t="s">
        <v>1488</v>
      </c>
      <c r="E782" s="29">
        <v>2698.1908345088104</v>
      </c>
      <c r="F782" s="29">
        <v>5400</v>
      </c>
    </row>
    <row r="783" spans="1:6" hidden="1" x14ac:dyDescent="0.3">
      <c r="A783" t="s">
        <v>1483</v>
      </c>
      <c r="B783" t="s">
        <v>1484</v>
      </c>
      <c r="C783" t="s">
        <v>1485</v>
      </c>
      <c r="D783" t="s">
        <v>1489</v>
      </c>
      <c r="E783" s="29">
        <v>1332.141322737569</v>
      </c>
      <c r="F783" s="29">
        <v>2700</v>
      </c>
    </row>
    <row r="784" spans="1:6" hidden="1" x14ac:dyDescent="0.3">
      <c r="A784" t="s">
        <v>1483</v>
      </c>
      <c r="B784" t="s">
        <v>1484</v>
      </c>
      <c r="C784" t="s">
        <v>1485</v>
      </c>
      <c r="D784" t="s">
        <v>1490</v>
      </c>
      <c r="E784" s="29">
        <v>2021.3938195305391</v>
      </c>
      <c r="F784" s="29">
        <v>4100</v>
      </c>
    </row>
    <row r="785" spans="1:6" hidden="1" x14ac:dyDescent="0.3">
      <c r="A785" t="s">
        <v>1483</v>
      </c>
      <c r="B785" t="s">
        <v>1484</v>
      </c>
      <c r="C785" t="s">
        <v>1485</v>
      </c>
      <c r="D785" t="s">
        <v>1491</v>
      </c>
      <c r="E785" s="29">
        <v>1872.766911795545</v>
      </c>
      <c r="F785" s="29">
        <v>3800</v>
      </c>
    </row>
    <row r="786" spans="1:6" hidden="1" x14ac:dyDescent="0.3">
      <c r="A786" t="s">
        <v>1483</v>
      </c>
      <c r="B786" t="s">
        <v>1484</v>
      </c>
      <c r="C786" t="s">
        <v>1485</v>
      </c>
      <c r="D786" t="s">
        <v>1492</v>
      </c>
      <c r="E786" s="29">
        <v>2776.9800499308622</v>
      </c>
      <c r="F786" s="29">
        <v>5600</v>
      </c>
    </row>
    <row r="787" spans="1:6" hidden="1" x14ac:dyDescent="0.3">
      <c r="A787" t="s">
        <v>1483</v>
      </c>
      <c r="B787" t="s">
        <v>1484</v>
      </c>
      <c r="C787" t="s">
        <v>1485</v>
      </c>
      <c r="D787" t="s">
        <v>1493</v>
      </c>
      <c r="E787" s="29">
        <v>648.03350471302406</v>
      </c>
      <c r="F787" s="29">
        <v>1300</v>
      </c>
    </row>
    <row r="788" spans="1:6" hidden="1" x14ac:dyDescent="0.3">
      <c r="A788" t="s">
        <v>1483</v>
      </c>
      <c r="B788" t="s">
        <v>1484</v>
      </c>
      <c r="C788" t="s">
        <v>1494</v>
      </c>
      <c r="D788" t="s">
        <v>1495</v>
      </c>
      <c r="E788" s="29">
        <v>3072.3561924584169</v>
      </c>
      <c r="F788" s="29">
        <v>6200</v>
      </c>
    </row>
    <row r="789" spans="1:6" hidden="1" x14ac:dyDescent="0.3">
      <c r="A789" t="s">
        <v>1483</v>
      </c>
      <c r="B789" t="s">
        <v>1484</v>
      </c>
      <c r="C789" t="s">
        <v>1494</v>
      </c>
      <c r="D789" t="s">
        <v>1496</v>
      </c>
      <c r="E789" s="29">
        <v>6230.2703880314793</v>
      </c>
      <c r="F789" s="29">
        <v>12500</v>
      </c>
    </row>
    <row r="790" spans="1:6" hidden="1" x14ac:dyDescent="0.3">
      <c r="A790" t="s">
        <v>1483</v>
      </c>
      <c r="B790" t="s">
        <v>1484</v>
      </c>
      <c r="C790" t="s">
        <v>1494</v>
      </c>
      <c r="D790" t="s">
        <v>1497</v>
      </c>
      <c r="E790" s="29">
        <v>4507.0901902931637</v>
      </c>
      <c r="F790" s="29">
        <v>9100</v>
      </c>
    </row>
    <row r="791" spans="1:6" hidden="1" x14ac:dyDescent="0.3">
      <c r="A791" t="s">
        <v>1483</v>
      </c>
      <c r="B791" t="s">
        <v>1484</v>
      </c>
      <c r="C791" t="s">
        <v>1494</v>
      </c>
      <c r="D791" t="s">
        <v>1498</v>
      </c>
      <c r="E791" s="29">
        <v>2753.2238289646793</v>
      </c>
      <c r="F791" s="29">
        <v>5600</v>
      </c>
    </row>
    <row r="792" spans="1:6" hidden="1" x14ac:dyDescent="0.3">
      <c r="A792" t="s">
        <v>1483</v>
      </c>
      <c r="B792" t="s">
        <v>1484</v>
      </c>
      <c r="C792" t="s">
        <v>1494</v>
      </c>
      <c r="D792" t="s">
        <v>1499</v>
      </c>
      <c r="E792" s="29">
        <v>5286.9781682536241</v>
      </c>
      <c r="F792" s="29">
        <v>10600</v>
      </c>
    </row>
    <row r="793" spans="1:6" hidden="1" x14ac:dyDescent="0.3">
      <c r="A793" t="s">
        <v>1483</v>
      </c>
      <c r="B793" t="s">
        <v>1484</v>
      </c>
      <c r="C793" t="s">
        <v>1494</v>
      </c>
      <c r="D793" t="s">
        <v>1500</v>
      </c>
      <c r="E793" s="29">
        <v>3488.1635123672218</v>
      </c>
      <c r="F793" s="29">
        <v>7000</v>
      </c>
    </row>
    <row r="794" spans="1:6" hidden="1" x14ac:dyDescent="0.3">
      <c r="A794" t="s">
        <v>1483</v>
      </c>
      <c r="B794" t="s">
        <v>1484</v>
      </c>
      <c r="C794" t="s">
        <v>1494</v>
      </c>
      <c r="D794" t="s">
        <v>1501</v>
      </c>
      <c r="E794" s="29">
        <v>3923.2020584064021</v>
      </c>
      <c r="F794" s="29">
        <v>7900</v>
      </c>
    </row>
    <row r="795" spans="1:6" hidden="1" x14ac:dyDescent="0.3">
      <c r="A795" t="s">
        <v>1483</v>
      </c>
      <c r="B795" t="s">
        <v>1484</v>
      </c>
      <c r="C795" t="s">
        <v>1494</v>
      </c>
      <c r="D795" t="s">
        <v>1502</v>
      </c>
      <c r="E795" s="29">
        <v>2248.5381828481923</v>
      </c>
      <c r="F795" s="29">
        <v>4500</v>
      </c>
    </row>
    <row r="796" spans="1:6" hidden="1" x14ac:dyDescent="0.3">
      <c r="A796" t="s">
        <v>1483</v>
      </c>
      <c r="B796" t="s">
        <v>1484</v>
      </c>
      <c r="C796" t="s">
        <v>1494</v>
      </c>
      <c r="D796" t="s">
        <v>1503</v>
      </c>
      <c r="E796" s="29">
        <v>8184.4664086483963</v>
      </c>
      <c r="F796" s="29">
        <v>16400</v>
      </c>
    </row>
    <row r="797" spans="1:6" hidden="1" x14ac:dyDescent="0.3">
      <c r="A797" t="s">
        <v>1483</v>
      </c>
      <c r="B797" t="s">
        <v>1484</v>
      </c>
      <c r="C797" t="s">
        <v>1504</v>
      </c>
      <c r="D797" t="s">
        <v>1505</v>
      </c>
      <c r="E797" s="29">
        <v>2490.4945184231938</v>
      </c>
      <c r="F797" s="29">
        <v>5000</v>
      </c>
    </row>
    <row r="798" spans="1:6" hidden="1" x14ac:dyDescent="0.3">
      <c r="A798" t="s">
        <v>1483</v>
      </c>
      <c r="B798" t="s">
        <v>1484</v>
      </c>
      <c r="C798" t="s">
        <v>1504</v>
      </c>
      <c r="D798" t="s">
        <v>1506</v>
      </c>
      <c r="E798" s="29">
        <v>3864.0799005622457</v>
      </c>
      <c r="F798" s="29">
        <v>7800</v>
      </c>
    </row>
    <row r="799" spans="1:6" hidden="1" x14ac:dyDescent="0.3">
      <c r="A799" t="s">
        <v>1483</v>
      </c>
      <c r="B799" t="s">
        <v>1484</v>
      </c>
      <c r="C799" t="s">
        <v>1504</v>
      </c>
      <c r="D799" t="s">
        <v>1507</v>
      </c>
      <c r="E799" s="29">
        <v>2028.2802282197908</v>
      </c>
      <c r="F799" s="29">
        <v>4100</v>
      </c>
    </row>
    <row r="800" spans="1:6" hidden="1" x14ac:dyDescent="0.3">
      <c r="A800" t="s">
        <v>1483</v>
      </c>
      <c r="B800" t="s">
        <v>1484</v>
      </c>
      <c r="C800" t="s">
        <v>1504</v>
      </c>
      <c r="D800" t="s">
        <v>1508</v>
      </c>
      <c r="E800" s="29">
        <v>3656.6820135162429</v>
      </c>
      <c r="F800" s="29">
        <v>7400</v>
      </c>
    </row>
    <row r="801" spans="1:6" hidden="1" x14ac:dyDescent="0.3">
      <c r="A801" t="s">
        <v>1483</v>
      </c>
      <c r="B801" t="s">
        <v>1484</v>
      </c>
      <c r="C801" t="s">
        <v>1504</v>
      </c>
      <c r="D801" t="s">
        <v>1509</v>
      </c>
      <c r="E801" s="29">
        <v>2083.1925681848425</v>
      </c>
      <c r="F801" s="29">
        <v>4200</v>
      </c>
    </row>
    <row r="802" spans="1:6" hidden="1" x14ac:dyDescent="0.3">
      <c r="A802" t="s">
        <v>1483</v>
      </c>
      <c r="B802" t="s">
        <v>1484</v>
      </c>
      <c r="C802" t="s">
        <v>1504</v>
      </c>
      <c r="D802" t="s">
        <v>1510</v>
      </c>
      <c r="E802" s="29">
        <v>5458.7856696621748</v>
      </c>
      <c r="F802" s="29">
        <v>11000</v>
      </c>
    </row>
    <row r="803" spans="1:6" hidden="1" x14ac:dyDescent="0.3">
      <c r="A803" t="s">
        <v>1483</v>
      </c>
      <c r="B803" t="s">
        <v>1484</v>
      </c>
      <c r="C803" t="s">
        <v>1504</v>
      </c>
      <c r="D803" t="s">
        <v>1511</v>
      </c>
      <c r="E803" s="29">
        <v>2818.5070837574103</v>
      </c>
      <c r="F803" s="29">
        <v>5700</v>
      </c>
    </row>
    <row r="804" spans="1:6" hidden="1" x14ac:dyDescent="0.3">
      <c r="A804" t="s">
        <v>1483</v>
      </c>
      <c r="B804" t="s">
        <v>1484</v>
      </c>
      <c r="C804" t="s">
        <v>1504</v>
      </c>
      <c r="D804" t="s">
        <v>1512</v>
      </c>
      <c r="E804" s="29">
        <v>2234.7408057449993</v>
      </c>
      <c r="F804" s="29">
        <v>4500</v>
      </c>
    </row>
    <row r="805" spans="1:6" hidden="1" x14ac:dyDescent="0.3">
      <c r="A805" t="s">
        <v>1483</v>
      </c>
      <c r="B805" t="s">
        <v>1484</v>
      </c>
      <c r="C805" t="s">
        <v>1504</v>
      </c>
      <c r="D805" t="s">
        <v>1513</v>
      </c>
      <c r="E805" s="29">
        <v>4337.0184447062165</v>
      </c>
      <c r="F805" s="29">
        <v>8700</v>
      </c>
    </row>
    <row r="806" spans="1:6" hidden="1" x14ac:dyDescent="0.3">
      <c r="A806" t="s">
        <v>1483</v>
      </c>
      <c r="B806" t="s">
        <v>1484</v>
      </c>
      <c r="C806" t="s">
        <v>1514</v>
      </c>
      <c r="D806" t="s">
        <v>1515</v>
      </c>
      <c r="E806" s="29">
        <v>1491.4021980451812</v>
      </c>
      <c r="F806" s="29">
        <v>3000</v>
      </c>
    </row>
    <row r="807" spans="1:6" hidden="1" x14ac:dyDescent="0.3">
      <c r="A807" t="s">
        <v>1483</v>
      </c>
      <c r="B807" t="s">
        <v>1484</v>
      </c>
      <c r="C807" t="s">
        <v>1514</v>
      </c>
      <c r="D807" t="s">
        <v>1516</v>
      </c>
      <c r="E807" s="29">
        <v>2930.2202508178816</v>
      </c>
      <c r="F807" s="29">
        <v>5900</v>
      </c>
    </row>
    <row r="808" spans="1:6" hidden="1" x14ac:dyDescent="0.3">
      <c r="A808" t="s">
        <v>1483</v>
      </c>
      <c r="B808" t="s">
        <v>1484</v>
      </c>
      <c r="C808" t="s">
        <v>1514</v>
      </c>
      <c r="D808" t="s">
        <v>1517</v>
      </c>
      <c r="E808" s="29">
        <v>4793.8567049132762</v>
      </c>
      <c r="F808" s="29">
        <v>9600</v>
      </c>
    </row>
    <row r="809" spans="1:6" hidden="1" x14ac:dyDescent="0.3">
      <c r="A809" t="s">
        <v>1483</v>
      </c>
      <c r="B809" t="s">
        <v>1484</v>
      </c>
      <c r="C809" t="s">
        <v>1514</v>
      </c>
      <c r="D809" t="s">
        <v>1518</v>
      </c>
      <c r="E809" s="29">
        <v>2113.2458640498389</v>
      </c>
      <c r="F809" s="29">
        <v>4300</v>
      </c>
    </row>
    <row r="810" spans="1:6" hidden="1" x14ac:dyDescent="0.3">
      <c r="A810" t="s">
        <v>1483</v>
      </c>
      <c r="B810" t="s">
        <v>1484</v>
      </c>
      <c r="C810" t="s">
        <v>1514</v>
      </c>
      <c r="D810" t="s">
        <v>1519</v>
      </c>
      <c r="E810" s="29">
        <v>1457.1715002733231</v>
      </c>
      <c r="F810" s="29">
        <v>3000</v>
      </c>
    </row>
    <row r="811" spans="1:6" hidden="1" x14ac:dyDescent="0.3">
      <c r="A811" t="s">
        <v>1483</v>
      </c>
      <c r="B811" t="s">
        <v>1484</v>
      </c>
      <c r="C811" t="s">
        <v>1514</v>
      </c>
      <c r="D811" t="s">
        <v>1520</v>
      </c>
      <c r="E811" s="29">
        <v>3019.7239318376596</v>
      </c>
      <c r="F811" s="29">
        <v>6100</v>
      </c>
    </row>
    <row r="812" spans="1:6" hidden="1" x14ac:dyDescent="0.3">
      <c r="A812" t="s">
        <v>1483</v>
      </c>
      <c r="B812" t="s">
        <v>1484</v>
      </c>
      <c r="C812" t="s">
        <v>1514</v>
      </c>
      <c r="D812" t="s">
        <v>1521</v>
      </c>
      <c r="E812" s="29">
        <v>1728.4938332121924</v>
      </c>
      <c r="F812" s="29">
        <v>3500</v>
      </c>
    </row>
    <row r="813" spans="1:6" hidden="1" x14ac:dyDescent="0.3">
      <c r="A813" t="s">
        <v>1483</v>
      </c>
      <c r="B813" t="s">
        <v>1484</v>
      </c>
      <c r="C813" t="s">
        <v>1514</v>
      </c>
      <c r="D813" t="s">
        <v>1522</v>
      </c>
      <c r="E813" s="29">
        <v>717.19536190221311</v>
      </c>
      <c r="F813" s="29">
        <v>1500</v>
      </c>
    </row>
    <row r="814" spans="1:6" hidden="1" x14ac:dyDescent="0.3">
      <c r="A814" t="s">
        <v>1483</v>
      </c>
      <c r="B814" t="s">
        <v>1484</v>
      </c>
      <c r="C814" t="s">
        <v>1514</v>
      </c>
      <c r="D814" t="s">
        <v>1523</v>
      </c>
      <c r="E814" s="29">
        <v>1634.519094290506</v>
      </c>
      <c r="F814" s="29">
        <v>3300</v>
      </c>
    </row>
    <row r="815" spans="1:6" hidden="1" x14ac:dyDescent="0.3">
      <c r="A815" t="s">
        <v>1483</v>
      </c>
      <c r="B815" t="s">
        <v>1484</v>
      </c>
      <c r="C815" t="s">
        <v>1514</v>
      </c>
      <c r="D815" t="s">
        <v>1524</v>
      </c>
      <c r="E815" s="29">
        <v>946.58518889457139</v>
      </c>
      <c r="F815" s="29">
        <v>1900</v>
      </c>
    </row>
    <row r="816" spans="1:6" hidden="1" x14ac:dyDescent="0.3">
      <c r="A816" t="s">
        <v>1483</v>
      </c>
      <c r="B816" t="s">
        <v>1484</v>
      </c>
      <c r="C816" t="s">
        <v>1514</v>
      </c>
      <c r="D816" t="s">
        <v>1525</v>
      </c>
      <c r="E816" s="29">
        <v>2294.7811523690634</v>
      </c>
      <c r="F816" s="29">
        <v>4600</v>
      </c>
    </row>
    <row r="817" spans="1:6" hidden="1" x14ac:dyDescent="0.3">
      <c r="A817" t="s">
        <v>1483</v>
      </c>
      <c r="B817" t="s">
        <v>1484</v>
      </c>
      <c r="C817" t="s">
        <v>1514</v>
      </c>
      <c r="D817" t="s">
        <v>1526</v>
      </c>
      <c r="E817" s="29">
        <v>658.20575003937665</v>
      </c>
      <c r="F817" s="29">
        <v>1400</v>
      </c>
    </row>
    <row r="818" spans="1:6" hidden="1" x14ac:dyDescent="0.3">
      <c r="A818" t="s">
        <v>1483</v>
      </c>
      <c r="B818" t="s">
        <v>1484</v>
      </c>
      <c r="C818" t="s">
        <v>1514</v>
      </c>
      <c r="D818" t="s">
        <v>1527</v>
      </c>
      <c r="E818" s="29">
        <v>1807.7194481804099</v>
      </c>
      <c r="F818" s="29">
        <v>3700</v>
      </c>
    </row>
    <row r="819" spans="1:6" hidden="1" x14ac:dyDescent="0.3">
      <c r="A819" t="s">
        <v>1483</v>
      </c>
      <c r="B819" t="s">
        <v>1484</v>
      </c>
      <c r="C819" t="s">
        <v>1514</v>
      </c>
      <c r="D819" t="s">
        <v>1528</v>
      </c>
      <c r="E819" s="29">
        <v>2716.8480011761576</v>
      </c>
      <c r="F819" s="29">
        <v>5500</v>
      </c>
    </row>
    <row r="820" spans="1:6" hidden="1" x14ac:dyDescent="0.3">
      <c r="A820" t="s">
        <v>1483</v>
      </c>
      <c r="B820" t="s">
        <v>1529</v>
      </c>
      <c r="C820" t="s">
        <v>1530</v>
      </c>
      <c r="D820" t="s">
        <v>1531</v>
      </c>
      <c r="E820" s="29">
        <v>1798.8263060278114</v>
      </c>
      <c r="F820" s="29">
        <v>3600</v>
      </c>
    </row>
    <row r="821" spans="1:6" hidden="1" x14ac:dyDescent="0.3">
      <c r="A821" t="s">
        <v>1483</v>
      </c>
      <c r="B821" t="s">
        <v>1529</v>
      </c>
      <c r="C821" t="s">
        <v>1530</v>
      </c>
      <c r="D821" t="s">
        <v>1532</v>
      </c>
      <c r="E821" s="29">
        <v>2256.9918328541339</v>
      </c>
      <c r="F821" s="29">
        <v>4600</v>
      </c>
    </row>
    <row r="822" spans="1:6" hidden="1" x14ac:dyDescent="0.3">
      <c r="A822" t="s">
        <v>1483</v>
      </c>
      <c r="B822" t="s">
        <v>1529</v>
      </c>
      <c r="C822" t="s">
        <v>1530</v>
      </c>
      <c r="D822" t="s">
        <v>1533</v>
      </c>
      <c r="E822" s="29">
        <v>2370.3064737232753</v>
      </c>
      <c r="F822" s="29">
        <v>4800</v>
      </c>
    </row>
    <row r="823" spans="1:6" hidden="1" x14ac:dyDescent="0.3">
      <c r="A823" t="s">
        <v>1483</v>
      </c>
      <c r="B823" t="s">
        <v>1529</v>
      </c>
      <c r="C823" t="s">
        <v>1530</v>
      </c>
      <c r="D823" t="s">
        <v>1534</v>
      </c>
      <c r="E823" s="29">
        <v>3223.4993849727998</v>
      </c>
      <c r="F823" s="29">
        <v>6500</v>
      </c>
    </row>
    <row r="824" spans="1:6" hidden="1" x14ac:dyDescent="0.3">
      <c r="A824" t="s">
        <v>1483</v>
      </c>
      <c r="B824" t="s">
        <v>1529</v>
      </c>
      <c r="C824" t="s">
        <v>1530</v>
      </c>
      <c r="D824" t="s">
        <v>1535</v>
      </c>
      <c r="E824" s="29">
        <v>1969.7716839904624</v>
      </c>
      <c r="F824" s="29">
        <v>4000</v>
      </c>
    </row>
    <row r="825" spans="1:6" hidden="1" x14ac:dyDescent="0.3">
      <c r="A825" t="s">
        <v>1483</v>
      </c>
      <c r="B825" t="s">
        <v>1529</v>
      </c>
      <c r="C825" t="s">
        <v>1530</v>
      </c>
      <c r="D825" t="s">
        <v>1536</v>
      </c>
      <c r="E825" s="29">
        <v>2960.339501778175</v>
      </c>
      <c r="F825" s="29">
        <v>6000</v>
      </c>
    </row>
    <row r="826" spans="1:6" hidden="1" x14ac:dyDescent="0.3">
      <c r="A826" t="s">
        <v>1483</v>
      </c>
      <c r="B826" t="s">
        <v>1529</v>
      </c>
      <c r="C826" t="s">
        <v>1537</v>
      </c>
      <c r="D826" t="s">
        <v>1538</v>
      </c>
      <c r="E826" s="29">
        <v>1142.8373836198098</v>
      </c>
      <c r="F826" s="29">
        <v>2300</v>
      </c>
    </row>
    <row r="827" spans="1:6" hidden="1" x14ac:dyDescent="0.3">
      <c r="A827" t="s">
        <v>1483</v>
      </c>
      <c r="B827" t="s">
        <v>1529</v>
      </c>
      <c r="C827" t="s">
        <v>1537</v>
      </c>
      <c r="D827" t="s">
        <v>1539</v>
      </c>
      <c r="E827" s="29">
        <v>1557.0879741598283</v>
      </c>
      <c r="F827" s="29">
        <v>3200</v>
      </c>
    </row>
    <row r="828" spans="1:6" hidden="1" x14ac:dyDescent="0.3">
      <c r="A828" t="s">
        <v>1483</v>
      </c>
      <c r="B828" t="s">
        <v>1529</v>
      </c>
      <c r="C828" t="s">
        <v>1537</v>
      </c>
      <c r="D828" t="s">
        <v>1540</v>
      </c>
      <c r="E828" s="29">
        <v>2266.8491273797035</v>
      </c>
      <c r="F828" s="29">
        <v>4600</v>
      </c>
    </row>
    <row r="829" spans="1:6" hidden="1" x14ac:dyDescent="0.3">
      <c r="A829" t="s">
        <v>1483</v>
      </c>
      <c r="B829" t="s">
        <v>1529</v>
      </c>
      <c r="C829" t="s">
        <v>1537</v>
      </c>
      <c r="D829" t="s">
        <v>1541</v>
      </c>
      <c r="E829" s="29">
        <v>2948.4693929360838</v>
      </c>
      <c r="F829" s="29">
        <v>5900</v>
      </c>
    </row>
    <row r="830" spans="1:6" hidden="1" x14ac:dyDescent="0.3">
      <c r="A830" t="s">
        <v>1483</v>
      </c>
      <c r="B830" t="s">
        <v>1529</v>
      </c>
      <c r="C830" t="s">
        <v>1537</v>
      </c>
      <c r="D830" t="s">
        <v>1542</v>
      </c>
      <c r="E830" s="29">
        <v>2531.0841916530271</v>
      </c>
      <c r="F830" s="29">
        <v>5100</v>
      </c>
    </row>
    <row r="831" spans="1:6" hidden="1" x14ac:dyDescent="0.3">
      <c r="A831" t="s">
        <v>1483</v>
      </c>
      <c r="B831" t="s">
        <v>1529</v>
      </c>
      <c r="C831" t="s">
        <v>1537</v>
      </c>
      <c r="D831" t="s">
        <v>1543</v>
      </c>
      <c r="E831" s="29">
        <v>3662.748379530256</v>
      </c>
      <c r="F831" s="29">
        <v>7400</v>
      </c>
    </row>
    <row r="832" spans="1:6" hidden="1" x14ac:dyDescent="0.3">
      <c r="A832" t="s">
        <v>1483</v>
      </c>
      <c r="B832" t="s">
        <v>1529</v>
      </c>
      <c r="C832" t="s">
        <v>1537</v>
      </c>
      <c r="D832" t="s">
        <v>1544</v>
      </c>
      <c r="E832" s="29">
        <v>2140.144216950715</v>
      </c>
      <c r="F832" s="29">
        <v>4300</v>
      </c>
    </row>
    <row r="833" spans="1:6" hidden="1" x14ac:dyDescent="0.3">
      <c r="A833" t="s">
        <v>1483</v>
      </c>
      <c r="B833" t="s">
        <v>1529</v>
      </c>
      <c r="C833" t="s">
        <v>1537</v>
      </c>
      <c r="D833" t="s">
        <v>1545</v>
      </c>
      <c r="E833" s="29">
        <v>3442.0513916379059</v>
      </c>
      <c r="F833" s="29">
        <v>6900</v>
      </c>
    </row>
    <row r="834" spans="1:6" hidden="1" x14ac:dyDescent="0.3">
      <c r="A834" t="s">
        <v>1483</v>
      </c>
      <c r="B834" t="s">
        <v>1529</v>
      </c>
      <c r="C834" t="s">
        <v>1537</v>
      </c>
      <c r="D834" t="s">
        <v>1546</v>
      </c>
      <c r="E834" s="29">
        <v>3326.3558748102473</v>
      </c>
      <c r="F834" s="29">
        <v>6700</v>
      </c>
    </row>
    <row r="835" spans="1:6" hidden="1" x14ac:dyDescent="0.3">
      <c r="A835" t="s">
        <v>1483</v>
      </c>
      <c r="B835" t="s">
        <v>1529</v>
      </c>
      <c r="C835" t="s">
        <v>1537</v>
      </c>
      <c r="D835" t="s">
        <v>1547</v>
      </c>
      <c r="E835" s="29">
        <v>1991.5479196141926</v>
      </c>
      <c r="F835" s="29">
        <v>4000</v>
      </c>
    </row>
    <row r="836" spans="1:6" hidden="1" x14ac:dyDescent="0.3">
      <c r="A836" t="s">
        <v>1483</v>
      </c>
      <c r="B836" t="s">
        <v>1529</v>
      </c>
      <c r="C836" t="s">
        <v>1537</v>
      </c>
      <c r="D836" t="s">
        <v>1548</v>
      </c>
      <c r="E836" s="29">
        <v>2290.8459049129187</v>
      </c>
      <c r="F836" s="29">
        <v>4600</v>
      </c>
    </row>
    <row r="837" spans="1:6" hidden="1" x14ac:dyDescent="0.3">
      <c r="A837" t="s">
        <v>1483</v>
      </c>
      <c r="B837" t="s">
        <v>1529</v>
      </c>
      <c r="C837" t="s">
        <v>1537</v>
      </c>
      <c r="D837" t="s">
        <v>1549</v>
      </c>
      <c r="E837" s="29">
        <v>4959.1585636430182</v>
      </c>
      <c r="F837" s="29">
        <v>10000</v>
      </c>
    </row>
    <row r="838" spans="1:6" hidden="1" x14ac:dyDescent="0.3">
      <c r="A838" t="s">
        <v>1483</v>
      </c>
      <c r="B838" t="s">
        <v>1529</v>
      </c>
      <c r="C838" t="s">
        <v>1537</v>
      </c>
      <c r="D838" t="s">
        <v>1550</v>
      </c>
      <c r="E838" s="29">
        <v>2618.4962206784212</v>
      </c>
      <c r="F838" s="29">
        <v>5300</v>
      </c>
    </row>
    <row r="839" spans="1:6" hidden="1" x14ac:dyDescent="0.3">
      <c r="A839" t="s">
        <v>1483</v>
      </c>
      <c r="B839" t="s">
        <v>1529</v>
      </c>
      <c r="C839" t="s">
        <v>1537</v>
      </c>
      <c r="D839" t="s">
        <v>1551</v>
      </c>
      <c r="E839" s="29">
        <v>1766.2052708577203</v>
      </c>
      <c r="F839" s="29">
        <v>3600</v>
      </c>
    </row>
    <row r="840" spans="1:6" hidden="1" x14ac:dyDescent="0.3">
      <c r="A840" t="s">
        <v>1483</v>
      </c>
      <c r="B840" t="s">
        <v>1529</v>
      </c>
      <c r="C840" t="s">
        <v>1537</v>
      </c>
      <c r="D840" t="s">
        <v>1552</v>
      </c>
      <c r="E840" s="29">
        <v>3966.0344188571712</v>
      </c>
      <c r="F840" s="29">
        <v>8000</v>
      </c>
    </row>
    <row r="841" spans="1:6" hidden="1" x14ac:dyDescent="0.3">
      <c r="A841" t="s">
        <v>1483</v>
      </c>
      <c r="B841" t="s">
        <v>1529</v>
      </c>
      <c r="C841" t="s">
        <v>1537</v>
      </c>
      <c r="D841" t="s">
        <v>1553</v>
      </c>
      <c r="E841" s="29">
        <v>3213.5716262605888</v>
      </c>
      <c r="F841" s="29">
        <v>6500</v>
      </c>
    </row>
    <row r="842" spans="1:6" hidden="1" x14ac:dyDescent="0.3">
      <c r="A842" t="s">
        <v>1483</v>
      </c>
      <c r="B842" t="s">
        <v>1529</v>
      </c>
      <c r="C842" t="s">
        <v>1537</v>
      </c>
      <c r="D842" t="s">
        <v>1554</v>
      </c>
      <c r="E842" s="29">
        <v>2134.6804630819988</v>
      </c>
      <c r="F842" s="29">
        <v>4300</v>
      </c>
    </row>
    <row r="843" spans="1:6" hidden="1" x14ac:dyDescent="0.3">
      <c r="A843" t="s">
        <v>1483</v>
      </c>
      <c r="B843" t="s">
        <v>1529</v>
      </c>
      <c r="C843" t="s">
        <v>1537</v>
      </c>
      <c r="D843" t="s">
        <v>1555</v>
      </c>
      <c r="E843" s="29">
        <v>2889.5410813059088</v>
      </c>
      <c r="F843" s="29">
        <v>5800</v>
      </c>
    </row>
    <row r="844" spans="1:6" hidden="1" x14ac:dyDescent="0.3">
      <c r="A844" t="s">
        <v>1483</v>
      </c>
      <c r="B844" t="s">
        <v>1529</v>
      </c>
      <c r="C844" t="s">
        <v>1537</v>
      </c>
      <c r="D844" t="s">
        <v>1556</v>
      </c>
      <c r="E844" s="29">
        <v>2165.2382519055336</v>
      </c>
      <c r="F844" s="29">
        <v>4400</v>
      </c>
    </row>
    <row r="845" spans="1:6" hidden="1" x14ac:dyDescent="0.3">
      <c r="A845" t="s">
        <v>1483</v>
      </c>
      <c r="B845" t="s">
        <v>1529</v>
      </c>
      <c r="C845" t="s">
        <v>1537</v>
      </c>
      <c r="D845" t="s">
        <v>1557</v>
      </c>
      <c r="E845" s="29">
        <v>2947.6483188167663</v>
      </c>
      <c r="F845" s="29">
        <v>5900</v>
      </c>
    </row>
    <row r="846" spans="1:6" hidden="1" x14ac:dyDescent="0.3">
      <c r="A846" t="s">
        <v>1483</v>
      </c>
      <c r="B846" t="s">
        <v>1529</v>
      </c>
      <c r="C846" t="s">
        <v>1537</v>
      </c>
      <c r="D846" t="s">
        <v>1558</v>
      </c>
      <c r="E846" s="29">
        <v>2050.9055391935453</v>
      </c>
      <c r="F846" s="29">
        <v>4200</v>
      </c>
    </row>
    <row r="847" spans="1:6" hidden="1" x14ac:dyDescent="0.3">
      <c r="A847" t="s">
        <v>1483</v>
      </c>
      <c r="B847" t="s">
        <v>1529</v>
      </c>
      <c r="C847" t="s">
        <v>1537</v>
      </c>
      <c r="D847" t="s">
        <v>1559</v>
      </c>
      <c r="E847" s="29">
        <v>1772.1281179228397</v>
      </c>
      <c r="F847" s="29">
        <v>3600</v>
      </c>
    </row>
    <row r="848" spans="1:6" hidden="1" x14ac:dyDescent="0.3">
      <c r="A848" t="s">
        <v>1483</v>
      </c>
      <c r="B848" t="s">
        <v>1529</v>
      </c>
      <c r="C848" t="s">
        <v>1537</v>
      </c>
      <c r="D848" t="s">
        <v>1560</v>
      </c>
      <c r="E848" s="29">
        <v>1877.635299771036</v>
      </c>
      <c r="F848" s="29">
        <v>3800</v>
      </c>
    </row>
    <row r="849" spans="1:6" hidden="1" x14ac:dyDescent="0.3">
      <c r="A849" t="s">
        <v>1483</v>
      </c>
      <c r="B849" t="s">
        <v>1529</v>
      </c>
      <c r="C849" t="s">
        <v>1537</v>
      </c>
      <c r="D849" t="s">
        <v>1561</v>
      </c>
      <c r="E849" s="29">
        <v>3797.3051843803532</v>
      </c>
      <c r="F849" s="29">
        <v>7600</v>
      </c>
    </row>
    <row r="850" spans="1:6" hidden="1" x14ac:dyDescent="0.3">
      <c r="A850" t="s">
        <v>1483</v>
      </c>
      <c r="B850" t="s">
        <v>1529</v>
      </c>
      <c r="C850" t="s">
        <v>1537</v>
      </c>
      <c r="D850" t="s">
        <v>1562</v>
      </c>
      <c r="E850" s="29">
        <v>4152.6660234407136</v>
      </c>
      <c r="F850" s="29">
        <v>8400</v>
      </c>
    </row>
    <row r="851" spans="1:6" hidden="1" x14ac:dyDescent="0.3">
      <c r="A851" t="s">
        <v>1483</v>
      </c>
      <c r="B851" t="s">
        <v>1529</v>
      </c>
      <c r="C851" t="s">
        <v>1537</v>
      </c>
      <c r="D851" t="s">
        <v>1563</v>
      </c>
      <c r="E851" s="29">
        <v>2140.4758310951865</v>
      </c>
      <c r="F851" s="29">
        <v>4300</v>
      </c>
    </row>
    <row r="852" spans="1:6" hidden="1" x14ac:dyDescent="0.3">
      <c r="A852" t="s">
        <v>1483</v>
      </c>
      <c r="B852" t="s">
        <v>1529</v>
      </c>
      <c r="C852" t="s">
        <v>1537</v>
      </c>
      <c r="D852" t="s">
        <v>1564</v>
      </c>
      <c r="E852" s="29">
        <v>4762.7973770716944</v>
      </c>
      <c r="F852" s="29">
        <v>9600</v>
      </c>
    </row>
    <row r="853" spans="1:6" hidden="1" x14ac:dyDescent="0.3">
      <c r="A853" t="s">
        <v>1483</v>
      </c>
      <c r="B853" t="s">
        <v>1529</v>
      </c>
      <c r="C853" t="s">
        <v>1565</v>
      </c>
      <c r="D853" t="s">
        <v>1566</v>
      </c>
      <c r="E853" s="29">
        <v>5639.2310704826468</v>
      </c>
      <c r="F853" s="29">
        <v>11300</v>
      </c>
    </row>
    <row r="854" spans="1:6" hidden="1" x14ac:dyDescent="0.3">
      <c r="A854" t="s">
        <v>1483</v>
      </c>
      <c r="B854" t="s">
        <v>1529</v>
      </c>
      <c r="C854" t="s">
        <v>1565</v>
      </c>
      <c r="D854" t="s">
        <v>1567</v>
      </c>
      <c r="E854" s="29">
        <v>2722.7131424991885</v>
      </c>
      <c r="F854" s="29">
        <v>5500</v>
      </c>
    </row>
    <row r="855" spans="1:6" hidden="1" x14ac:dyDescent="0.3">
      <c r="A855" t="s">
        <v>1483</v>
      </c>
      <c r="B855" t="s">
        <v>1529</v>
      </c>
      <c r="C855" t="s">
        <v>1565</v>
      </c>
      <c r="D855" t="s">
        <v>1568</v>
      </c>
      <c r="E855" s="29">
        <v>6561.3522283702368</v>
      </c>
      <c r="F855" s="29">
        <v>13200</v>
      </c>
    </row>
    <row r="856" spans="1:6" hidden="1" x14ac:dyDescent="0.3">
      <c r="A856" t="s">
        <v>1483</v>
      </c>
      <c r="B856" t="s">
        <v>1529</v>
      </c>
      <c r="C856" t="s">
        <v>1565</v>
      </c>
      <c r="D856" t="s">
        <v>1569</v>
      </c>
      <c r="E856" s="29">
        <v>4496.422085694343</v>
      </c>
      <c r="F856" s="29">
        <v>9000</v>
      </c>
    </row>
    <row r="857" spans="1:6" hidden="1" x14ac:dyDescent="0.3">
      <c r="A857" t="s">
        <v>1483</v>
      </c>
      <c r="B857" t="s">
        <v>1529</v>
      </c>
      <c r="C857" t="s">
        <v>1570</v>
      </c>
      <c r="D857" t="s">
        <v>1571</v>
      </c>
      <c r="E857" s="29">
        <v>1984.1928044347337</v>
      </c>
      <c r="F857" s="29">
        <v>4000</v>
      </c>
    </row>
    <row r="858" spans="1:6" hidden="1" x14ac:dyDescent="0.3">
      <c r="A858" t="s">
        <v>1483</v>
      </c>
      <c r="B858" t="s">
        <v>1529</v>
      </c>
      <c r="C858" t="s">
        <v>1570</v>
      </c>
      <c r="D858" t="s">
        <v>1572</v>
      </c>
      <c r="E858" s="29">
        <v>2006.6473593365383</v>
      </c>
      <c r="F858" s="29">
        <v>4100</v>
      </c>
    </row>
    <row r="859" spans="1:6" hidden="1" x14ac:dyDescent="0.3">
      <c r="A859" t="s">
        <v>1483</v>
      </c>
      <c r="B859" t="s">
        <v>1529</v>
      </c>
      <c r="C859" t="s">
        <v>1570</v>
      </c>
      <c r="D859" t="s">
        <v>1573</v>
      </c>
      <c r="E859" s="29">
        <v>3568.9038280612513</v>
      </c>
      <c r="F859" s="29">
        <v>7200</v>
      </c>
    </row>
    <row r="860" spans="1:6" hidden="1" x14ac:dyDescent="0.3">
      <c r="A860" t="s">
        <v>1483</v>
      </c>
      <c r="B860" t="s">
        <v>1529</v>
      </c>
      <c r="C860" t="s">
        <v>1574</v>
      </c>
      <c r="D860" t="s">
        <v>1575</v>
      </c>
      <c r="E860" s="29">
        <v>2670.2520528730424</v>
      </c>
      <c r="F860" s="29">
        <v>5400</v>
      </c>
    </row>
    <row r="861" spans="1:6" hidden="1" x14ac:dyDescent="0.3">
      <c r="A861" t="s">
        <v>1483</v>
      </c>
      <c r="B861" t="s">
        <v>1529</v>
      </c>
      <c r="C861" t="s">
        <v>1574</v>
      </c>
      <c r="D861" t="s">
        <v>1576</v>
      </c>
      <c r="E861" s="29">
        <v>3624.5626529545025</v>
      </c>
      <c r="F861" s="29">
        <v>7300</v>
      </c>
    </row>
    <row r="862" spans="1:6" hidden="1" x14ac:dyDescent="0.3">
      <c r="A862" t="s">
        <v>1483</v>
      </c>
      <c r="B862" t="s">
        <v>1529</v>
      </c>
      <c r="C862" t="s">
        <v>1574</v>
      </c>
      <c r="D862" t="s">
        <v>1577</v>
      </c>
      <c r="E862" s="29">
        <v>3875.0608077183888</v>
      </c>
      <c r="F862" s="29">
        <v>7800</v>
      </c>
    </row>
    <row r="863" spans="1:6" hidden="1" x14ac:dyDescent="0.3">
      <c r="A863" t="s">
        <v>1483</v>
      </c>
      <c r="B863" t="s">
        <v>1578</v>
      </c>
      <c r="C863" t="s">
        <v>1579</v>
      </c>
      <c r="D863" t="s">
        <v>1580</v>
      </c>
      <c r="E863" s="29">
        <v>2494.3353310787465</v>
      </c>
      <c r="F863" s="29">
        <v>5000</v>
      </c>
    </row>
    <row r="864" spans="1:6" hidden="1" x14ac:dyDescent="0.3">
      <c r="A864" t="s">
        <v>1483</v>
      </c>
      <c r="B864" t="s">
        <v>1578</v>
      </c>
      <c r="C864" t="s">
        <v>1579</v>
      </c>
      <c r="D864" t="s">
        <v>1581</v>
      </c>
      <c r="E864" s="29">
        <v>11914.738716505242</v>
      </c>
      <c r="F864" s="29">
        <v>23900</v>
      </c>
    </row>
    <row r="865" spans="1:6" hidden="1" x14ac:dyDescent="0.3">
      <c r="A865" t="s">
        <v>1483</v>
      </c>
      <c r="B865" t="s">
        <v>1578</v>
      </c>
      <c r="C865" t="s">
        <v>1579</v>
      </c>
      <c r="D865" t="s">
        <v>1582</v>
      </c>
      <c r="E865" s="29">
        <v>3897.6513635886781</v>
      </c>
      <c r="F865" s="29">
        <v>7800</v>
      </c>
    </row>
    <row r="866" spans="1:6" hidden="1" x14ac:dyDescent="0.3">
      <c r="A866" t="s">
        <v>1483</v>
      </c>
      <c r="B866" t="s">
        <v>1578</v>
      </c>
      <c r="C866" t="s">
        <v>1579</v>
      </c>
      <c r="D866" t="s">
        <v>1583</v>
      </c>
      <c r="E866" s="29">
        <v>10282.077044477148</v>
      </c>
      <c r="F866" s="29">
        <v>20600</v>
      </c>
    </row>
    <row r="867" spans="1:6" hidden="1" x14ac:dyDescent="0.3">
      <c r="A867" t="s">
        <v>1483</v>
      </c>
      <c r="B867" t="s">
        <v>1578</v>
      </c>
      <c r="C867" t="s">
        <v>1579</v>
      </c>
      <c r="D867" t="s">
        <v>1584</v>
      </c>
      <c r="E867" s="29">
        <v>968.2566788854524</v>
      </c>
      <c r="F867" s="29">
        <v>2000</v>
      </c>
    </row>
    <row r="868" spans="1:6" hidden="1" x14ac:dyDescent="0.3">
      <c r="A868" t="s">
        <v>1483</v>
      </c>
      <c r="B868" t="s">
        <v>1578</v>
      </c>
      <c r="C868" t="s">
        <v>1579</v>
      </c>
      <c r="D868" t="s">
        <v>1585</v>
      </c>
      <c r="E868" s="29">
        <v>2586.4197964115115</v>
      </c>
      <c r="F868" s="29">
        <v>5200</v>
      </c>
    </row>
    <row r="869" spans="1:6" hidden="1" x14ac:dyDescent="0.3">
      <c r="A869" t="s">
        <v>1483</v>
      </c>
      <c r="B869" t="s">
        <v>1578</v>
      </c>
      <c r="C869" t="s">
        <v>1579</v>
      </c>
      <c r="D869" t="s">
        <v>1586</v>
      </c>
      <c r="E869" s="29">
        <v>9014.8347531118161</v>
      </c>
      <c r="F869" s="29">
        <v>18100</v>
      </c>
    </row>
    <row r="870" spans="1:6" hidden="1" x14ac:dyDescent="0.3">
      <c r="A870" t="s">
        <v>1483</v>
      </c>
      <c r="B870" t="s">
        <v>1578</v>
      </c>
      <c r="C870" t="s">
        <v>1579</v>
      </c>
      <c r="D870" t="s">
        <v>1587</v>
      </c>
      <c r="E870" s="29">
        <v>6988.7622508769373</v>
      </c>
      <c r="F870" s="29">
        <v>14000</v>
      </c>
    </row>
    <row r="871" spans="1:6" hidden="1" x14ac:dyDescent="0.3">
      <c r="A871" t="s">
        <v>1483</v>
      </c>
      <c r="B871" t="s">
        <v>1578</v>
      </c>
      <c r="C871" t="s">
        <v>1579</v>
      </c>
      <c r="D871" t="s">
        <v>1588</v>
      </c>
      <c r="E871" s="29">
        <v>15463.368420760893</v>
      </c>
      <c r="F871" s="29">
        <v>31000</v>
      </c>
    </row>
    <row r="872" spans="1:6" hidden="1" x14ac:dyDescent="0.3">
      <c r="A872" t="s">
        <v>1483</v>
      </c>
      <c r="B872" t="s">
        <v>1578</v>
      </c>
      <c r="C872" t="s">
        <v>1579</v>
      </c>
      <c r="D872" t="s">
        <v>1589</v>
      </c>
      <c r="E872" s="29">
        <v>2572.6473828955877</v>
      </c>
      <c r="F872" s="29">
        <v>5200</v>
      </c>
    </row>
    <row r="873" spans="1:6" hidden="1" x14ac:dyDescent="0.3">
      <c r="A873" t="s">
        <v>1483</v>
      </c>
      <c r="B873" t="s">
        <v>1578</v>
      </c>
      <c r="C873" t="s">
        <v>1579</v>
      </c>
      <c r="D873" t="s">
        <v>1590</v>
      </c>
      <c r="E873" s="29">
        <v>5940.1370496008285</v>
      </c>
      <c r="F873" s="29">
        <v>11900</v>
      </c>
    </row>
    <row r="874" spans="1:6" hidden="1" x14ac:dyDescent="0.3">
      <c r="A874" t="s">
        <v>1483</v>
      </c>
      <c r="B874" t="s">
        <v>1578</v>
      </c>
      <c r="C874" t="s">
        <v>1579</v>
      </c>
      <c r="D874" t="s">
        <v>1591</v>
      </c>
      <c r="E874" s="29">
        <v>1459.1909250467825</v>
      </c>
      <c r="F874" s="29">
        <v>3000</v>
      </c>
    </row>
    <row r="875" spans="1:6" hidden="1" x14ac:dyDescent="0.3">
      <c r="A875" t="s">
        <v>1483</v>
      </c>
      <c r="B875" t="s">
        <v>1578</v>
      </c>
      <c r="C875" t="s">
        <v>1579</v>
      </c>
      <c r="D875" t="s">
        <v>1592</v>
      </c>
      <c r="E875" s="29">
        <v>2112.5198258205392</v>
      </c>
      <c r="F875" s="29">
        <v>4300</v>
      </c>
    </row>
    <row r="876" spans="1:6" hidden="1" x14ac:dyDescent="0.3">
      <c r="A876" t="s">
        <v>1483</v>
      </c>
      <c r="B876" t="s">
        <v>1578</v>
      </c>
      <c r="C876" t="s">
        <v>1579</v>
      </c>
      <c r="D876" t="s">
        <v>1593</v>
      </c>
      <c r="E876" s="29">
        <v>6320.3393280840119</v>
      </c>
      <c r="F876" s="29">
        <v>12700</v>
      </c>
    </row>
    <row r="877" spans="1:6" hidden="1" x14ac:dyDescent="0.3">
      <c r="A877" t="s">
        <v>1483</v>
      </c>
      <c r="B877" t="s">
        <v>1578</v>
      </c>
      <c r="C877" t="s">
        <v>1579</v>
      </c>
      <c r="D877" t="s">
        <v>1594</v>
      </c>
      <c r="E877" s="29">
        <v>20850.389998052866</v>
      </c>
      <c r="F877" s="29">
        <v>41800</v>
      </c>
    </row>
    <row r="878" spans="1:6" hidden="1" x14ac:dyDescent="0.3">
      <c r="A878" t="s">
        <v>1483</v>
      </c>
      <c r="B878" t="s">
        <v>1578</v>
      </c>
      <c r="C878" t="s">
        <v>1579</v>
      </c>
      <c r="D878" t="s">
        <v>1595</v>
      </c>
      <c r="E878" s="29">
        <v>4523.0475508764894</v>
      </c>
      <c r="F878" s="29">
        <v>9100</v>
      </c>
    </row>
    <row r="879" spans="1:6" hidden="1" x14ac:dyDescent="0.3">
      <c r="A879" t="s">
        <v>1483</v>
      </c>
      <c r="B879" t="s">
        <v>1578</v>
      </c>
      <c r="C879" t="s">
        <v>1579</v>
      </c>
      <c r="D879" t="s">
        <v>1596</v>
      </c>
      <c r="E879" s="29">
        <v>5376.4917837353305</v>
      </c>
      <c r="F879" s="29">
        <v>10800</v>
      </c>
    </row>
    <row r="880" spans="1:6" hidden="1" x14ac:dyDescent="0.3">
      <c r="A880" t="s">
        <v>1483</v>
      </c>
      <c r="B880" t="s">
        <v>1578</v>
      </c>
      <c r="C880" t="s">
        <v>1579</v>
      </c>
      <c r="D880" t="s">
        <v>1597</v>
      </c>
      <c r="E880" s="29">
        <v>7737.1030424106593</v>
      </c>
      <c r="F880" s="29">
        <v>15500</v>
      </c>
    </row>
    <row r="881" spans="1:6" hidden="1" x14ac:dyDescent="0.3">
      <c r="A881" t="s">
        <v>1483</v>
      </c>
      <c r="B881" t="s">
        <v>1578</v>
      </c>
      <c r="C881" t="s">
        <v>1579</v>
      </c>
      <c r="D881" t="s">
        <v>1598</v>
      </c>
      <c r="E881" s="29">
        <v>2821.7166416943901</v>
      </c>
      <c r="F881" s="29">
        <v>5700</v>
      </c>
    </row>
    <row r="882" spans="1:6" hidden="1" x14ac:dyDescent="0.3">
      <c r="A882" t="s">
        <v>1483</v>
      </c>
      <c r="B882" t="s">
        <v>1578</v>
      </c>
      <c r="C882" t="s">
        <v>1599</v>
      </c>
      <c r="D882" t="s">
        <v>1600</v>
      </c>
      <c r="E882" s="29">
        <v>3403.5238144598961</v>
      </c>
      <c r="F882" s="29">
        <v>6900</v>
      </c>
    </row>
    <row r="883" spans="1:6" hidden="1" x14ac:dyDescent="0.3">
      <c r="A883" t="s">
        <v>1483</v>
      </c>
      <c r="B883" t="s">
        <v>1578</v>
      </c>
      <c r="C883" t="s">
        <v>1599</v>
      </c>
      <c r="D883" t="s">
        <v>1601</v>
      </c>
      <c r="E883" s="29">
        <v>1660.011958292936</v>
      </c>
      <c r="F883" s="29">
        <v>3400</v>
      </c>
    </row>
    <row r="884" spans="1:6" hidden="1" x14ac:dyDescent="0.3">
      <c r="A884" t="s">
        <v>1483</v>
      </c>
      <c r="B884" t="s">
        <v>1578</v>
      </c>
      <c r="C884" t="s">
        <v>1599</v>
      </c>
      <c r="D884" t="s">
        <v>1602</v>
      </c>
      <c r="E884" s="29">
        <v>4507.0469289711746</v>
      </c>
      <c r="F884" s="29">
        <v>9100</v>
      </c>
    </row>
    <row r="885" spans="1:6" hidden="1" x14ac:dyDescent="0.3">
      <c r="A885" t="s">
        <v>1483</v>
      </c>
      <c r="B885" t="s">
        <v>1578</v>
      </c>
      <c r="C885" t="s">
        <v>1599</v>
      </c>
      <c r="D885" t="s">
        <v>1603</v>
      </c>
      <c r="E885" s="29">
        <v>4482.3768763366388</v>
      </c>
      <c r="F885" s="29">
        <v>9000</v>
      </c>
    </row>
    <row r="886" spans="1:6" hidden="1" x14ac:dyDescent="0.3">
      <c r="A886" t="s">
        <v>1483</v>
      </c>
      <c r="B886" t="s">
        <v>1578</v>
      </c>
      <c r="C886" t="s">
        <v>1599</v>
      </c>
      <c r="D886" t="s">
        <v>1604</v>
      </c>
      <c r="E886" s="29">
        <v>3252.5878816453787</v>
      </c>
      <c r="F886" s="29">
        <v>6600</v>
      </c>
    </row>
    <row r="887" spans="1:6" hidden="1" x14ac:dyDescent="0.3">
      <c r="A887" t="s">
        <v>1483</v>
      </c>
      <c r="B887" t="s">
        <v>1578</v>
      </c>
      <c r="C887" t="s">
        <v>1599</v>
      </c>
      <c r="D887" t="s">
        <v>1605</v>
      </c>
      <c r="E887" s="29">
        <v>2850.7211256798428</v>
      </c>
      <c r="F887" s="29">
        <v>5800</v>
      </c>
    </row>
    <row r="888" spans="1:6" hidden="1" x14ac:dyDescent="0.3">
      <c r="A888" t="s">
        <v>1483</v>
      </c>
      <c r="B888" t="s">
        <v>1578</v>
      </c>
      <c r="C888" t="s">
        <v>1599</v>
      </c>
      <c r="D888" t="s">
        <v>1606</v>
      </c>
      <c r="E888" s="29">
        <v>4305.6676479784574</v>
      </c>
      <c r="F888" s="29">
        <v>8700</v>
      </c>
    </row>
    <row r="889" spans="1:6" hidden="1" x14ac:dyDescent="0.3">
      <c r="A889" t="s">
        <v>1483</v>
      </c>
      <c r="B889" t="s">
        <v>1578</v>
      </c>
      <c r="C889" t="s">
        <v>1599</v>
      </c>
      <c r="D889" t="s">
        <v>1607</v>
      </c>
      <c r="E889" s="29">
        <v>4228.7418751656396</v>
      </c>
      <c r="F889" s="29">
        <v>8500</v>
      </c>
    </row>
    <row r="890" spans="1:6" hidden="1" x14ac:dyDescent="0.3">
      <c r="A890" t="s">
        <v>1483</v>
      </c>
      <c r="B890" t="s">
        <v>1578</v>
      </c>
      <c r="C890" t="s">
        <v>1599</v>
      </c>
      <c r="D890" t="s">
        <v>1608</v>
      </c>
      <c r="E890" s="29">
        <v>2859.1279436688201</v>
      </c>
      <c r="F890" s="29">
        <v>5800</v>
      </c>
    </row>
    <row r="891" spans="1:6" hidden="1" x14ac:dyDescent="0.3">
      <c r="A891" t="s">
        <v>1483</v>
      </c>
      <c r="B891" t="s">
        <v>1578</v>
      </c>
      <c r="C891" t="s">
        <v>1599</v>
      </c>
      <c r="D891" t="s">
        <v>1609</v>
      </c>
      <c r="E891" s="29">
        <v>4871.1591633547341</v>
      </c>
      <c r="F891" s="29">
        <v>9800</v>
      </c>
    </row>
    <row r="892" spans="1:6" hidden="1" x14ac:dyDescent="0.3">
      <c r="A892" t="s">
        <v>1483</v>
      </c>
      <c r="B892" t="s">
        <v>1578</v>
      </c>
      <c r="C892" t="s">
        <v>1599</v>
      </c>
      <c r="D892" t="s">
        <v>1610</v>
      </c>
      <c r="E892" s="29">
        <v>6714.0494220704804</v>
      </c>
      <c r="F892" s="29">
        <v>13500</v>
      </c>
    </row>
    <row r="893" spans="1:6" hidden="1" x14ac:dyDescent="0.3">
      <c r="A893" t="s">
        <v>1483</v>
      </c>
      <c r="B893" t="s">
        <v>1578</v>
      </c>
      <c r="C893" t="s">
        <v>1599</v>
      </c>
      <c r="D893" t="s">
        <v>1611</v>
      </c>
      <c r="E893" s="29">
        <v>5237.9320783053099</v>
      </c>
      <c r="F893" s="29">
        <v>10500</v>
      </c>
    </row>
    <row r="894" spans="1:6" hidden="1" x14ac:dyDescent="0.3">
      <c r="A894" t="s">
        <v>1483</v>
      </c>
      <c r="B894" t="s">
        <v>1578</v>
      </c>
      <c r="C894" t="s">
        <v>1599</v>
      </c>
      <c r="D894" t="s">
        <v>1612</v>
      </c>
      <c r="E894" s="29">
        <v>5322.0683675328628</v>
      </c>
      <c r="F894" s="29">
        <v>10700</v>
      </c>
    </row>
    <row r="895" spans="1:6" hidden="1" x14ac:dyDescent="0.3">
      <c r="A895" t="s">
        <v>1483</v>
      </c>
      <c r="B895" t="s">
        <v>1578</v>
      </c>
      <c r="C895" t="s">
        <v>1613</v>
      </c>
      <c r="D895" t="s">
        <v>1614</v>
      </c>
      <c r="E895" s="29">
        <v>3056.1298272562672</v>
      </c>
      <c r="F895" s="29">
        <v>6200</v>
      </c>
    </row>
    <row r="896" spans="1:6" hidden="1" x14ac:dyDescent="0.3">
      <c r="A896" t="s">
        <v>1483</v>
      </c>
      <c r="B896" t="s">
        <v>1578</v>
      </c>
      <c r="C896" t="s">
        <v>1613</v>
      </c>
      <c r="D896" t="s">
        <v>1615</v>
      </c>
      <c r="E896" s="29">
        <v>3059.7365355117417</v>
      </c>
      <c r="F896" s="29">
        <v>6200</v>
      </c>
    </row>
    <row r="897" spans="1:6" hidden="1" x14ac:dyDescent="0.3">
      <c r="A897" t="s">
        <v>1483</v>
      </c>
      <c r="B897" t="s">
        <v>1578</v>
      </c>
      <c r="C897" t="s">
        <v>1613</v>
      </c>
      <c r="D897" t="s">
        <v>1616</v>
      </c>
      <c r="E897" s="29">
        <v>599.32105057973445</v>
      </c>
      <c r="F897" s="29">
        <v>1200</v>
      </c>
    </row>
    <row r="898" spans="1:6" hidden="1" x14ac:dyDescent="0.3">
      <c r="A898" t="s">
        <v>1483</v>
      </c>
      <c r="B898" t="s">
        <v>1578</v>
      </c>
      <c r="C898" t="s">
        <v>1617</v>
      </c>
      <c r="D898" t="s">
        <v>1618</v>
      </c>
      <c r="E898" s="29">
        <v>2125.2671272924772</v>
      </c>
      <c r="F898" s="29">
        <v>4300</v>
      </c>
    </row>
    <row r="899" spans="1:6" hidden="1" x14ac:dyDescent="0.3">
      <c r="A899" t="s">
        <v>1483</v>
      </c>
      <c r="B899" t="s">
        <v>1578</v>
      </c>
      <c r="C899" t="s">
        <v>1617</v>
      </c>
      <c r="D899" t="s">
        <v>1619</v>
      </c>
      <c r="E899" s="29">
        <v>4784.6069117965053</v>
      </c>
      <c r="F899" s="29">
        <v>9600</v>
      </c>
    </row>
    <row r="900" spans="1:6" hidden="1" x14ac:dyDescent="0.3">
      <c r="A900" t="s">
        <v>1483</v>
      </c>
      <c r="B900" t="s">
        <v>1578</v>
      </c>
      <c r="C900" t="s">
        <v>1617</v>
      </c>
      <c r="D900" t="s">
        <v>1620</v>
      </c>
      <c r="E900" s="29">
        <v>1704.9085661898098</v>
      </c>
      <c r="F900" s="29">
        <v>3500</v>
      </c>
    </row>
    <row r="901" spans="1:6" hidden="1" x14ac:dyDescent="0.3">
      <c r="A901" t="s">
        <v>1483</v>
      </c>
      <c r="B901" t="s">
        <v>1578</v>
      </c>
      <c r="C901" t="s">
        <v>1617</v>
      </c>
      <c r="D901" t="s">
        <v>1621</v>
      </c>
      <c r="E901" s="29">
        <v>400</v>
      </c>
      <c r="F901" s="29">
        <v>800</v>
      </c>
    </row>
    <row r="902" spans="1:6" hidden="1" x14ac:dyDescent="0.3">
      <c r="A902" t="s">
        <v>1483</v>
      </c>
      <c r="B902" t="s">
        <v>1578</v>
      </c>
      <c r="C902" t="s">
        <v>1617</v>
      </c>
      <c r="D902" t="s">
        <v>1622</v>
      </c>
      <c r="E902" s="29">
        <v>6036.8633308436565</v>
      </c>
      <c r="F902" s="29">
        <v>12100</v>
      </c>
    </row>
    <row r="903" spans="1:6" hidden="1" x14ac:dyDescent="0.3">
      <c r="A903" t="s">
        <v>1483</v>
      </c>
      <c r="B903" t="s">
        <v>1578</v>
      </c>
      <c r="C903" t="s">
        <v>1617</v>
      </c>
      <c r="D903" t="s">
        <v>1623</v>
      </c>
      <c r="E903" s="29">
        <v>3298.2862865632551</v>
      </c>
      <c r="F903" s="29">
        <v>6600</v>
      </c>
    </row>
    <row r="904" spans="1:6" hidden="1" x14ac:dyDescent="0.3">
      <c r="A904" t="s">
        <v>1483</v>
      </c>
      <c r="B904" t="s">
        <v>1578</v>
      </c>
      <c r="C904" t="s">
        <v>1617</v>
      </c>
      <c r="D904" t="s">
        <v>1624</v>
      </c>
      <c r="E904" s="29">
        <v>532.68633971218787</v>
      </c>
      <c r="F904" s="29">
        <v>1100</v>
      </c>
    </row>
    <row r="905" spans="1:6" hidden="1" x14ac:dyDescent="0.3">
      <c r="A905" t="s">
        <v>1483</v>
      </c>
      <c r="B905" t="s">
        <v>1578</v>
      </c>
      <c r="C905" t="s">
        <v>1617</v>
      </c>
      <c r="D905" t="s">
        <v>1625</v>
      </c>
      <c r="E905" s="29">
        <v>400.73935178414536</v>
      </c>
      <c r="F905" s="29">
        <v>900</v>
      </c>
    </row>
    <row r="906" spans="1:6" hidden="1" x14ac:dyDescent="0.3">
      <c r="A906" t="s">
        <v>1483</v>
      </c>
      <c r="B906" t="s">
        <v>1578</v>
      </c>
      <c r="C906" t="s">
        <v>1617</v>
      </c>
      <c r="D906" t="s">
        <v>1626</v>
      </c>
      <c r="E906" s="29">
        <v>447.06472700930868</v>
      </c>
      <c r="F906" s="29">
        <v>900</v>
      </c>
    </row>
    <row r="907" spans="1:6" hidden="1" x14ac:dyDescent="0.3">
      <c r="A907" t="s">
        <v>1483</v>
      </c>
      <c r="B907" t="s">
        <v>1578</v>
      </c>
      <c r="C907" t="s">
        <v>1617</v>
      </c>
      <c r="D907" t="s">
        <v>1627</v>
      </c>
      <c r="E907" s="29">
        <v>4563.5026040336152</v>
      </c>
      <c r="F907" s="29">
        <v>9200</v>
      </c>
    </row>
    <row r="908" spans="1:6" hidden="1" x14ac:dyDescent="0.3">
      <c r="A908" t="s">
        <v>1483</v>
      </c>
      <c r="B908" t="s">
        <v>1578</v>
      </c>
      <c r="C908" t="s">
        <v>1617</v>
      </c>
      <c r="D908" t="s">
        <v>1628</v>
      </c>
      <c r="E908" s="29">
        <v>556.04302469260324</v>
      </c>
      <c r="F908" s="29">
        <v>1200</v>
      </c>
    </row>
    <row r="909" spans="1:6" hidden="1" x14ac:dyDescent="0.3">
      <c r="A909" t="s">
        <v>1483</v>
      </c>
      <c r="B909" t="s">
        <v>1578</v>
      </c>
      <c r="C909" t="s">
        <v>1617</v>
      </c>
      <c r="D909" t="s">
        <v>1629</v>
      </c>
      <c r="E909" s="29">
        <v>531.09574503687782</v>
      </c>
      <c r="F909" s="29">
        <v>1100</v>
      </c>
    </row>
    <row r="910" spans="1:6" hidden="1" x14ac:dyDescent="0.3">
      <c r="A910" t="s">
        <v>1483</v>
      </c>
      <c r="B910" t="s">
        <v>1630</v>
      </c>
      <c r="C910" t="s">
        <v>1631</v>
      </c>
      <c r="D910" t="s">
        <v>1632</v>
      </c>
      <c r="E910" s="29">
        <v>3793.6441078901662</v>
      </c>
      <c r="F910" s="29">
        <v>7600</v>
      </c>
    </row>
    <row r="911" spans="1:6" hidden="1" x14ac:dyDescent="0.3">
      <c r="A911" t="s">
        <v>1483</v>
      </c>
      <c r="B911" t="s">
        <v>1630</v>
      </c>
      <c r="C911" t="s">
        <v>1631</v>
      </c>
      <c r="D911" t="s">
        <v>1633</v>
      </c>
      <c r="E911" s="29">
        <v>5130.0288804056863</v>
      </c>
      <c r="F911" s="29">
        <v>10300</v>
      </c>
    </row>
    <row r="912" spans="1:6" hidden="1" x14ac:dyDescent="0.3">
      <c r="A912" t="s">
        <v>1483</v>
      </c>
      <c r="B912" t="s">
        <v>1630</v>
      </c>
      <c r="C912" t="s">
        <v>1631</v>
      </c>
      <c r="D912" t="s">
        <v>1634</v>
      </c>
      <c r="E912" s="29">
        <v>4200.8648804169015</v>
      </c>
      <c r="F912" s="29">
        <v>8500</v>
      </c>
    </row>
    <row r="913" spans="1:6" hidden="1" x14ac:dyDescent="0.3">
      <c r="A913" t="s">
        <v>1483</v>
      </c>
      <c r="B913" t="s">
        <v>1630</v>
      </c>
      <c r="C913" t="s">
        <v>1631</v>
      </c>
      <c r="D913" t="s">
        <v>1635</v>
      </c>
      <c r="E913" s="29">
        <v>1962.391401955156</v>
      </c>
      <c r="F913" s="29">
        <v>4000</v>
      </c>
    </row>
    <row r="914" spans="1:6" hidden="1" x14ac:dyDescent="0.3">
      <c r="A914" t="s">
        <v>1483</v>
      </c>
      <c r="B914" t="s">
        <v>1630</v>
      </c>
      <c r="C914" t="s">
        <v>1631</v>
      </c>
      <c r="D914" t="s">
        <v>1636</v>
      </c>
      <c r="E914" s="29">
        <v>3136.0308743984078</v>
      </c>
      <c r="F914" s="29">
        <v>6300</v>
      </c>
    </row>
    <row r="915" spans="1:6" hidden="1" x14ac:dyDescent="0.3">
      <c r="A915" t="s">
        <v>1483</v>
      </c>
      <c r="B915" t="s">
        <v>1630</v>
      </c>
      <c r="C915" t="s">
        <v>1631</v>
      </c>
      <c r="D915" t="s">
        <v>1637</v>
      </c>
      <c r="E915" s="29">
        <v>5597.2937220938938</v>
      </c>
      <c r="F915" s="29">
        <v>11200</v>
      </c>
    </row>
    <row r="916" spans="1:6" hidden="1" x14ac:dyDescent="0.3">
      <c r="A916" t="s">
        <v>1483</v>
      </c>
      <c r="B916" t="s">
        <v>1630</v>
      </c>
      <c r="C916" t="s">
        <v>1631</v>
      </c>
      <c r="D916" t="s">
        <v>1638</v>
      </c>
      <c r="E916" s="29">
        <v>1177.9268349910249</v>
      </c>
      <c r="F916" s="29">
        <v>2400</v>
      </c>
    </row>
    <row r="917" spans="1:6" hidden="1" x14ac:dyDescent="0.3">
      <c r="A917" t="s">
        <v>1483</v>
      </c>
      <c r="B917" t="s">
        <v>1630</v>
      </c>
      <c r="C917" t="s">
        <v>1631</v>
      </c>
      <c r="D917" t="s">
        <v>1639</v>
      </c>
      <c r="E917" s="29">
        <v>5288.7795074294927</v>
      </c>
      <c r="F917" s="29">
        <v>10600</v>
      </c>
    </row>
    <row r="918" spans="1:6" hidden="1" x14ac:dyDescent="0.3">
      <c r="A918" t="s">
        <v>1483</v>
      </c>
      <c r="B918" t="s">
        <v>1630</v>
      </c>
      <c r="C918" t="s">
        <v>1631</v>
      </c>
      <c r="D918" t="s">
        <v>1640</v>
      </c>
      <c r="E918" s="29">
        <v>2066.948104485301</v>
      </c>
      <c r="F918" s="29">
        <v>4200</v>
      </c>
    </row>
    <row r="919" spans="1:6" hidden="1" x14ac:dyDescent="0.3">
      <c r="A919" t="s">
        <v>1483</v>
      </c>
      <c r="B919" t="s">
        <v>1630</v>
      </c>
      <c r="C919" t="s">
        <v>1641</v>
      </c>
      <c r="D919" t="s">
        <v>1642</v>
      </c>
      <c r="E919" s="29">
        <v>3942.7940071449711</v>
      </c>
      <c r="F919" s="29">
        <v>7900</v>
      </c>
    </row>
    <row r="920" spans="1:6" hidden="1" x14ac:dyDescent="0.3">
      <c r="A920" t="s">
        <v>1483</v>
      </c>
      <c r="B920" t="s">
        <v>1630</v>
      </c>
      <c r="C920" t="s">
        <v>1641</v>
      </c>
      <c r="D920" t="s">
        <v>1643</v>
      </c>
      <c r="E920" s="29">
        <v>3426.5483149261518</v>
      </c>
      <c r="F920" s="29">
        <v>6900</v>
      </c>
    </row>
    <row r="921" spans="1:6" hidden="1" x14ac:dyDescent="0.3">
      <c r="A921" t="s">
        <v>1483</v>
      </c>
      <c r="B921" t="s">
        <v>1630</v>
      </c>
      <c r="C921" t="s">
        <v>1641</v>
      </c>
      <c r="D921" t="s">
        <v>1644</v>
      </c>
      <c r="E921" s="29">
        <v>2311.8182317920309</v>
      </c>
      <c r="F921" s="29">
        <v>4700</v>
      </c>
    </row>
    <row r="922" spans="1:6" hidden="1" x14ac:dyDescent="0.3">
      <c r="A922" t="s">
        <v>1483</v>
      </c>
      <c r="B922" t="s">
        <v>1630</v>
      </c>
      <c r="C922" t="s">
        <v>1641</v>
      </c>
      <c r="D922" t="s">
        <v>1645</v>
      </c>
      <c r="E922" s="29">
        <v>594.79829822920158</v>
      </c>
      <c r="F922" s="29">
        <v>1200</v>
      </c>
    </row>
    <row r="923" spans="1:6" hidden="1" x14ac:dyDescent="0.3">
      <c r="A923" t="s">
        <v>1483</v>
      </c>
      <c r="B923" t="s">
        <v>1630</v>
      </c>
      <c r="C923" t="s">
        <v>1641</v>
      </c>
      <c r="D923" t="s">
        <v>1646</v>
      </c>
      <c r="E923" s="29">
        <v>1688.6123776270379</v>
      </c>
      <c r="F923" s="29">
        <v>3400</v>
      </c>
    </row>
    <row r="924" spans="1:6" hidden="1" x14ac:dyDescent="0.3">
      <c r="A924" t="s">
        <v>1483</v>
      </c>
      <c r="B924" t="s">
        <v>1630</v>
      </c>
      <c r="C924" t="s">
        <v>1641</v>
      </c>
      <c r="D924" t="s">
        <v>1647</v>
      </c>
      <c r="E924" s="29">
        <v>3074.1192366205078</v>
      </c>
      <c r="F924" s="29">
        <v>6200</v>
      </c>
    </row>
    <row r="925" spans="1:6" hidden="1" x14ac:dyDescent="0.3">
      <c r="A925" t="s">
        <v>1483</v>
      </c>
      <c r="B925" t="s">
        <v>1630</v>
      </c>
      <c r="C925" t="s">
        <v>1641</v>
      </c>
      <c r="D925" t="s">
        <v>1648</v>
      </c>
      <c r="E925" s="29">
        <v>2390.7722834680508</v>
      </c>
      <c r="F925" s="29">
        <v>4800</v>
      </c>
    </row>
    <row r="926" spans="1:6" hidden="1" x14ac:dyDescent="0.3">
      <c r="A926" t="s">
        <v>1483</v>
      </c>
      <c r="B926" t="s">
        <v>1630</v>
      </c>
      <c r="C926" t="s">
        <v>1641</v>
      </c>
      <c r="D926" t="s">
        <v>1649</v>
      </c>
      <c r="E926" s="29">
        <v>1858.364448700826</v>
      </c>
      <c r="F926" s="29">
        <v>3800</v>
      </c>
    </row>
    <row r="927" spans="1:6" hidden="1" x14ac:dyDescent="0.3">
      <c r="A927" t="s">
        <v>1483</v>
      </c>
      <c r="B927" t="s">
        <v>1630</v>
      </c>
      <c r="C927" t="s">
        <v>1641</v>
      </c>
      <c r="D927" t="s">
        <v>1650</v>
      </c>
      <c r="E927" s="29">
        <v>2333.4868086632596</v>
      </c>
      <c r="F927" s="29">
        <v>4700</v>
      </c>
    </row>
    <row r="928" spans="1:6" hidden="1" x14ac:dyDescent="0.3">
      <c r="A928" t="s">
        <v>1483</v>
      </c>
      <c r="B928" t="s">
        <v>1630</v>
      </c>
      <c r="C928" t="s">
        <v>1641</v>
      </c>
      <c r="D928" t="s">
        <v>1651</v>
      </c>
      <c r="E928" s="29">
        <v>3023.5668446763029</v>
      </c>
      <c r="F928" s="29">
        <v>6100</v>
      </c>
    </row>
    <row r="929" spans="1:6" hidden="1" x14ac:dyDescent="0.3">
      <c r="A929" t="s">
        <v>1483</v>
      </c>
      <c r="B929" t="s">
        <v>1630</v>
      </c>
      <c r="C929" t="s">
        <v>1641</v>
      </c>
      <c r="D929" t="s">
        <v>1652</v>
      </c>
      <c r="E929" s="29">
        <v>2018.6906179340535</v>
      </c>
      <c r="F929" s="29">
        <v>4100</v>
      </c>
    </row>
    <row r="930" spans="1:6" hidden="1" x14ac:dyDescent="0.3">
      <c r="A930" t="s">
        <v>1483</v>
      </c>
      <c r="B930" t="s">
        <v>1630</v>
      </c>
      <c r="C930" t="s">
        <v>1641</v>
      </c>
      <c r="D930" t="s">
        <v>1653</v>
      </c>
      <c r="E930" s="29">
        <v>1867.7035953221807</v>
      </c>
      <c r="F930" s="29">
        <v>3800</v>
      </c>
    </row>
    <row r="931" spans="1:6" hidden="1" x14ac:dyDescent="0.3">
      <c r="A931" t="s">
        <v>1483</v>
      </c>
      <c r="B931" t="s">
        <v>1630</v>
      </c>
      <c r="C931" t="s">
        <v>1641</v>
      </c>
      <c r="D931" t="s">
        <v>1654</v>
      </c>
      <c r="E931" s="29">
        <v>3276.5283589151122</v>
      </c>
      <c r="F931" s="29">
        <v>6600</v>
      </c>
    </row>
    <row r="932" spans="1:6" hidden="1" x14ac:dyDescent="0.3">
      <c r="A932" t="s">
        <v>1483</v>
      </c>
      <c r="B932" t="s">
        <v>1630</v>
      </c>
      <c r="C932" t="s">
        <v>1641</v>
      </c>
      <c r="D932" t="s">
        <v>1655</v>
      </c>
      <c r="E932" s="29">
        <v>1099.4699524982732</v>
      </c>
      <c r="F932" s="29">
        <v>2200</v>
      </c>
    </row>
    <row r="933" spans="1:6" hidden="1" x14ac:dyDescent="0.3">
      <c r="A933" t="s">
        <v>1483</v>
      </c>
      <c r="B933" t="s">
        <v>1630</v>
      </c>
      <c r="C933" t="s">
        <v>1641</v>
      </c>
      <c r="D933" t="s">
        <v>1656</v>
      </c>
      <c r="E933" s="29">
        <v>2486.0777394035649</v>
      </c>
      <c r="F933" s="29">
        <v>5000</v>
      </c>
    </row>
    <row r="934" spans="1:6" hidden="1" x14ac:dyDescent="0.3">
      <c r="A934" t="s">
        <v>1483</v>
      </c>
      <c r="B934" t="s">
        <v>1630</v>
      </c>
      <c r="C934" t="s">
        <v>1641</v>
      </c>
      <c r="D934" t="s">
        <v>1657</v>
      </c>
      <c r="E934" s="29">
        <v>722.07332343008306</v>
      </c>
      <c r="F934" s="29">
        <v>1500</v>
      </c>
    </row>
    <row r="935" spans="1:6" hidden="1" x14ac:dyDescent="0.3">
      <c r="A935" t="s">
        <v>1483</v>
      </c>
      <c r="B935" t="s">
        <v>1630</v>
      </c>
      <c r="C935" t="s">
        <v>1641</v>
      </c>
      <c r="D935" t="s">
        <v>1658</v>
      </c>
      <c r="E935" s="29">
        <v>2394.9592327570317</v>
      </c>
      <c r="F935" s="29">
        <v>4800</v>
      </c>
    </row>
    <row r="936" spans="1:6" hidden="1" x14ac:dyDescent="0.3">
      <c r="A936" t="s">
        <v>1483</v>
      </c>
      <c r="B936" t="s">
        <v>1630</v>
      </c>
      <c r="C936" t="s">
        <v>1641</v>
      </c>
      <c r="D936" t="s">
        <v>1659</v>
      </c>
      <c r="E936" s="29">
        <v>3460.1649030025696</v>
      </c>
      <c r="F936" s="29">
        <v>7000</v>
      </c>
    </row>
    <row r="937" spans="1:6" hidden="1" x14ac:dyDescent="0.3">
      <c r="A937" t="s">
        <v>1483</v>
      </c>
      <c r="B937" t="s">
        <v>1630</v>
      </c>
      <c r="C937" t="s">
        <v>1641</v>
      </c>
      <c r="D937" t="s">
        <v>1660</v>
      </c>
      <c r="E937" s="29">
        <v>3794.6995728949491</v>
      </c>
      <c r="F937" s="29">
        <v>7600</v>
      </c>
    </row>
    <row r="938" spans="1:6" hidden="1" x14ac:dyDescent="0.3">
      <c r="A938" t="s">
        <v>1483</v>
      </c>
      <c r="B938" t="s">
        <v>1630</v>
      </c>
      <c r="C938" t="s">
        <v>1641</v>
      </c>
      <c r="D938" t="s">
        <v>1661</v>
      </c>
      <c r="E938" s="29">
        <v>1782.4682681699489</v>
      </c>
      <c r="F938" s="29">
        <v>3600</v>
      </c>
    </row>
    <row r="939" spans="1:6" hidden="1" x14ac:dyDescent="0.3">
      <c r="A939" t="s">
        <v>1483</v>
      </c>
      <c r="B939" t="s">
        <v>1630</v>
      </c>
      <c r="C939" t="s">
        <v>1641</v>
      </c>
      <c r="D939" t="s">
        <v>1662</v>
      </c>
      <c r="E939" s="29">
        <v>3005.5457853464009</v>
      </c>
      <c r="F939" s="29">
        <v>6100</v>
      </c>
    </row>
    <row r="940" spans="1:6" hidden="1" x14ac:dyDescent="0.3">
      <c r="A940" t="s">
        <v>1483</v>
      </c>
      <c r="B940" t="s">
        <v>1630</v>
      </c>
      <c r="C940" t="s">
        <v>1641</v>
      </c>
      <c r="D940" t="s">
        <v>1663</v>
      </c>
      <c r="E940" s="29">
        <v>4793.9701774669102</v>
      </c>
      <c r="F940" s="29">
        <v>9600</v>
      </c>
    </row>
    <row r="941" spans="1:6" hidden="1" x14ac:dyDescent="0.3">
      <c r="A941" t="s">
        <v>1483</v>
      </c>
      <c r="B941" t="s">
        <v>1630</v>
      </c>
      <c r="C941" t="s">
        <v>1641</v>
      </c>
      <c r="D941" t="s">
        <v>1664</v>
      </c>
      <c r="E941" s="29">
        <v>2864.1788980739693</v>
      </c>
      <c r="F941" s="29">
        <v>5800</v>
      </c>
    </row>
    <row r="942" spans="1:6" hidden="1" x14ac:dyDescent="0.3">
      <c r="A942" t="s">
        <v>1483</v>
      </c>
      <c r="B942" t="s">
        <v>1630</v>
      </c>
      <c r="C942" t="s">
        <v>1641</v>
      </c>
      <c r="D942" t="s">
        <v>1665</v>
      </c>
      <c r="E942" s="29">
        <v>2989.5968856201216</v>
      </c>
      <c r="F942" s="29">
        <v>6000</v>
      </c>
    </row>
    <row r="943" spans="1:6" hidden="1" x14ac:dyDescent="0.3">
      <c r="A943" t="s">
        <v>1483</v>
      </c>
      <c r="B943" t="s">
        <v>1630</v>
      </c>
      <c r="C943" t="s">
        <v>1641</v>
      </c>
      <c r="D943" t="s">
        <v>1666</v>
      </c>
      <c r="E943" s="29">
        <v>1672.0109511931951</v>
      </c>
      <c r="F943" s="29">
        <v>3400</v>
      </c>
    </row>
    <row r="944" spans="1:6" hidden="1" x14ac:dyDescent="0.3">
      <c r="A944" t="s">
        <v>1483</v>
      </c>
      <c r="B944" t="s">
        <v>1630</v>
      </c>
      <c r="C944" t="s">
        <v>1641</v>
      </c>
      <c r="D944" t="s">
        <v>1667</v>
      </c>
      <c r="E944" s="29">
        <v>2597.6106755755873</v>
      </c>
      <c r="F944" s="29">
        <v>5200</v>
      </c>
    </row>
    <row r="945" spans="1:6" hidden="1" x14ac:dyDescent="0.3">
      <c r="A945" t="s">
        <v>1483</v>
      </c>
      <c r="B945" t="s">
        <v>1630</v>
      </c>
      <c r="C945" t="s">
        <v>1641</v>
      </c>
      <c r="D945" t="s">
        <v>1668</v>
      </c>
      <c r="E945" s="29">
        <v>1232.9436311748411</v>
      </c>
      <c r="F945" s="29">
        <v>2500</v>
      </c>
    </row>
    <row r="946" spans="1:6" hidden="1" x14ac:dyDescent="0.3">
      <c r="A946" t="s">
        <v>1483</v>
      </c>
      <c r="B946" t="s">
        <v>1630</v>
      </c>
      <c r="C946" t="s">
        <v>1641</v>
      </c>
      <c r="D946" t="s">
        <v>1669</v>
      </c>
      <c r="E946" s="29">
        <v>1597.1456475846917</v>
      </c>
      <c r="F946" s="29">
        <v>3200</v>
      </c>
    </row>
    <row r="947" spans="1:6" hidden="1" x14ac:dyDescent="0.3">
      <c r="A947" t="s">
        <v>1483</v>
      </c>
      <c r="B947" t="s">
        <v>1630</v>
      </c>
      <c r="C947" t="s">
        <v>1641</v>
      </c>
      <c r="D947" t="s">
        <v>1670</v>
      </c>
      <c r="E947" s="29">
        <v>864.07481508638148</v>
      </c>
      <c r="F947" s="29">
        <v>1800</v>
      </c>
    </row>
    <row r="948" spans="1:6" hidden="1" x14ac:dyDescent="0.3">
      <c r="A948" t="s">
        <v>1483</v>
      </c>
      <c r="B948" t="s">
        <v>1630</v>
      </c>
      <c r="C948" t="s">
        <v>1641</v>
      </c>
      <c r="D948" t="s">
        <v>1671</v>
      </c>
      <c r="E948" s="29">
        <v>2711.7968627248692</v>
      </c>
      <c r="F948" s="29">
        <v>5500</v>
      </c>
    </row>
    <row r="949" spans="1:6" hidden="1" x14ac:dyDescent="0.3">
      <c r="A949" t="s">
        <v>1483</v>
      </c>
      <c r="B949" t="s">
        <v>1630</v>
      </c>
      <c r="C949" t="s">
        <v>1641</v>
      </c>
      <c r="D949" t="s">
        <v>1672</v>
      </c>
      <c r="E949" s="29">
        <v>2733.5381579333944</v>
      </c>
      <c r="F949" s="29">
        <v>5500</v>
      </c>
    </row>
    <row r="950" spans="1:6" hidden="1" x14ac:dyDescent="0.3">
      <c r="A950" t="s">
        <v>1483</v>
      </c>
      <c r="B950" t="s">
        <v>1630</v>
      </c>
      <c r="C950" t="s">
        <v>1641</v>
      </c>
      <c r="D950" t="s">
        <v>1673</v>
      </c>
      <c r="E950" s="29">
        <v>2054.0684894750329</v>
      </c>
      <c r="F950" s="29">
        <v>4200</v>
      </c>
    </row>
    <row r="951" spans="1:6" hidden="1" x14ac:dyDescent="0.3">
      <c r="A951" t="s">
        <v>1483</v>
      </c>
      <c r="B951" t="s">
        <v>1630</v>
      </c>
      <c r="C951" t="s">
        <v>1674</v>
      </c>
      <c r="D951" t="s">
        <v>1675</v>
      </c>
      <c r="E951" s="29">
        <v>927.5307269579157</v>
      </c>
      <c r="F951" s="29">
        <v>1900</v>
      </c>
    </row>
    <row r="952" spans="1:6" hidden="1" x14ac:dyDescent="0.3">
      <c r="A952" t="s">
        <v>1483</v>
      </c>
      <c r="B952" t="s">
        <v>1630</v>
      </c>
      <c r="C952" t="s">
        <v>1674</v>
      </c>
      <c r="D952" t="s">
        <v>1676</v>
      </c>
      <c r="E952" s="29">
        <v>1403.7200812388523</v>
      </c>
      <c r="F952" s="29">
        <v>2900</v>
      </c>
    </row>
    <row r="953" spans="1:6" hidden="1" x14ac:dyDescent="0.3">
      <c r="A953" t="s">
        <v>1483</v>
      </c>
      <c r="B953" t="s">
        <v>1630</v>
      </c>
      <c r="C953" t="s">
        <v>1674</v>
      </c>
      <c r="D953" t="s">
        <v>1677</v>
      </c>
      <c r="E953" s="29">
        <v>1374.0974779247263</v>
      </c>
      <c r="F953" s="29">
        <v>2800</v>
      </c>
    </row>
    <row r="954" spans="1:6" hidden="1" x14ac:dyDescent="0.3">
      <c r="A954" t="s">
        <v>1483</v>
      </c>
      <c r="B954" t="s">
        <v>1630</v>
      </c>
      <c r="C954" t="s">
        <v>1674</v>
      </c>
      <c r="D954" t="s">
        <v>1678</v>
      </c>
      <c r="E954" s="29">
        <v>1617.277899252907</v>
      </c>
      <c r="F954" s="29">
        <v>3300</v>
      </c>
    </row>
    <row r="955" spans="1:6" hidden="1" x14ac:dyDescent="0.3">
      <c r="A955" t="s">
        <v>1483</v>
      </c>
      <c r="B955" t="s">
        <v>1630</v>
      </c>
      <c r="C955" t="s">
        <v>1674</v>
      </c>
      <c r="D955" t="s">
        <v>1679</v>
      </c>
      <c r="E955" s="29">
        <v>1547.1542648541863</v>
      </c>
      <c r="F955" s="29">
        <v>3100</v>
      </c>
    </row>
    <row r="956" spans="1:6" hidden="1" x14ac:dyDescent="0.3">
      <c r="A956" t="s">
        <v>1483</v>
      </c>
      <c r="B956" t="s">
        <v>1630</v>
      </c>
      <c r="C956" t="s">
        <v>1674</v>
      </c>
      <c r="D956" t="s">
        <v>1680</v>
      </c>
      <c r="E956" s="29">
        <v>1627.1822372719489</v>
      </c>
      <c r="F956" s="29">
        <v>3300</v>
      </c>
    </row>
    <row r="957" spans="1:6" hidden="1" x14ac:dyDescent="0.3">
      <c r="A957" t="s">
        <v>1483</v>
      </c>
      <c r="B957" t="s">
        <v>1630</v>
      </c>
      <c r="C957" t="s">
        <v>1674</v>
      </c>
      <c r="D957" t="s">
        <v>1681</v>
      </c>
      <c r="E957" s="29">
        <v>806.83316362519611</v>
      </c>
      <c r="F957" s="29">
        <v>1700</v>
      </c>
    </row>
    <row r="958" spans="1:6" hidden="1" x14ac:dyDescent="0.3">
      <c r="A958" t="s">
        <v>1483</v>
      </c>
      <c r="B958" t="s">
        <v>1630</v>
      </c>
      <c r="C958" t="s">
        <v>1674</v>
      </c>
      <c r="D958" t="s">
        <v>1682</v>
      </c>
      <c r="E958" s="29">
        <v>443.42415402100301</v>
      </c>
      <c r="F958" s="29">
        <v>900</v>
      </c>
    </row>
    <row r="959" spans="1:6" hidden="1" x14ac:dyDescent="0.3">
      <c r="A959" t="s">
        <v>1483</v>
      </c>
      <c r="B959" t="s">
        <v>1630</v>
      </c>
      <c r="C959" t="s">
        <v>1674</v>
      </c>
      <c r="D959" t="s">
        <v>1683</v>
      </c>
      <c r="E959" s="29">
        <v>944.18513350527155</v>
      </c>
      <c r="F959" s="29">
        <v>1900</v>
      </c>
    </row>
    <row r="960" spans="1:6" hidden="1" x14ac:dyDescent="0.3">
      <c r="A960" t="s">
        <v>1483</v>
      </c>
      <c r="B960" t="s">
        <v>1630</v>
      </c>
      <c r="C960" t="s">
        <v>1684</v>
      </c>
      <c r="D960" t="s">
        <v>1685</v>
      </c>
      <c r="E960" s="29">
        <v>1061.2528293053401</v>
      </c>
      <c r="F960" s="29">
        <v>2200</v>
      </c>
    </row>
    <row r="961" spans="1:6" hidden="1" x14ac:dyDescent="0.3">
      <c r="A961" t="s">
        <v>1483</v>
      </c>
      <c r="B961" t="s">
        <v>1630</v>
      </c>
      <c r="C961" t="s">
        <v>1684</v>
      </c>
      <c r="D961" t="s">
        <v>1686</v>
      </c>
      <c r="E961" s="29">
        <v>1120.8177732410268</v>
      </c>
      <c r="F961" s="29">
        <v>2300</v>
      </c>
    </row>
    <row r="962" spans="1:6" hidden="1" x14ac:dyDescent="0.3">
      <c r="A962" t="s">
        <v>1483</v>
      </c>
      <c r="B962" t="s">
        <v>1630</v>
      </c>
      <c r="C962" t="s">
        <v>1684</v>
      </c>
      <c r="D962" t="s">
        <v>1687</v>
      </c>
      <c r="E962" s="29">
        <v>967.5449447510598</v>
      </c>
      <c r="F962" s="29">
        <v>2000</v>
      </c>
    </row>
    <row r="963" spans="1:6" hidden="1" x14ac:dyDescent="0.3">
      <c r="A963" t="s">
        <v>1483</v>
      </c>
      <c r="B963" t="s">
        <v>1630</v>
      </c>
      <c r="C963" t="s">
        <v>1684</v>
      </c>
      <c r="D963" t="s">
        <v>1688</v>
      </c>
      <c r="E963" s="29">
        <v>1594.8694312505661</v>
      </c>
      <c r="F963" s="29">
        <v>3200</v>
      </c>
    </row>
    <row r="964" spans="1:6" hidden="1" x14ac:dyDescent="0.3">
      <c r="A964" t="s">
        <v>1483</v>
      </c>
      <c r="B964" t="s">
        <v>1630</v>
      </c>
      <c r="C964" t="s">
        <v>1684</v>
      </c>
      <c r="D964" t="s">
        <v>1689</v>
      </c>
      <c r="E964" s="29">
        <v>1647.4518456852645</v>
      </c>
      <c r="F964" s="29">
        <v>3300</v>
      </c>
    </row>
    <row r="965" spans="1:6" hidden="1" x14ac:dyDescent="0.3">
      <c r="A965" t="s">
        <v>1483</v>
      </c>
      <c r="B965" t="s">
        <v>1630</v>
      </c>
      <c r="C965" t="s">
        <v>1684</v>
      </c>
      <c r="D965" t="s">
        <v>1690</v>
      </c>
      <c r="E965" s="29">
        <v>1904.1679793054582</v>
      </c>
      <c r="F965" s="29">
        <v>3900</v>
      </c>
    </row>
    <row r="966" spans="1:6" hidden="1" x14ac:dyDescent="0.3">
      <c r="A966" t="s">
        <v>1483</v>
      </c>
      <c r="B966" t="s">
        <v>1630</v>
      </c>
      <c r="C966" t="s">
        <v>1691</v>
      </c>
      <c r="D966" t="s">
        <v>1692</v>
      </c>
      <c r="E966" s="29">
        <v>1448.2951936732793</v>
      </c>
      <c r="F966" s="29">
        <v>2900</v>
      </c>
    </row>
    <row r="967" spans="1:6" hidden="1" x14ac:dyDescent="0.3">
      <c r="A967" t="s">
        <v>1483</v>
      </c>
      <c r="B967" t="s">
        <v>1630</v>
      </c>
      <c r="C967" t="s">
        <v>1691</v>
      </c>
      <c r="D967" t="s">
        <v>1693</v>
      </c>
      <c r="E967" s="29">
        <v>1453.2214635762684</v>
      </c>
      <c r="F967" s="29">
        <v>3000</v>
      </c>
    </row>
    <row r="968" spans="1:6" hidden="1" x14ac:dyDescent="0.3">
      <c r="A968" t="s">
        <v>1483</v>
      </c>
      <c r="B968" t="s">
        <v>1630</v>
      </c>
      <c r="C968" t="s">
        <v>1691</v>
      </c>
      <c r="D968" t="s">
        <v>1694</v>
      </c>
      <c r="E968" s="29">
        <v>1585.0596276733986</v>
      </c>
      <c r="F968" s="29">
        <v>3200</v>
      </c>
    </row>
    <row r="969" spans="1:6" hidden="1" x14ac:dyDescent="0.3">
      <c r="A969" t="s">
        <v>1483</v>
      </c>
      <c r="B969" t="s">
        <v>1630</v>
      </c>
      <c r="C969" t="s">
        <v>1691</v>
      </c>
      <c r="D969" t="s">
        <v>1695</v>
      </c>
      <c r="E969" s="29">
        <v>1220.0213310437398</v>
      </c>
      <c r="F969" s="29">
        <v>2500</v>
      </c>
    </row>
    <row r="970" spans="1:6" hidden="1" x14ac:dyDescent="0.3">
      <c r="A970" t="s">
        <v>1483</v>
      </c>
      <c r="B970" t="s">
        <v>1630</v>
      </c>
      <c r="C970" t="s">
        <v>1696</v>
      </c>
      <c r="D970" t="s">
        <v>1697</v>
      </c>
      <c r="E970" s="29">
        <v>400</v>
      </c>
      <c r="F970" s="29">
        <v>800</v>
      </c>
    </row>
    <row r="971" spans="1:6" hidden="1" x14ac:dyDescent="0.3">
      <c r="A971" t="s">
        <v>1483</v>
      </c>
      <c r="B971" t="s">
        <v>1630</v>
      </c>
      <c r="C971" t="s">
        <v>1696</v>
      </c>
      <c r="D971" t="s">
        <v>1698</v>
      </c>
      <c r="E971" s="29">
        <v>2238.7394337846217</v>
      </c>
      <c r="F971" s="29">
        <v>4500</v>
      </c>
    </row>
    <row r="972" spans="1:6" hidden="1" x14ac:dyDescent="0.3">
      <c r="A972" t="s">
        <v>1483</v>
      </c>
      <c r="B972" t="s">
        <v>1630</v>
      </c>
      <c r="C972" t="s">
        <v>1696</v>
      </c>
      <c r="D972" t="s">
        <v>1699</v>
      </c>
      <c r="E972" s="29">
        <v>2166.2687449396044</v>
      </c>
      <c r="F972" s="29">
        <v>4400</v>
      </c>
    </row>
    <row r="973" spans="1:6" hidden="1" x14ac:dyDescent="0.3">
      <c r="A973" t="s">
        <v>1483</v>
      </c>
      <c r="B973" t="s">
        <v>1630</v>
      </c>
      <c r="C973" t="s">
        <v>1696</v>
      </c>
      <c r="D973" t="s">
        <v>1700</v>
      </c>
      <c r="E973" s="29">
        <v>887.08442450934922</v>
      </c>
      <c r="F973" s="29">
        <v>1800</v>
      </c>
    </row>
    <row r="974" spans="1:6" hidden="1" x14ac:dyDescent="0.3">
      <c r="A974" t="s">
        <v>1483</v>
      </c>
      <c r="B974" t="s">
        <v>1630</v>
      </c>
      <c r="C974" t="s">
        <v>1696</v>
      </c>
      <c r="D974" t="s">
        <v>1701</v>
      </c>
      <c r="E974" s="29">
        <v>4243.4046073748259</v>
      </c>
      <c r="F974" s="29">
        <v>8500</v>
      </c>
    </row>
    <row r="975" spans="1:6" hidden="1" x14ac:dyDescent="0.3">
      <c r="A975" t="s">
        <v>1483</v>
      </c>
      <c r="B975" t="s">
        <v>1630</v>
      </c>
      <c r="C975" t="s">
        <v>1696</v>
      </c>
      <c r="D975" t="s">
        <v>1702</v>
      </c>
      <c r="E975" s="29">
        <v>2266.5414750575492</v>
      </c>
      <c r="F975" s="29">
        <v>4600</v>
      </c>
    </row>
    <row r="976" spans="1:6" hidden="1" x14ac:dyDescent="0.3">
      <c r="A976" t="s">
        <v>1483</v>
      </c>
      <c r="B976" t="s">
        <v>1630</v>
      </c>
      <c r="C976" t="s">
        <v>1696</v>
      </c>
      <c r="D976" t="s">
        <v>1703</v>
      </c>
      <c r="E976" s="29">
        <v>2756.2079800491342</v>
      </c>
      <c r="F976" s="29">
        <v>5600</v>
      </c>
    </row>
    <row r="977" spans="1:6" hidden="1" x14ac:dyDescent="0.3">
      <c r="A977" t="s">
        <v>1483</v>
      </c>
      <c r="B977" t="s">
        <v>1630</v>
      </c>
      <c r="C977" t="s">
        <v>1696</v>
      </c>
      <c r="D977" t="s">
        <v>1704</v>
      </c>
      <c r="E977" s="29">
        <v>531.04361417768223</v>
      </c>
      <c r="F977" s="29">
        <v>1100</v>
      </c>
    </row>
    <row r="978" spans="1:6" hidden="1" x14ac:dyDescent="0.3">
      <c r="A978" t="s">
        <v>1483</v>
      </c>
      <c r="B978" t="s">
        <v>1630</v>
      </c>
      <c r="C978" t="s">
        <v>1696</v>
      </c>
      <c r="D978" t="s">
        <v>1705</v>
      </c>
      <c r="E978" s="29">
        <v>3379.6838064812591</v>
      </c>
      <c r="F978" s="29">
        <v>6800</v>
      </c>
    </row>
    <row r="979" spans="1:6" hidden="1" x14ac:dyDescent="0.3">
      <c r="A979" t="s">
        <v>1483</v>
      </c>
      <c r="B979" t="s">
        <v>1630</v>
      </c>
      <c r="C979" t="s">
        <v>1696</v>
      </c>
      <c r="D979" t="s">
        <v>1706</v>
      </c>
      <c r="E979" s="29">
        <v>2134.6975407685991</v>
      </c>
      <c r="F979" s="29">
        <v>4300</v>
      </c>
    </row>
    <row r="980" spans="1:6" hidden="1" x14ac:dyDescent="0.3">
      <c r="A980" t="s">
        <v>1483</v>
      </c>
      <c r="B980" t="s">
        <v>1630</v>
      </c>
      <c r="C980" t="s">
        <v>1696</v>
      </c>
      <c r="D980" t="s">
        <v>1707</v>
      </c>
      <c r="E980" s="29">
        <v>2074.6219422837644</v>
      </c>
      <c r="F980" s="29">
        <v>4200</v>
      </c>
    </row>
    <row r="981" spans="1:6" hidden="1" x14ac:dyDescent="0.3">
      <c r="A981" t="s">
        <v>1483</v>
      </c>
      <c r="B981" t="s">
        <v>1630</v>
      </c>
      <c r="C981" t="s">
        <v>1696</v>
      </c>
      <c r="D981" t="s">
        <v>1708</v>
      </c>
      <c r="E981" s="29">
        <v>2000.9740450015488</v>
      </c>
      <c r="F981" s="29">
        <v>4100</v>
      </c>
    </row>
    <row r="982" spans="1:6" hidden="1" x14ac:dyDescent="0.3">
      <c r="A982" t="s">
        <v>1483</v>
      </c>
      <c r="B982" t="s">
        <v>1709</v>
      </c>
      <c r="C982" t="s">
        <v>1710</v>
      </c>
      <c r="D982" t="s">
        <v>1711</v>
      </c>
      <c r="E982" s="29">
        <v>970.79868109571316</v>
      </c>
      <c r="F982" s="29">
        <v>2000</v>
      </c>
    </row>
    <row r="983" spans="1:6" hidden="1" x14ac:dyDescent="0.3">
      <c r="A983" t="s">
        <v>1483</v>
      </c>
      <c r="B983" t="s">
        <v>1709</v>
      </c>
      <c r="C983" t="s">
        <v>1710</v>
      </c>
      <c r="D983" t="s">
        <v>1712</v>
      </c>
      <c r="E983" s="29">
        <v>440.91131653807713</v>
      </c>
      <c r="F983" s="29">
        <v>900</v>
      </c>
    </row>
    <row r="984" spans="1:6" hidden="1" x14ac:dyDescent="0.3">
      <c r="A984" t="s">
        <v>1483</v>
      </c>
      <c r="B984" t="s">
        <v>1709</v>
      </c>
      <c r="C984" t="s">
        <v>1710</v>
      </c>
      <c r="D984" t="s">
        <v>1713</v>
      </c>
      <c r="E984" s="29">
        <v>841.46490179260798</v>
      </c>
      <c r="F984" s="29">
        <v>1700</v>
      </c>
    </row>
    <row r="985" spans="1:6" hidden="1" x14ac:dyDescent="0.3">
      <c r="A985" t="s">
        <v>1483</v>
      </c>
      <c r="B985" t="s">
        <v>1709</v>
      </c>
      <c r="C985" t="s">
        <v>1710</v>
      </c>
      <c r="D985" t="s">
        <v>1714</v>
      </c>
      <c r="E985" s="29">
        <v>1777.3276478898595</v>
      </c>
      <c r="F985" s="29">
        <v>3600</v>
      </c>
    </row>
    <row r="986" spans="1:6" hidden="1" x14ac:dyDescent="0.3">
      <c r="A986" t="s">
        <v>1483</v>
      </c>
      <c r="B986" t="s">
        <v>1709</v>
      </c>
      <c r="C986" t="s">
        <v>1710</v>
      </c>
      <c r="D986" t="s">
        <v>1715</v>
      </c>
      <c r="E986" s="29">
        <v>1334.6720464468831</v>
      </c>
      <c r="F986" s="29">
        <v>2700</v>
      </c>
    </row>
    <row r="987" spans="1:6" hidden="1" x14ac:dyDescent="0.3">
      <c r="A987" t="s">
        <v>1483</v>
      </c>
      <c r="B987" t="s">
        <v>1709</v>
      </c>
      <c r="C987" t="s">
        <v>1710</v>
      </c>
      <c r="D987" t="s">
        <v>1716</v>
      </c>
      <c r="E987" s="29">
        <v>1576.2492353551527</v>
      </c>
      <c r="F987" s="29">
        <v>3200</v>
      </c>
    </row>
    <row r="988" spans="1:6" hidden="1" x14ac:dyDescent="0.3">
      <c r="A988" t="s">
        <v>1483</v>
      </c>
      <c r="B988" t="s">
        <v>1709</v>
      </c>
      <c r="C988" t="s">
        <v>1710</v>
      </c>
      <c r="D988" t="s">
        <v>1717</v>
      </c>
      <c r="E988" s="29">
        <v>1426.9740714477034</v>
      </c>
      <c r="F988" s="29">
        <v>2900</v>
      </c>
    </row>
    <row r="989" spans="1:6" hidden="1" x14ac:dyDescent="0.3">
      <c r="A989" t="s">
        <v>1483</v>
      </c>
      <c r="B989" t="s">
        <v>1709</v>
      </c>
      <c r="C989" t="s">
        <v>1710</v>
      </c>
      <c r="D989" t="s">
        <v>1718</v>
      </c>
      <c r="E989" s="29">
        <v>892.93954963155193</v>
      </c>
      <c r="F989" s="29">
        <v>1800</v>
      </c>
    </row>
    <row r="990" spans="1:6" hidden="1" x14ac:dyDescent="0.3">
      <c r="A990" t="s">
        <v>1483</v>
      </c>
      <c r="B990" t="s">
        <v>1709</v>
      </c>
      <c r="C990" t="s">
        <v>1710</v>
      </c>
      <c r="D990" t="s">
        <v>1719</v>
      </c>
      <c r="E990" s="29">
        <v>1366.1802632711465</v>
      </c>
      <c r="F990" s="29">
        <v>2800</v>
      </c>
    </row>
    <row r="991" spans="1:6" hidden="1" x14ac:dyDescent="0.3">
      <c r="A991" t="s">
        <v>1483</v>
      </c>
      <c r="B991" t="s">
        <v>1709</v>
      </c>
      <c r="C991" t="s">
        <v>1720</v>
      </c>
      <c r="D991" t="s">
        <v>1721</v>
      </c>
      <c r="E991" s="29">
        <v>2985.9688201132039</v>
      </c>
      <c r="F991" s="29">
        <v>6000</v>
      </c>
    </row>
    <row r="992" spans="1:6" hidden="1" x14ac:dyDescent="0.3">
      <c r="A992" t="s">
        <v>1483</v>
      </c>
      <c r="B992" t="s">
        <v>1709</v>
      </c>
      <c r="C992" t="s">
        <v>1720</v>
      </c>
      <c r="D992" t="s">
        <v>1722</v>
      </c>
      <c r="E992" s="29">
        <v>2366.4807820097162</v>
      </c>
      <c r="F992" s="29">
        <v>4800</v>
      </c>
    </row>
    <row r="993" spans="1:6" hidden="1" x14ac:dyDescent="0.3">
      <c r="A993" t="s">
        <v>1483</v>
      </c>
      <c r="B993" t="s">
        <v>1709</v>
      </c>
      <c r="C993" t="s">
        <v>1720</v>
      </c>
      <c r="D993" t="s">
        <v>1723</v>
      </c>
      <c r="E993" s="29">
        <v>2388.0885537195309</v>
      </c>
      <c r="F993" s="29">
        <v>4800</v>
      </c>
    </row>
    <row r="994" spans="1:6" hidden="1" x14ac:dyDescent="0.3">
      <c r="A994" t="s">
        <v>1483</v>
      </c>
      <c r="B994" t="s">
        <v>1709</v>
      </c>
      <c r="C994" t="s">
        <v>1720</v>
      </c>
      <c r="D994" t="s">
        <v>1724</v>
      </c>
      <c r="E994" s="29">
        <v>1338.6853886864742</v>
      </c>
      <c r="F994" s="29">
        <v>2700</v>
      </c>
    </row>
    <row r="995" spans="1:6" hidden="1" x14ac:dyDescent="0.3">
      <c r="A995" t="s">
        <v>1483</v>
      </c>
      <c r="B995" t="s">
        <v>1709</v>
      </c>
      <c r="C995" t="s">
        <v>1720</v>
      </c>
      <c r="D995" t="s">
        <v>1725</v>
      </c>
      <c r="E995" s="29">
        <v>540.47630438938359</v>
      </c>
      <c r="F995" s="29">
        <v>1100</v>
      </c>
    </row>
    <row r="996" spans="1:6" hidden="1" x14ac:dyDescent="0.3">
      <c r="A996" t="s">
        <v>1483</v>
      </c>
      <c r="B996" t="s">
        <v>1709</v>
      </c>
      <c r="C996" t="s">
        <v>1726</v>
      </c>
      <c r="D996" t="s">
        <v>1727</v>
      </c>
      <c r="E996" s="29">
        <v>3677.4541034813069</v>
      </c>
      <c r="F996" s="29">
        <v>7400</v>
      </c>
    </row>
    <row r="997" spans="1:6" hidden="1" x14ac:dyDescent="0.3">
      <c r="A997" t="s">
        <v>1483</v>
      </c>
      <c r="B997" t="s">
        <v>1709</v>
      </c>
      <c r="C997" t="s">
        <v>1726</v>
      </c>
      <c r="D997" t="s">
        <v>1728</v>
      </c>
      <c r="E997" s="29">
        <v>1595.8642705875834</v>
      </c>
      <c r="F997" s="29">
        <v>3200</v>
      </c>
    </row>
    <row r="998" spans="1:6" hidden="1" x14ac:dyDescent="0.3">
      <c r="A998" t="s">
        <v>1483</v>
      </c>
      <c r="B998" t="s">
        <v>1709</v>
      </c>
      <c r="C998" t="s">
        <v>1726</v>
      </c>
      <c r="D998" t="s">
        <v>1729</v>
      </c>
      <c r="E998" s="29">
        <v>1834.6708180523367</v>
      </c>
      <c r="F998" s="29">
        <v>3700</v>
      </c>
    </row>
    <row r="999" spans="1:6" hidden="1" x14ac:dyDescent="0.3">
      <c r="A999" t="s">
        <v>72</v>
      </c>
      <c r="B999" t="s">
        <v>73</v>
      </c>
      <c r="C999" t="s">
        <v>74</v>
      </c>
      <c r="D999" t="s">
        <v>197</v>
      </c>
      <c r="E999" s="29">
        <v>20136.879124428066</v>
      </c>
      <c r="F999" s="29">
        <v>40300</v>
      </c>
    </row>
    <row r="1000" spans="1:6" hidden="1" x14ac:dyDescent="0.3">
      <c r="A1000" t="s">
        <v>72</v>
      </c>
      <c r="B1000" t="s">
        <v>73</v>
      </c>
      <c r="C1000" t="s">
        <v>74</v>
      </c>
      <c r="D1000" t="s">
        <v>198</v>
      </c>
      <c r="E1000" s="29">
        <v>24218.024400525355</v>
      </c>
      <c r="F1000" s="29">
        <v>48500</v>
      </c>
    </row>
    <row r="1001" spans="1:6" hidden="1" x14ac:dyDescent="0.3">
      <c r="A1001" t="s">
        <v>72</v>
      </c>
      <c r="B1001" t="s">
        <v>73</v>
      </c>
      <c r="C1001" t="s">
        <v>74</v>
      </c>
      <c r="D1001" t="s">
        <v>199</v>
      </c>
      <c r="E1001" s="29">
        <v>36295.160009392253</v>
      </c>
      <c r="F1001" s="29">
        <v>72600</v>
      </c>
    </row>
    <row r="1002" spans="1:6" hidden="1" x14ac:dyDescent="0.3">
      <c r="A1002" t="s">
        <v>72</v>
      </c>
      <c r="B1002" t="s">
        <v>73</v>
      </c>
      <c r="C1002" t="s">
        <v>74</v>
      </c>
      <c r="D1002" t="s">
        <v>1730</v>
      </c>
      <c r="E1002" s="29">
        <v>8611.3299951226327</v>
      </c>
      <c r="F1002" s="29">
        <v>17300</v>
      </c>
    </row>
    <row r="1003" spans="1:6" hidden="1" x14ac:dyDescent="0.3">
      <c r="A1003" t="s">
        <v>72</v>
      </c>
      <c r="B1003" t="s">
        <v>73</v>
      </c>
      <c r="C1003" t="s">
        <v>74</v>
      </c>
      <c r="D1003" t="s">
        <v>200</v>
      </c>
      <c r="E1003" s="29">
        <v>10920.757106179019</v>
      </c>
      <c r="F1003" s="29">
        <v>21900</v>
      </c>
    </row>
    <row r="1004" spans="1:6" hidden="1" x14ac:dyDescent="0.3">
      <c r="A1004" t="s">
        <v>72</v>
      </c>
      <c r="B1004" t="s">
        <v>73</v>
      </c>
      <c r="C1004" t="s">
        <v>74</v>
      </c>
      <c r="D1004" t="s">
        <v>1731</v>
      </c>
      <c r="E1004" s="29">
        <v>29503.85639256725</v>
      </c>
      <c r="F1004" s="29">
        <v>59100</v>
      </c>
    </row>
    <row r="1005" spans="1:6" hidden="1" x14ac:dyDescent="0.3">
      <c r="A1005" t="s">
        <v>72</v>
      </c>
      <c r="B1005" t="s">
        <v>73</v>
      </c>
      <c r="C1005" t="s">
        <v>74</v>
      </c>
      <c r="D1005" t="s">
        <v>201</v>
      </c>
      <c r="E1005" s="29">
        <v>18754.967722110134</v>
      </c>
      <c r="F1005" s="29">
        <v>37600</v>
      </c>
    </row>
    <row r="1006" spans="1:6" hidden="1" x14ac:dyDescent="0.3">
      <c r="A1006" t="s">
        <v>72</v>
      </c>
      <c r="B1006" t="s">
        <v>73</v>
      </c>
      <c r="C1006" t="s">
        <v>74</v>
      </c>
      <c r="D1006" t="s">
        <v>1732</v>
      </c>
      <c r="E1006" s="29">
        <v>14541.385933746675</v>
      </c>
      <c r="F1006" s="29">
        <v>29100</v>
      </c>
    </row>
    <row r="1007" spans="1:6" hidden="1" x14ac:dyDescent="0.3">
      <c r="A1007" t="s">
        <v>72</v>
      </c>
      <c r="B1007" t="s">
        <v>73</v>
      </c>
      <c r="C1007" t="s">
        <v>74</v>
      </c>
      <c r="D1007" t="s">
        <v>202</v>
      </c>
      <c r="E1007" s="29">
        <v>21667.627886566665</v>
      </c>
      <c r="F1007" s="29">
        <v>43400</v>
      </c>
    </row>
    <row r="1008" spans="1:6" hidden="1" x14ac:dyDescent="0.3">
      <c r="A1008" t="s">
        <v>72</v>
      </c>
      <c r="B1008" t="s">
        <v>73</v>
      </c>
      <c r="C1008" t="s">
        <v>74</v>
      </c>
      <c r="D1008" t="s">
        <v>1733</v>
      </c>
      <c r="E1008" s="29">
        <v>9782.3202359759889</v>
      </c>
      <c r="F1008" s="29">
        <v>19600</v>
      </c>
    </row>
    <row r="1009" spans="1:6" hidden="1" x14ac:dyDescent="0.3">
      <c r="A1009" t="s">
        <v>72</v>
      </c>
      <c r="B1009" t="s">
        <v>73</v>
      </c>
      <c r="C1009" t="s">
        <v>74</v>
      </c>
      <c r="D1009" t="s">
        <v>203</v>
      </c>
      <c r="E1009" s="29">
        <v>31486.237825838474</v>
      </c>
      <c r="F1009" s="29">
        <v>63000</v>
      </c>
    </row>
    <row r="1010" spans="1:6" hidden="1" x14ac:dyDescent="0.3">
      <c r="A1010" t="s">
        <v>72</v>
      </c>
      <c r="B1010" t="s">
        <v>73</v>
      </c>
      <c r="C1010" t="s">
        <v>74</v>
      </c>
      <c r="D1010" t="s">
        <v>204</v>
      </c>
      <c r="E1010" s="29">
        <v>21249.406333965926</v>
      </c>
      <c r="F1010" s="29">
        <v>42500</v>
      </c>
    </row>
    <row r="1011" spans="1:6" hidden="1" x14ac:dyDescent="0.3">
      <c r="A1011" t="s">
        <v>72</v>
      </c>
      <c r="B1011" t="s">
        <v>73</v>
      </c>
      <c r="C1011" t="s">
        <v>74</v>
      </c>
      <c r="D1011" t="s">
        <v>205</v>
      </c>
      <c r="E1011" s="29">
        <v>23073.358101047023</v>
      </c>
      <c r="F1011" s="29">
        <v>46200</v>
      </c>
    </row>
    <row r="1012" spans="1:6" hidden="1" x14ac:dyDescent="0.3">
      <c r="A1012" t="s">
        <v>72</v>
      </c>
      <c r="B1012" t="s">
        <v>73</v>
      </c>
      <c r="C1012" t="s">
        <v>74</v>
      </c>
      <c r="D1012" t="s">
        <v>206</v>
      </c>
      <c r="E1012" s="29">
        <v>26667.909145094214</v>
      </c>
      <c r="F1012" s="29">
        <v>53400</v>
      </c>
    </row>
    <row r="1013" spans="1:6" hidden="1" x14ac:dyDescent="0.3">
      <c r="A1013" t="s">
        <v>72</v>
      </c>
      <c r="B1013" t="s">
        <v>73</v>
      </c>
      <c r="C1013" t="s">
        <v>75</v>
      </c>
      <c r="D1013" t="s">
        <v>1734</v>
      </c>
      <c r="E1013" s="29">
        <v>4341.1347196589631</v>
      </c>
      <c r="F1013" s="29">
        <v>8700</v>
      </c>
    </row>
    <row r="1014" spans="1:6" hidden="1" x14ac:dyDescent="0.3">
      <c r="A1014" t="s">
        <v>72</v>
      </c>
      <c r="B1014" t="s">
        <v>73</v>
      </c>
      <c r="C1014" t="s">
        <v>75</v>
      </c>
      <c r="D1014" t="s">
        <v>1735</v>
      </c>
      <c r="E1014" s="29">
        <v>9414.0949003490023</v>
      </c>
      <c r="F1014" s="29">
        <v>18900</v>
      </c>
    </row>
    <row r="1015" spans="1:6" hidden="1" x14ac:dyDescent="0.3">
      <c r="A1015" t="s">
        <v>72</v>
      </c>
      <c r="B1015" t="s">
        <v>73</v>
      </c>
      <c r="C1015" t="s">
        <v>75</v>
      </c>
      <c r="D1015" t="s">
        <v>1736</v>
      </c>
      <c r="E1015" s="29">
        <v>5053.9903469396877</v>
      </c>
      <c r="F1015" s="29">
        <v>10200</v>
      </c>
    </row>
    <row r="1016" spans="1:6" hidden="1" x14ac:dyDescent="0.3">
      <c r="A1016" t="s">
        <v>72</v>
      </c>
      <c r="B1016" t="s">
        <v>73</v>
      </c>
      <c r="C1016" t="s">
        <v>75</v>
      </c>
      <c r="D1016" t="s">
        <v>1737</v>
      </c>
      <c r="E1016" s="29">
        <v>6419.2754361088428</v>
      </c>
      <c r="F1016" s="29">
        <v>12900</v>
      </c>
    </row>
    <row r="1017" spans="1:6" hidden="1" x14ac:dyDescent="0.3">
      <c r="A1017" t="s">
        <v>72</v>
      </c>
      <c r="B1017" t="s">
        <v>73</v>
      </c>
      <c r="C1017" t="s">
        <v>75</v>
      </c>
      <c r="D1017" t="s">
        <v>207</v>
      </c>
      <c r="E1017" s="29">
        <v>26193.674790027202</v>
      </c>
      <c r="F1017" s="29">
        <v>52400</v>
      </c>
    </row>
    <row r="1018" spans="1:6" hidden="1" x14ac:dyDescent="0.3">
      <c r="A1018" t="s">
        <v>72</v>
      </c>
      <c r="B1018" t="s">
        <v>73</v>
      </c>
      <c r="C1018" t="s">
        <v>75</v>
      </c>
      <c r="D1018" t="s">
        <v>1738</v>
      </c>
      <c r="E1018" s="29">
        <v>12063.281596113535</v>
      </c>
      <c r="F1018" s="29">
        <v>24200</v>
      </c>
    </row>
    <row r="1019" spans="1:6" hidden="1" x14ac:dyDescent="0.3">
      <c r="A1019" t="s">
        <v>72</v>
      </c>
      <c r="B1019" t="s">
        <v>73</v>
      </c>
      <c r="C1019" t="s">
        <v>75</v>
      </c>
      <c r="D1019" t="s">
        <v>1739</v>
      </c>
      <c r="E1019" s="29">
        <v>9281.0283252513727</v>
      </c>
      <c r="F1019" s="29">
        <v>18600</v>
      </c>
    </row>
    <row r="1020" spans="1:6" hidden="1" x14ac:dyDescent="0.3">
      <c r="A1020" t="s">
        <v>72</v>
      </c>
      <c r="B1020" t="s">
        <v>73</v>
      </c>
      <c r="C1020" t="s">
        <v>75</v>
      </c>
      <c r="D1020" t="s">
        <v>1740</v>
      </c>
      <c r="E1020" s="29">
        <v>12952.374715402984</v>
      </c>
      <c r="F1020" s="29">
        <v>26000</v>
      </c>
    </row>
    <row r="1021" spans="1:6" hidden="1" x14ac:dyDescent="0.3">
      <c r="A1021" t="s">
        <v>72</v>
      </c>
      <c r="B1021" t="s">
        <v>73</v>
      </c>
      <c r="C1021" t="s">
        <v>75</v>
      </c>
      <c r="D1021" t="s">
        <v>1741</v>
      </c>
      <c r="E1021" s="29">
        <v>9448.7161802811406</v>
      </c>
      <c r="F1021" s="29">
        <v>18900</v>
      </c>
    </row>
    <row r="1022" spans="1:6" hidden="1" x14ac:dyDescent="0.3">
      <c r="A1022" t="s">
        <v>72</v>
      </c>
      <c r="B1022" t="s">
        <v>73</v>
      </c>
      <c r="C1022" t="s">
        <v>76</v>
      </c>
      <c r="D1022" t="s">
        <v>208</v>
      </c>
      <c r="E1022" s="29">
        <v>13866.539075452863</v>
      </c>
      <c r="F1022" s="29">
        <v>27800</v>
      </c>
    </row>
    <row r="1023" spans="1:6" hidden="1" x14ac:dyDescent="0.3">
      <c r="A1023" t="s">
        <v>72</v>
      </c>
      <c r="B1023" t="s">
        <v>73</v>
      </c>
      <c r="C1023" t="s">
        <v>76</v>
      </c>
      <c r="D1023" t="s">
        <v>209</v>
      </c>
      <c r="E1023" s="29">
        <v>13511.975237743911</v>
      </c>
      <c r="F1023" s="29">
        <v>27100</v>
      </c>
    </row>
    <row r="1024" spans="1:6" hidden="1" x14ac:dyDescent="0.3">
      <c r="A1024" t="s">
        <v>72</v>
      </c>
      <c r="B1024" t="s">
        <v>73</v>
      </c>
      <c r="C1024" t="s">
        <v>76</v>
      </c>
      <c r="D1024" t="s">
        <v>210</v>
      </c>
      <c r="E1024" s="29">
        <v>17779.786625600838</v>
      </c>
      <c r="F1024" s="29">
        <v>35600</v>
      </c>
    </row>
    <row r="1025" spans="1:6" hidden="1" x14ac:dyDescent="0.3">
      <c r="A1025" t="s">
        <v>72</v>
      </c>
      <c r="B1025" t="s">
        <v>73</v>
      </c>
      <c r="C1025" t="s">
        <v>76</v>
      </c>
      <c r="D1025" t="s">
        <v>1742</v>
      </c>
      <c r="E1025" s="29">
        <v>4647.263958017752</v>
      </c>
      <c r="F1025" s="29">
        <v>9300</v>
      </c>
    </row>
    <row r="1026" spans="1:6" hidden="1" x14ac:dyDescent="0.3">
      <c r="A1026" t="s">
        <v>72</v>
      </c>
      <c r="B1026" t="s">
        <v>73</v>
      </c>
      <c r="C1026" t="s">
        <v>76</v>
      </c>
      <c r="D1026" t="s">
        <v>211</v>
      </c>
      <c r="E1026" s="29">
        <v>45786.623643981453</v>
      </c>
      <c r="F1026" s="29">
        <v>91600</v>
      </c>
    </row>
    <row r="1027" spans="1:6" hidden="1" x14ac:dyDescent="0.3">
      <c r="A1027" t="s">
        <v>72</v>
      </c>
      <c r="B1027" t="s">
        <v>73</v>
      </c>
      <c r="C1027" t="s">
        <v>76</v>
      </c>
      <c r="D1027" t="s">
        <v>1743</v>
      </c>
      <c r="E1027" s="29">
        <v>1694.6684799761681</v>
      </c>
      <c r="F1027" s="29">
        <v>3400</v>
      </c>
    </row>
    <row r="1028" spans="1:6" hidden="1" x14ac:dyDescent="0.3">
      <c r="A1028" t="s">
        <v>72</v>
      </c>
      <c r="B1028" t="s">
        <v>73</v>
      </c>
      <c r="C1028" t="s">
        <v>76</v>
      </c>
      <c r="D1028" t="s">
        <v>1744</v>
      </c>
      <c r="E1028" s="29">
        <v>6847.8077651420754</v>
      </c>
      <c r="F1028" s="29">
        <v>13700</v>
      </c>
    </row>
    <row r="1029" spans="1:6" hidden="1" x14ac:dyDescent="0.3">
      <c r="A1029" t="s">
        <v>72</v>
      </c>
      <c r="B1029" t="s">
        <v>73</v>
      </c>
      <c r="C1029" t="s">
        <v>76</v>
      </c>
      <c r="D1029" t="s">
        <v>1745</v>
      </c>
      <c r="E1029" s="29">
        <v>11697.873327489811</v>
      </c>
      <c r="F1029" s="29">
        <v>23400</v>
      </c>
    </row>
    <row r="1030" spans="1:6" hidden="1" x14ac:dyDescent="0.3">
      <c r="A1030" t="s">
        <v>72</v>
      </c>
      <c r="B1030" t="s">
        <v>73</v>
      </c>
      <c r="C1030" t="s">
        <v>76</v>
      </c>
      <c r="D1030" t="s">
        <v>212</v>
      </c>
      <c r="E1030" s="29">
        <v>18154.113378271773</v>
      </c>
      <c r="F1030" s="29">
        <v>36400</v>
      </c>
    </row>
    <row r="1031" spans="1:6" hidden="1" x14ac:dyDescent="0.3">
      <c r="A1031" t="s">
        <v>72</v>
      </c>
      <c r="B1031" t="s">
        <v>73</v>
      </c>
      <c r="C1031" t="s">
        <v>76</v>
      </c>
      <c r="D1031" t="s">
        <v>1746</v>
      </c>
      <c r="E1031" s="29">
        <v>10347.411569221746</v>
      </c>
      <c r="F1031" s="29">
        <v>20700</v>
      </c>
    </row>
    <row r="1032" spans="1:6" hidden="1" x14ac:dyDescent="0.3">
      <c r="A1032" t="s">
        <v>72</v>
      </c>
      <c r="B1032" t="s">
        <v>73</v>
      </c>
      <c r="C1032" t="s">
        <v>76</v>
      </c>
      <c r="D1032" t="s">
        <v>1747</v>
      </c>
      <c r="E1032" s="29">
        <v>14869.60545794724</v>
      </c>
      <c r="F1032" s="29">
        <v>29800</v>
      </c>
    </row>
    <row r="1033" spans="1:6" hidden="1" x14ac:dyDescent="0.3">
      <c r="A1033" t="s">
        <v>72</v>
      </c>
      <c r="B1033" t="s">
        <v>73</v>
      </c>
      <c r="C1033" t="s">
        <v>76</v>
      </c>
      <c r="D1033" t="s">
        <v>213</v>
      </c>
      <c r="E1033" s="29">
        <v>22364.823788887188</v>
      </c>
      <c r="F1033" s="29">
        <v>44800</v>
      </c>
    </row>
    <row r="1034" spans="1:6" hidden="1" x14ac:dyDescent="0.3">
      <c r="A1034" t="s">
        <v>72</v>
      </c>
      <c r="B1034" t="s">
        <v>73</v>
      </c>
      <c r="C1034" t="s">
        <v>76</v>
      </c>
      <c r="D1034" t="s">
        <v>1748</v>
      </c>
      <c r="E1034" s="29">
        <v>7082.002049012418</v>
      </c>
      <c r="F1034" s="29">
        <v>14200</v>
      </c>
    </row>
    <row r="1035" spans="1:6" hidden="1" x14ac:dyDescent="0.3">
      <c r="A1035" t="s">
        <v>72</v>
      </c>
      <c r="B1035" t="s">
        <v>73</v>
      </c>
      <c r="C1035" t="s">
        <v>76</v>
      </c>
      <c r="D1035" t="s">
        <v>214</v>
      </c>
      <c r="E1035" s="29">
        <v>19448.631767116007</v>
      </c>
      <c r="F1035" s="29">
        <v>38900</v>
      </c>
    </row>
    <row r="1036" spans="1:6" hidden="1" x14ac:dyDescent="0.3">
      <c r="A1036" t="s">
        <v>72</v>
      </c>
      <c r="B1036" t="s">
        <v>73</v>
      </c>
      <c r="C1036" t="s">
        <v>77</v>
      </c>
      <c r="D1036" t="s">
        <v>215</v>
      </c>
      <c r="E1036" s="29">
        <v>40894.570180949704</v>
      </c>
      <c r="F1036" s="29">
        <v>81800</v>
      </c>
    </row>
    <row r="1037" spans="1:6" hidden="1" x14ac:dyDescent="0.3">
      <c r="A1037" t="s">
        <v>72</v>
      </c>
      <c r="B1037" t="s">
        <v>73</v>
      </c>
      <c r="C1037" t="s">
        <v>77</v>
      </c>
      <c r="D1037" t="s">
        <v>1749</v>
      </c>
      <c r="E1037" s="29">
        <v>5973.456954286853</v>
      </c>
      <c r="F1037" s="29">
        <v>12000</v>
      </c>
    </row>
    <row r="1038" spans="1:6" hidden="1" x14ac:dyDescent="0.3">
      <c r="A1038" t="s">
        <v>72</v>
      </c>
      <c r="B1038" t="s">
        <v>73</v>
      </c>
      <c r="C1038" t="s">
        <v>77</v>
      </c>
      <c r="D1038" t="s">
        <v>216</v>
      </c>
      <c r="E1038" s="29">
        <v>20325.480066685745</v>
      </c>
      <c r="F1038" s="29">
        <v>40700</v>
      </c>
    </row>
    <row r="1039" spans="1:6" hidden="1" x14ac:dyDescent="0.3">
      <c r="A1039" t="s">
        <v>72</v>
      </c>
      <c r="B1039" t="s">
        <v>73</v>
      </c>
      <c r="C1039" t="s">
        <v>77</v>
      </c>
      <c r="D1039" t="s">
        <v>1750</v>
      </c>
      <c r="E1039" s="29">
        <v>7982.6984942229392</v>
      </c>
      <c r="F1039" s="29">
        <v>16000</v>
      </c>
    </row>
    <row r="1040" spans="1:6" hidden="1" x14ac:dyDescent="0.3">
      <c r="A1040" t="s">
        <v>72</v>
      </c>
      <c r="B1040" t="s">
        <v>73</v>
      </c>
      <c r="C1040" t="s">
        <v>77</v>
      </c>
      <c r="D1040" t="s">
        <v>1751</v>
      </c>
      <c r="E1040" s="29">
        <v>8926.0880106664736</v>
      </c>
      <c r="F1040" s="29">
        <v>17900</v>
      </c>
    </row>
    <row r="1041" spans="1:6" hidden="1" x14ac:dyDescent="0.3">
      <c r="A1041" t="s">
        <v>72</v>
      </c>
      <c r="B1041" t="s">
        <v>73</v>
      </c>
      <c r="C1041" t="s">
        <v>77</v>
      </c>
      <c r="D1041" t="s">
        <v>217</v>
      </c>
      <c r="E1041" s="29">
        <v>24106.12131271878</v>
      </c>
      <c r="F1041" s="29">
        <v>48300</v>
      </c>
    </row>
    <row r="1042" spans="1:6" hidden="1" x14ac:dyDescent="0.3">
      <c r="A1042" t="s">
        <v>72</v>
      </c>
      <c r="B1042" t="s">
        <v>73</v>
      </c>
      <c r="C1042" t="s">
        <v>77</v>
      </c>
      <c r="D1042" t="s">
        <v>1752</v>
      </c>
      <c r="E1042" s="29">
        <v>12518.449227304016</v>
      </c>
      <c r="F1042" s="29">
        <v>25100</v>
      </c>
    </row>
    <row r="1043" spans="1:6" hidden="1" x14ac:dyDescent="0.3">
      <c r="A1043" t="s">
        <v>72</v>
      </c>
      <c r="B1043" t="s">
        <v>73</v>
      </c>
      <c r="C1043" t="s">
        <v>77</v>
      </c>
      <c r="D1043" t="s">
        <v>1753</v>
      </c>
      <c r="E1043" s="29">
        <v>5622.3985263568802</v>
      </c>
      <c r="F1043" s="29">
        <v>11300</v>
      </c>
    </row>
    <row r="1044" spans="1:6" hidden="1" x14ac:dyDescent="0.3">
      <c r="A1044" t="s">
        <v>72</v>
      </c>
      <c r="B1044" t="s">
        <v>73</v>
      </c>
      <c r="C1044" t="s">
        <v>77</v>
      </c>
      <c r="D1044" t="s">
        <v>218</v>
      </c>
      <c r="E1044" s="29">
        <v>28125.195999152289</v>
      </c>
      <c r="F1044" s="29">
        <v>56300</v>
      </c>
    </row>
    <row r="1045" spans="1:6" hidden="1" x14ac:dyDescent="0.3">
      <c r="A1045" t="s">
        <v>72</v>
      </c>
      <c r="B1045" t="s">
        <v>73</v>
      </c>
      <c r="C1045" t="s">
        <v>77</v>
      </c>
      <c r="D1045" t="s">
        <v>1754</v>
      </c>
      <c r="E1045" s="29">
        <v>16493.196009869389</v>
      </c>
      <c r="F1045" s="29">
        <v>33000</v>
      </c>
    </row>
    <row r="1046" spans="1:6" hidden="1" x14ac:dyDescent="0.3">
      <c r="A1046" t="s">
        <v>72</v>
      </c>
      <c r="B1046" t="s">
        <v>73</v>
      </c>
      <c r="C1046" t="s">
        <v>77</v>
      </c>
      <c r="D1046" t="s">
        <v>219</v>
      </c>
      <c r="E1046" s="29">
        <v>23245.599111545784</v>
      </c>
      <c r="F1046" s="29">
        <v>46500</v>
      </c>
    </row>
    <row r="1047" spans="1:6" hidden="1" x14ac:dyDescent="0.3">
      <c r="A1047" t="s">
        <v>72</v>
      </c>
      <c r="B1047" t="s">
        <v>73</v>
      </c>
      <c r="C1047" t="s">
        <v>77</v>
      </c>
      <c r="D1047" t="s">
        <v>220</v>
      </c>
      <c r="E1047" s="29">
        <v>31584.034265478003</v>
      </c>
      <c r="F1047" s="29">
        <v>63200</v>
      </c>
    </row>
    <row r="1048" spans="1:6" hidden="1" x14ac:dyDescent="0.3">
      <c r="A1048" t="s">
        <v>72</v>
      </c>
      <c r="B1048" t="s">
        <v>73</v>
      </c>
      <c r="C1048" t="s">
        <v>77</v>
      </c>
      <c r="D1048" t="s">
        <v>221</v>
      </c>
      <c r="E1048" s="29">
        <v>23633.831563595621</v>
      </c>
      <c r="F1048" s="29">
        <v>47300</v>
      </c>
    </row>
    <row r="1049" spans="1:6" hidden="1" x14ac:dyDescent="0.3">
      <c r="A1049" t="s">
        <v>72</v>
      </c>
      <c r="B1049" t="s">
        <v>73</v>
      </c>
      <c r="C1049" t="s">
        <v>77</v>
      </c>
      <c r="D1049" t="s">
        <v>1755</v>
      </c>
      <c r="E1049" s="29">
        <v>7055.8097256014316</v>
      </c>
      <c r="F1049" s="29">
        <v>14200</v>
      </c>
    </row>
    <row r="1050" spans="1:6" hidden="1" x14ac:dyDescent="0.3">
      <c r="A1050" t="s">
        <v>72</v>
      </c>
      <c r="B1050" t="s">
        <v>73</v>
      </c>
      <c r="C1050" t="s">
        <v>77</v>
      </c>
      <c r="D1050" t="s">
        <v>1756</v>
      </c>
      <c r="E1050" s="29">
        <v>14314.46856993992</v>
      </c>
      <c r="F1050" s="29">
        <v>28700</v>
      </c>
    </row>
    <row r="1051" spans="1:6" hidden="1" x14ac:dyDescent="0.3">
      <c r="A1051" t="s">
        <v>72</v>
      </c>
      <c r="B1051" t="s">
        <v>73</v>
      </c>
      <c r="C1051" t="s">
        <v>77</v>
      </c>
      <c r="D1051" t="s">
        <v>1757</v>
      </c>
      <c r="E1051" s="29">
        <v>5321.5149127780587</v>
      </c>
      <c r="F1051" s="29">
        <v>10700</v>
      </c>
    </row>
    <row r="1052" spans="1:6" hidden="1" x14ac:dyDescent="0.3">
      <c r="A1052" t="s">
        <v>72</v>
      </c>
      <c r="B1052" t="s">
        <v>73</v>
      </c>
      <c r="C1052" t="s">
        <v>77</v>
      </c>
      <c r="D1052" t="s">
        <v>1758</v>
      </c>
      <c r="E1052" s="29">
        <v>6409.0760867111821</v>
      </c>
      <c r="F1052" s="29">
        <v>12900</v>
      </c>
    </row>
    <row r="1053" spans="1:6" hidden="1" x14ac:dyDescent="0.3">
      <c r="A1053" t="s">
        <v>72</v>
      </c>
      <c r="B1053" t="s">
        <v>73</v>
      </c>
      <c r="C1053" t="s">
        <v>77</v>
      </c>
      <c r="D1053" t="s">
        <v>1759</v>
      </c>
      <c r="E1053" s="29">
        <v>9290.8486704246097</v>
      </c>
      <c r="F1053" s="29">
        <v>18600</v>
      </c>
    </row>
    <row r="1054" spans="1:6" hidden="1" x14ac:dyDescent="0.3">
      <c r="A1054" t="s">
        <v>72</v>
      </c>
      <c r="B1054" t="s">
        <v>73</v>
      </c>
      <c r="C1054" t="s">
        <v>77</v>
      </c>
      <c r="D1054" t="s">
        <v>222</v>
      </c>
      <c r="E1054" s="29">
        <v>24926.87197690965</v>
      </c>
      <c r="F1054" s="29">
        <v>49900</v>
      </c>
    </row>
    <row r="1055" spans="1:6" hidden="1" x14ac:dyDescent="0.3">
      <c r="A1055" t="s">
        <v>72</v>
      </c>
      <c r="B1055" t="s">
        <v>73</v>
      </c>
      <c r="C1055" t="s">
        <v>77</v>
      </c>
      <c r="D1055" t="s">
        <v>223</v>
      </c>
      <c r="E1055" s="29">
        <v>19443.042747891377</v>
      </c>
      <c r="F1055" s="29">
        <v>38900</v>
      </c>
    </row>
    <row r="1056" spans="1:6" hidden="1" x14ac:dyDescent="0.3">
      <c r="A1056" t="s">
        <v>72</v>
      </c>
      <c r="B1056" t="s">
        <v>73</v>
      </c>
      <c r="C1056" t="s">
        <v>77</v>
      </c>
      <c r="D1056" t="s">
        <v>224</v>
      </c>
      <c r="E1056" s="29">
        <v>11235.637986352362</v>
      </c>
      <c r="F1056" s="29">
        <v>22500</v>
      </c>
    </row>
    <row r="1057" spans="1:6" hidden="1" x14ac:dyDescent="0.3">
      <c r="A1057" t="s">
        <v>72</v>
      </c>
      <c r="B1057" t="s">
        <v>73</v>
      </c>
      <c r="C1057" t="s">
        <v>77</v>
      </c>
      <c r="D1057" t="s">
        <v>1760</v>
      </c>
      <c r="E1057" s="29">
        <v>5895.2815392151415</v>
      </c>
      <c r="F1057" s="29">
        <v>11800</v>
      </c>
    </row>
    <row r="1058" spans="1:6" hidden="1" x14ac:dyDescent="0.3">
      <c r="A1058" t="s">
        <v>72</v>
      </c>
      <c r="B1058" t="s">
        <v>73</v>
      </c>
      <c r="C1058" t="s">
        <v>77</v>
      </c>
      <c r="D1058" t="s">
        <v>1761</v>
      </c>
      <c r="E1058" s="29">
        <v>12840.223091603024</v>
      </c>
      <c r="F1058" s="29">
        <v>25700</v>
      </c>
    </row>
    <row r="1059" spans="1:6" hidden="1" x14ac:dyDescent="0.3">
      <c r="A1059" t="s">
        <v>72</v>
      </c>
      <c r="B1059" t="s">
        <v>73</v>
      </c>
      <c r="C1059" t="s">
        <v>77</v>
      </c>
      <c r="D1059" t="s">
        <v>1762</v>
      </c>
      <c r="E1059" s="29">
        <v>4337.7813725922906</v>
      </c>
      <c r="F1059" s="29">
        <v>8700</v>
      </c>
    </row>
    <row r="1060" spans="1:6" hidden="1" x14ac:dyDescent="0.3">
      <c r="A1060" t="s">
        <v>72</v>
      </c>
      <c r="B1060" t="s">
        <v>73</v>
      </c>
      <c r="C1060" t="s">
        <v>77</v>
      </c>
      <c r="D1060" t="s">
        <v>1763</v>
      </c>
      <c r="E1060" s="29">
        <v>7457.6113317976196</v>
      </c>
      <c r="F1060" s="29">
        <v>15000</v>
      </c>
    </row>
    <row r="1061" spans="1:6" hidden="1" x14ac:dyDescent="0.3">
      <c r="A1061" t="s">
        <v>72</v>
      </c>
      <c r="B1061" t="s">
        <v>73</v>
      </c>
      <c r="C1061" t="s">
        <v>77</v>
      </c>
      <c r="D1061" t="s">
        <v>225</v>
      </c>
      <c r="E1061" s="29">
        <v>15965.205614514001</v>
      </c>
      <c r="F1061" s="29">
        <v>32000</v>
      </c>
    </row>
    <row r="1062" spans="1:6" hidden="1" x14ac:dyDescent="0.3">
      <c r="A1062" t="s">
        <v>72</v>
      </c>
      <c r="B1062" t="s">
        <v>73</v>
      </c>
      <c r="C1062" t="s">
        <v>77</v>
      </c>
      <c r="D1062" t="s">
        <v>226</v>
      </c>
      <c r="E1062" s="29">
        <v>34250.743452161652</v>
      </c>
      <c r="F1062" s="29">
        <v>68600</v>
      </c>
    </row>
    <row r="1063" spans="1:6" hidden="1" x14ac:dyDescent="0.3">
      <c r="A1063" t="s">
        <v>72</v>
      </c>
      <c r="B1063" t="s">
        <v>73</v>
      </c>
      <c r="C1063" t="s">
        <v>77</v>
      </c>
      <c r="D1063" t="s">
        <v>227</v>
      </c>
      <c r="E1063" s="29">
        <v>13094.629042756806</v>
      </c>
      <c r="F1063" s="29">
        <v>26200</v>
      </c>
    </row>
    <row r="1064" spans="1:6" hidden="1" x14ac:dyDescent="0.3">
      <c r="A1064" t="s">
        <v>72</v>
      </c>
      <c r="B1064" t="s">
        <v>73</v>
      </c>
      <c r="C1064" t="s">
        <v>77</v>
      </c>
      <c r="D1064" t="s">
        <v>1764</v>
      </c>
      <c r="E1064" s="29">
        <v>10451.07217972053</v>
      </c>
      <c r="F1064" s="29">
        <v>21000</v>
      </c>
    </row>
    <row r="1065" spans="1:6" hidden="1" x14ac:dyDescent="0.3">
      <c r="A1065" t="s">
        <v>72</v>
      </c>
      <c r="B1065" t="s">
        <v>73</v>
      </c>
      <c r="C1065" t="s">
        <v>78</v>
      </c>
      <c r="D1065" t="s">
        <v>228</v>
      </c>
      <c r="E1065" s="29">
        <v>16525.017542576774</v>
      </c>
      <c r="F1065" s="29">
        <v>33100</v>
      </c>
    </row>
    <row r="1066" spans="1:6" hidden="1" x14ac:dyDescent="0.3">
      <c r="A1066" t="s">
        <v>72</v>
      </c>
      <c r="B1066" t="s">
        <v>73</v>
      </c>
      <c r="C1066" t="s">
        <v>78</v>
      </c>
      <c r="D1066" t="s">
        <v>1765</v>
      </c>
      <c r="E1066" s="29">
        <v>400</v>
      </c>
      <c r="F1066" s="29">
        <v>800</v>
      </c>
    </row>
    <row r="1067" spans="1:6" hidden="1" x14ac:dyDescent="0.3">
      <c r="A1067" t="s">
        <v>72</v>
      </c>
      <c r="B1067" t="s">
        <v>73</v>
      </c>
      <c r="C1067" t="s">
        <v>78</v>
      </c>
      <c r="D1067" t="s">
        <v>229</v>
      </c>
      <c r="E1067" s="29">
        <v>14334.311051239249</v>
      </c>
      <c r="F1067" s="29">
        <v>28700</v>
      </c>
    </row>
    <row r="1068" spans="1:6" hidden="1" x14ac:dyDescent="0.3">
      <c r="A1068" t="s">
        <v>72</v>
      </c>
      <c r="B1068" t="s">
        <v>73</v>
      </c>
      <c r="C1068" t="s">
        <v>78</v>
      </c>
      <c r="D1068" t="s">
        <v>230</v>
      </c>
      <c r="E1068" s="29">
        <v>56683.025345084832</v>
      </c>
      <c r="F1068" s="29">
        <v>113400</v>
      </c>
    </row>
    <row r="1069" spans="1:6" hidden="1" x14ac:dyDescent="0.3">
      <c r="A1069" t="s">
        <v>72</v>
      </c>
      <c r="B1069" t="s">
        <v>73</v>
      </c>
      <c r="C1069" t="s">
        <v>78</v>
      </c>
      <c r="D1069" t="s">
        <v>231</v>
      </c>
      <c r="E1069" s="29">
        <v>29419.417887060335</v>
      </c>
      <c r="F1069" s="29">
        <v>58900</v>
      </c>
    </row>
    <row r="1070" spans="1:6" hidden="1" x14ac:dyDescent="0.3">
      <c r="A1070" t="s">
        <v>72</v>
      </c>
      <c r="B1070" t="s">
        <v>73</v>
      </c>
      <c r="C1070" t="s">
        <v>78</v>
      </c>
      <c r="D1070" t="s">
        <v>1766</v>
      </c>
      <c r="E1070" s="29">
        <v>400</v>
      </c>
      <c r="F1070" s="29">
        <v>800</v>
      </c>
    </row>
    <row r="1071" spans="1:6" hidden="1" x14ac:dyDescent="0.3">
      <c r="A1071" t="s">
        <v>72</v>
      </c>
      <c r="B1071" t="s">
        <v>73</v>
      </c>
      <c r="C1071" t="s">
        <v>78</v>
      </c>
      <c r="D1071" t="s">
        <v>1767</v>
      </c>
      <c r="E1071" s="29">
        <v>7924.4663594723143</v>
      </c>
      <c r="F1071" s="29">
        <v>15900</v>
      </c>
    </row>
    <row r="1072" spans="1:6" hidden="1" x14ac:dyDescent="0.3">
      <c r="A1072" t="s">
        <v>72</v>
      </c>
      <c r="B1072" t="s">
        <v>73</v>
      </c>
      <c r="C1072" t="s">
        <v>78</v>
      </c>
      <c r="D1072" t="s">
        <v>232</v>
      </c>
      <c r="E1072" s="29">
        <v>20558.239762178437</v>
      </c>
      <c r="F1072" s="29">
        <v>41200</v>
      </c>
    </row>
    <row r="1073" spans="1:6" hidden="1" x14ac:dyDescent="0.3">
      <c r="A1073" t="s">
        <v>72</v>
      </c>
      <c r="B1073" t="s">
        <v>73</v>
      </c>
      <c r="C1073" t="s">
        <v>78</v>
      </c>
      <c r="D1073" t="s">
        <v>1768</v>
      </c>
      <c r="E1073" s="29">
        <v>9850.5239939638086</v>
      </c>
      <c r="F1073" s="29">
        <v>19800</v>
      </c>
    </row>
    <row r="1074" spans="1:6" hidden="1" x14ac:dyDescent="0.3">
      <c r="A1074" t="s">
        <v>72</v>
      </c>
      <c r="B1074" t="s">
        <v>73</v>
      </c>
      <c r="C1074" t="s">
        <v>78</v>
      </c>
      <c r="D1074" t="s">
        <v>1769</v>
      </c>
      <c r="E1074" s="29">
        <v>17781.033299414667</v>
      </c>
      <c r="F1074" s="29">
        <v>35600</v>
      </c>
    </row>
    <row r="1075" spans="1:6" hidden="1" x14ac:dyDescent="0.3">
      <c r="A1075" t="s">
        <v>72</v>
      </c>
      <c r="B1075" t="s">
        <v>73</v>
      </c>
      <c r="C1075" t="s">
        <v>78</v>
      </c>
      <c r="D1075" t="s">
        <v>1770</v>
      </c>
      <c r="E1075" s="29">
        <v>7377.3168109655071</v>
      </c>
      <c r="F1075" s="29">
        <v>14800</v>
      </c>
    </row>
    <row r="1076" spans="1:6" hidden="1" x14ac:dyDescent="0.3">
      <c r="A1076" t="s">
        <v>72</v>
      </c>
      <c r="B1076" t="s">
        <v>73</v>
      </c>
      <c r="C1076" t="s">
        <v>79</v>
      </c>
      <c r="D1076" t="s">
        <v>233</v>
      </c>
      <c r="E1076" s="29">
        <v>19723.920420510269</v>
      </c>
      <c r="F1076" s="29">
        <v>39500</v>
      </c>
    </row>
    <row r="1077" spans="1:6" hidden="1" x14ac:dyDescent="0.3">
      <c r="A1077" t="s">
        <v>72</v>
      </c>
      <c r="B1077" t="s">
        <v>73</v>
      </c>
      <c r="C1077" t="s">
        <v>79</v>
      </c>
      <c r="D1077" t="s">
        <v>234</v>
      </c>
      <c r="E1077" s="29">
        <v>17061.770006171013</v>
      </c>
      <c r="F1077" s="29">
        <v>34200</v>
      </c>
    </row>
    <row r="1078" spans="1:6" hidden="1" x14ac:dyDescent="0.3">
      <c r="A1078" t="s">
        <v>72</v>
      </c>
      <c r="B1078" t="s">
        <v>73</v>
      </c>
      <c r="C1078" t="s">
        <v>79</v>
      </c>
      <c r="D1078" t="s">
        <v>1771</v>
      </c>
      <c r="E1078" s="29">
        <v>9907.2540981567472</v>
      </c>
      <c r="F1078" s="29">
        <v>19900</v>
      </c>
    </row>
    <row r="1079" spans="1:6" hidden="1" x14ac:dyDescent="0.3">
      <c r="A1079" t="s">
        <v>72</v>
      </c>
      <c r="B1079" t="s">
        <v>73</v>
      </c>
      <c r="C1079" t="s">
        <v>79</v>
      </c>
      <c r="D1079" t="s">
        <v>1772</v>
      </c>
      <c r="E1079" s="29">
        <v>8337.2112202585449</v>
      </c>
      <c r="F1079" s="29">
        <v>16700</v>
      </c>
    </row>
    <row r="1080" spans="1:6" hidden="1" x14ac:dyDescent="0.3">
      <c r="A1080" t="s">
        <v>72</v>
      </c>
      <c r="B1080" t="s">
        <v>73</v>
      </c>
      <c r="C1080" t="s">
        <v>79</v>
      </c>
      <c r="D1080" t="s">
        <v>1773</v>
      </c>
      <c r="E1080" s="29">
        <v>8392.3877143879472</v>
      </c>
      <c r="F1080" s="29">
        <v>16800</v>
      </c>
    </row>
    <row r="1081" spans="1:6" hidden="1" x14ac:dyDescent="0.3">
      <c r="A1081" t="s">
        <v>72</v>
      </c>
      <c r="B1081" t="s">
        <v>73</v>
      </c>
      <c r="C1081" t="s">
        <v>79</v>
      </c>
      <c r="D1081" t="s">
        <v>1774</v>
      </c>
      <c r="E1081" s="29">
        <v>8646.6884301406426</v>
      </c>
      <c r="F1081" s="29">
        <v>17300</v>
      </c>
    </row>
    <row r="1082" spans="1:6" hidden="1" x14ac:dyDescent="0.3">
      <c r="A1082" t="s">
        <v>72</v>
      </c>
      <c r="B1082" t="s">
        <v>73</v>
      </c>
      <c r="C1082" t="s">
        <v>79</v>
      </c>
      <c r="D1082" t="s">
        <v>235</v>
      </c>
      <c r="E1082" s="29">
        <v>84578.348139397363</v>
      </c>
      <c r="F1082" s="29">
        <v>169200</v>
      </c>
    </row>
    <row r="1083" spans="1:6" hidden="1" x14ac:dyDescent="0.3">
      <c r="A1083" t="s">
        <v>72</v>
      </c>
      <c r="B1083" t="s">
        <v>73</v>
      </c>
      <c r="C1083" t="s">
        <v>79</v>
      </c>
      <c r="D1083" t="s">
        <v>236</v>
      </c>
      <c r="E1083" s="29">
        <v>36209.873859789899</v>
      </c>
      <c r="F1083" s="29">
        <v>72500</v>
      </c>
    </row>
    <row r="1084" spans="1:6" hidden="1" x14ac:dyDescent="0.3">
      <c r="A1084" t="s">
        <v>72</v>
      </c>
      <c r="B1084" t="s">
        <v>73</v>
      </c>
      <c r="C1084" t="s">
        <v>79</v>
      </c>
      <c r="D1084" t="s">
        <v>1775</v>
      </c>
      <c r="E1084" s="29">
        <v>6987.9832131367593</v>
      </c>
      <c r="F1084" s="29">
        <v>14000</v>
      </c>
    </row>
    <row r="1085" spans="1:6" hidden="1" x14ac:dyDescent="0.3">
      <c r="A1085" t="s">
        <v>72</v>
      </c>
      <c r="B1085" t="s">
        <v>73</v>
      </c>
      <c r="C1085" t="s">
        <v>79</v>
      </c>
      <c r="D1085" t="s">
        <v>237</v>
      </c>
      <c r="E1085" s="29">
        <v>21639.496495744213</v>
      </c>
      <c r="F1085" s="29">
        <v>43300</v>
      </c>
    </row>
    <row r="1086" spans="1:6" hidden="1" x14ac:dyDescent="0.3">
      <c r="A1086" t="s">
        <v>72</v>
      </c>
      <c r="B1086" t="s">
        <v>73</v>
      </c>
      <c r="C1086" t="s">
        <v>79</v>
      </c>
      <c r="D1086" t="s">
        <v>238</v>
      </c>
      <c r="E1086" s="29">
        <v>11817.94128871361</v>
      </c>
      <c r="F1086" s="29">
        <v>23700</v>
      </c>
    </row>
    <row r="1087" spans="1:6" hidden="1" x14ac:dyDescent="0.3">
      <c r="A1087" t="s">
        <v>72</v>
      </c>
      <c r="B1087" t="s">
        <v>73</v>
      </c>
      <c r="C1087" t="s">
        <v>79</v>
      </c>
      <c r="D1087" t="s">
        <v>239</v>
      </c>
      <c r="E1087" s="29">
        <v>25287.818611852897</v>
      </c>
      <c r="F1087" s="29">
        <v>50600</v>
      </c>
    </row>
    <row r="1088" spans="1:6" hidden="1" x14ac:dyDescent="0.3">
      <c r="A1088" t="s">
        <v>72</v>
      </c>
      <c r="B1088" t="s">
        <v>73</v>
      </c>
      <c r="C1088" t="s">
        <v>79</v>
      </c>
      <c r="D1088" t="s">
        <v>1776</v>
      </c>
      <c r="E1088" s="29">
        <v>10897.358369892221</v>
      </c>
      <c r="F1088" s="29">
        <v>21800</v>
      </c>
    </row>
    <row r="1089" spans="1:6" hidden="1" x14ac:dyDescent="0.3">
      <c r="A1089" t="s">
        <v>72</v>
      </c>
      <c r="B1089" t="s">
        <v>73</v>
      </c>
      <c r="C1089" t="s">
        <v>79</v>
      </c>
      <c r="D1089" t="s">
        <v>240</v>
      </c>
      <c r="E1089" s="29">
        <v>28663.090296263319</v>
      </c>
      <c r="F1089" s="29">
        <v>57400</v>
      </c>
    </row>
    <row r="1090" spans="1:6" hidden="1" x14ac:dyDescent="0.3">
      <c r="A1090" t="s">
        <v>72</v>
      </c>
      <c r="B1090" t="s">
        <v>73</v>
      </c>
      <c r="C1090" t="s">
        <v>80</v>
      </c>
      <c r="D1090" t="s">
        <v>1777</v>
      </c>
      <c r="E1090" s="29">
        <v>10158.254018160649</v>
      </c>
      <c r="F1090" s="29">
        <v>20400</v>
      </c>
    </row>
    <row r="1091" spans="1:6" hidden="1" x14ac:dyDescent="0.3">
      <c r="A1091" t="s">
        <v>72</v>
      </c>
      <c r="B1091" t="s">
        <v>73</v>
      </c>
      <c r="C1091" t="s">
        <v>80</v>
      </c>
      <c r="D1091" t="s">
        <v>1778</v>
      </c>
      <c r="E1091" s="29">
        <v>3696.7564855487362</v>
      </c>
      <c r="F1091" s="29">
        <v>7400</v>
      </c>
    </row>
    <row r="1092" spans="1:6" hidden="1" x14ac:dyDescent="0.3">
      <c r="A1092" t="s">
        <v>72</v>
      </c>
      <c r="B1092" t="s">
        <v>73</v>
      </c>
      <c r="C1092" t="s">
        <v>80</v>
      </c>
      <c r="D1092" t="s">
        <v>1779</v>
      </c>
      <c r="E1092" s="29">
        <v>10228.959276115198</v>
      </c>
      <c r="F1092" s="29">
        <v>20500</v>
      </c>
    </row>
    <row r="1093" spans="1:6" hidden="1" x14ac:dyDescent="0.3">
      <c r="A1093" t="s">
        <v>72</v>
      </c>
      <c r="B1093" t="s">
        <v>73</v>
      </c>
      <c r="C1093" t="s">
        <v>80</v>
      </c>
      <c r="D1093" t="s">
        <v>1780</v>
      </c>
      <c r="E1093" s="29">
        <v>5870.0973506215887</v>
      </c>
      <c r="F1093" s="29">
        <v>11800</v>
      </c>
    </row>
    <row r="1094" spans="1:6" hidden="1" x14ac:dyDescent="0.3">
      <c r="A1094" t="s">
        <v>72</v>
      </c>
      <c r="B1094" t="s">
        <v>73</v>
      </c>
      <c r="C1094" t="s">
        <v>80</v>
      </c>
      <c r="D1094" t="s">
        <v>1781</v>
      </c>
      <c r="E1094" s="29">
        <v>5491.7982706021594</v>
      </c>
      <c r="F1094" s="29">
        <v>11000</v>
      </c>
    </row>
    <row r="1095" spans="1:6" hidden="1" x14ac:dyDescent="0.3">
      <c r="A1095" t="s">
        <v>72</v>
      </c>
      <c r="B1095" t="s">
        <v>73</v>
      </c>
      <c r="C1095" t="s">
        <v>80</v>
      </c>
      <c r="D1095" t="s">
        <v>1782</v>
      </c>
      <c r="E1095" s="29">
        <v>10070.157970142176</v>
      </c>
      <c r="F1095" s="29">
        <v>20200</v>
      </c>
    </row>
    <row r="1096" spans="1:6" hidden="1" x14ac:dyDescent="0.3">
      <c r="A1096" t="s">
        <v>72</v>
      </c>
      <c r="B1096" t="s">
        <v>73</v>
      </c>
      <c r="C1096" t="s">
        <v>80</v>
      </c>
      <c r="D1096" t="s">
        <v>1783</v>
      </c>
      <c r="E1096" s="29">
        <v>400</v>
      </c>
      <c r="F1096" s="29">
        <v>800</v>
      </c>
    </row>
    <row r="1097" spans="1:6" hidden="1" x14ac:dyDescent="0.3">
      <c r="A1097" t="s">
        <v>72</v>
      </c>
      <c r="B1097" t="s">
        <v>73</v>
      </c>
      <c r="C1097" t="s">
        <v>80</v>
      </c>
      <c r="D1097" t="s">
        <v>241</v>
      </c>
      <c r="E1097" s="29">
        <v>15259.863800754509</v>
      </c>
      <c r="F1097" s="29">
        <v>30600</v>
      </c>
    </row>
    <row r="1098" spans="1:6" hidden="1" x14ac:dyDescent="0.3">
      <c r="A1098" t="s">
        <v>72</v>
      </c>
      <c r="B1098" t="s">
        <v>73</v>
      </c>
      <c r="C1098" t="s">
        <v>80</v>
      </c>
      <c r="D1098" t="s">
        <v>242</v>
      </c>
      <c r="E1098" s="29">
        <v>15876.627490204359</v>
      </c>
      <c r="F1098" s="29">
        <v>31800</v>
      </c>
    </row>
    <row r="1099" spans="1:6" hidden="1" x14ac:dyDescent="0.3">
      <c r="A1099" t="s">
        <v>72</v>
      </c>
      <c r="B1099" t="s">
        <v>73</v>
      </c>
      <c r="C1099" t="s">
        <v>80</v>
      </c>
      <c r="D1099" t="s">
        <v>1784</v>
      </c>
      <c r="E1099" s="29">
        <v>14510.358377666756</v>
      </c>
      <c r="F1099" s="29">
        <v>29100</v>
      </c>
    </row>
    <row r="1100" spans="1:6" hidden="1" x14ac:dyDescent="0.3">
      <c r="A1100" t="s">
        <v>72</v>
      </c>
      <c r="B1100" t="s">
        <v>73</v>
      </c>
      <c r="C1100" t="s">
        <v>80</v>
      </c>
      <c r="D1100" t="s">
        <v>1785</v>
      </c>
      <c r="E1100" s="29">
        <v>10424.774603403108</v>
      </c>
      <c r="F1100" s="29">
        <v>20900</v>
      </c>
    </row>
    <row r="1101" spans="1:6" hidden="1" x14ac:dyDescent="0.3">
      <c r="A1101" t="s">
        <v>72</v>
      </c>
      <c r="B1101" t="s">
        <v>73</v>
      </c>
      <c r="C1101" t="s">
        <v>80</v>
      </c>
      <c r="D1101" t="s">
        <v>1786</v>
      </c>
      <c r="E1101" s="29">
        <v>6208.2289909694737</v>
      </c>
      <c r="F1101" s="29">
        <v>12500</v>
      </c>
    </row>
    <row r="1102" spans="1:6" hidden="1" x14ac:dyDescent="0.3">
      <c r="A1102" t="s">
        <v>72</v>
      </c>
      <c r="B1102" t="s">
        <v>73</v>
      </c>
      <c r="C1102" t="s">
        <v>80</v>
      </c>
      <c r="D1102" t="s">
        <v>243</v>
      </c>
      <c r="E1102" s="29">
        <v>25290.486582043708</v>
      </c>
      <c r="F1102" s="29">
        <v>50600</v>
      </c>
    </row>
    <row r="1103" spans="1:6" hidden="1" x14ac:dyDescent="0.3">
      <c r="A1103" t="s">
        <v>72</v>
      </c>
      <c r="B1103" t="s">
        <v>73</v>
      </c>
      <c r="C1103" t="s">
        <v>80</v>
      </c>
      <c r="D1103" t="s">
        <v>1787</v>
      </c>
      <c r="E1103" s="29">
        <v>5656.4977519875974</v>
      </c>
      <c r="F1103" s="29">
        <v>11400</v>
      </c>
    </row>
    <row r="1104" spans="1:6" hidden="1" x14ac:dyDescent="0.3">
      <c r="A1104" t="s">
        <v>72</v>
      </c>
      <c r="B1104" t="s">
        <v>73</v>
      </c>
      <c r="C1104" t="s">
        <v>80</v>
      </c>
      <c r="D1104" t="s">
        <v>1788</v>
      </c>
      <c r="E1104" s="29">
        <v>29443.332189191107</v>
      </c>
      <c r="F1104" s="29">
        <v>58900</v>
      </c>
    </row>
    <row r="1105" spans="1:6" hidden="1" x14ac:dyDescent="0.3">
      <c r="A1105" t="s">
        <v>72</v>
      </c>
      <c r="B1105" t="s">
        <v>73</v>
      </c>
      <c r="C1105" t="s">
        <v>80</v>
      </c>
      <c r="D1105" t="s">
        <v>1789</v>
      </c>
      <c r="E1105" s="29">
        <v>4961.3835771257363</v>
      </c>
      <c r="F1105" s="29">
        <v>10000</v>
      </c>
    </row>
    <row r="1106" spans="1:6" hidden="1" x14ac:dyDescent="0.3">
      <c r="A1106" t="s">
        <v>72</v>
      </c>
      <c r="B1106" t="s">
        <v>73</v>
      </c>
      <c r="C1106" t="s">
        <v>80</v>
      </c>
      <c r="D1106" t="s">
        <v>1790</v>
      </c>
      <c r="E1106" s="29">
        <v>5188.9179123543199</v>
      </c>
      <c r="F1106" s="29">
        <v>10400</v>
      </c>
    </row>
    <row r="1107" spans="1:6" hidden="1" x14ac:dyDescent="0.3">
      <c r="A1107" t="s">
        <v>72</v>
      </c>
      <c r="B1107" t="s">
        <v>73</v>
      </c>
      <c r="C1107" t="s">
        <v>80</v>
      </c>
      <c r="D1107" t="s">
        <v>1791</v>
      </c>
      <c r="E1107" s="29">
        <v>6115.4368732434032</v>
      </c>
      <c r="F1107" s="29">
        <v>12300</v>
      </c>
    </row>
    <row r="1108" spans="1:6" hidden="1" x14ac:dyDescent="0.3">
      <c r="A1108" t="s">
        <v>72</v>
      </c>
      <c r="B1108" t="s">
        <v>73</v>
      </c>
      <c r="C1108" t="s">
        <v>80</v>
      </c>
      <c r="D1108" t="s">
        <v>244</v>
      </c>
      <c r="E1108" s="29">
        <v>13032.475033922146</v>
      </c>
      <c r="F1108" s="29">
        <v>26100</v>
      </c>
    </row>
    <row r="1109" spans="1:6" hidden="1" x14ac:dyDescent="0.3">
      <c r="A1109" t="s">
        <v>72</v>
      </c>
      <c r="B1109" t="s">
        <v>73</v>
      </c>
      <c r="C1109" t="s">
        <v>80</v>
      </c>
      <c r="D1109" t="s">
        <v>1792</v>
      </c>
      <c r="E1109" s="29">
        <v>5423.4026134964224</v>
      </c>
      <c r="F1109" s="29">
        <v>10900</v>
      </c>
    </row>
    <row r="1110" spans="1:6" hidden="1" x14ac:dyDescent="0.3">
      <c r="A1110" t="s">
        <v>72</v>
      </c>
      <c r="B1110" t="s">
        <v>73</v>
      </c>
      <c r="C1110" t="s">
        <v>80</v>
      </c>
      <c r="D1110" t="s">
        <v>1793</v>
      </c>
      <c r="E1110" s="29">
        <v>6513.4342112114</v>
      </c>
      <c r="F1110" s="29">
        <v>13100</v>
      </c>
    </row>
    <row r="1111" spans="1:6" hidden="1" x14ac:dyDescent="0.3">
      <c r="A1111" t="s">
        <v>72</v>
      </c>
      <c r="B1111" t="s">
        <v>73</v>
      </c>
      <c r="C1111" t="s">
        <v>80</v>
      </c>
      <c r="D1111" t="s">
        <v>245</v>
      </c>
      <c r="E1111" s="29">
        <v>56258.87323863621</v>
      </c>
      <c r="F1111" s="29">
        <v>112600</v>
      </c>
    </row>
    <row r="1112" spans="1:6" hidden="1" x14ac:dyDescent="0.3">
      <c r="A1112" t="s">
        <v>72</v>
      </c>
      <c r="B1112" t="s">
        <v>73</v>
      </c>
      <c r="C1112" t="s">
        <v>80</v>
      </c>
      <c r="D1112" t="s">
        <v>1794</v>
      </c>
      <c r="E1112" s="29">
        <v>7289.5339053423486</v>
      </c>
      <c r="F1112" s="29">
        <v>14600</v>
      </c>
    </row>
    <row r="1113" spans="1:6" hidden="1" x14ac:dyDescent="0.3">
      <c r="A1113" t="s">
        <v>72</v>
      </c>
      <c r="B1113" t="s">
        <v>73</v>
      </c>
      <c r="C1113" t="s">
        <v>80</v>
      </c>
      <c r="D1113" t="s">
        <v>1795</v>
      </c>
      <c r="E1113" s="29">
        <v>4252.9773396337841</v>
      </c>
      <c r="F1113" s="29">
        <v>8600</v>
      </c>
    </row>
    <row r="1114" spans="1:6" hidden="1" x14ac:dyDescent="0.3">
      <c r="A1114" t="s">
        <v>72</v>
      </c>
      <c r="B1114" t="s">
        <v>73</v>
      </c>
      <c r="C1114" t="s">
        <v>80</v>
      </c>
      <c r="D1114" t="s">
        <v>1796</v>
      </c>
      <c r="E1114" s="29">
        <v>9548.3233474464905</v>
      </c>
      <c r="F1114" s="29">
        <v>19100</v>
      </c>
    </row>
    <row r="1115" spans="1:6" hidden="1" x14ac:dyDescent="0.3">
      <c r="A1115" t="s">
        <v>72</v>
      </c>
      <c r="B1115" t="s">
        <v>73</v>
      </c>
      <c r="C1115" t="s">
        <v>80</v>
      </c>
      <c r="D1115" t="s">
        <v>1797</v>
      </c>
      <c r="E1115" s="29">
        <v>6502.5809215165009</v>
      </c>
      <c r="F1115" s="29">
        <v>13100</v>
      </c>
    </row>
    <row r="1116" spans="1:6" hidden="1" x14ac:dyDescent="0.3">
      <c r="A1116" t="s">
        <v>72</v>
      </c>
      <c r="B1116" t="s">
        <v>73</v>
      </c>
      <c r="C1116" t="s">
        <v>80</v>
      </c>
      <c r="D1116" t="s">
        <v>1798</v>
      </c>
      <c r="E1116" s="29">
        <v>5668.6927669991564</v>
      </c>
      <c r="F1116" s="29">
        <v>11400</v>
      </c>
    </row>
    <row r="1117" spans="1:6" hidden="1" x14ac:dyDescent="0.3">
      <c r="A1117" t="s">
        <v>72</v>
      </c>
      <c r="B1117" t="s">
        <v>81</v>
      </c>
      <c r="C1117" t="s">
        <v>82</v>
      </c>
      <c r="D1117" t="s">
        <v>1799</v>
      </c>
      <c r="E1117" s="29">
        <v>10160.566578975386</v>
      </c>
      <c r="F1117" s="29">
        <v>20400</v>
      </c>
    </row>
    <row r="1118" spans="1:6" hidden="1" x14ac:dyDescent="0.3">
      <c r="A1118" t="s">
        <v>72</v>
      </c>
      <c r="B1118" t="s">
        <v>81</v>
      </c>
      <c r="C1118" t="s">
        <v>82</v>
      </c>
      <c r="D1118" t="s">
        <v>1800</v>
      </c>
      <c r="E1118" s="29">
        <v>13622.647260114436</v>
      </c>
      <c r="F1118" s="29">
        <v>27300</v>
      </c>
    </row>
    <row r="1119" spans="1:6" hidden="1" x14ac:dyDescent="0.3">
      <c r="A1119" t="s">
        <v>72</v>
      </c>
      <c r="B1119" t="s">
        <v>81</v>
      </c>
      <c r="C1119" t="s">
        <v>82</v>
      </c>
      <c r="D1119" t="s">
        <v>1801</v>
      </c>
      <c r="E1119" s="29">
        <v>8038.3147389998057</v>
      </c>
      <c r="F1119" s="29">
        <v>16100</v>
      </c>
    </row>
    <row r="1120" spans="1:6" hidden="1" x14ac:dyDescent="0.3">
      <c r="A1120" t="s">
        <v>72</v>
      </c>
      <c r="B1120" t="s">
        <v>81</v>
      </c>
      <c r="C1120" t="s">
        <v>82</v>
      </c>
      <c r="D1120" t="s">
        <v>1802</v>
      </c>
      <c r="E1120" s="29">
        <v>8810.0751707061208</v>
      </c>
      <c r="F1120" s="29">
        <v>17700</v>
      </c>
    </row>
    <row r="1121" spans="1:6" hidden="1" x14ac:dyDescent="0.3">
      <c r="A1121" t="s">
        <v>72</v>
      </c>
      <c r="B1121" t="s">
        <v>81</v>
      </c>
      <c r="C1121" t="s">
        <v>82</v>
      </c>
      <c r="D1121" t="s">
        <v>1803</v>
      </c>
      <c r="E1121" s="29">
        <v>6935.9334840350366</v>
      </c>
      <c r="F1121" s="29">
        <v>13900</v>
      </c>
    </row>
    <row r="1122" spans="1:6" hidden="1" x14ac:dyDescent="0.3">
      <c r="A1122" t="s">
        <v>72</v>
      </c>
      <c r="B1122" t="s">
        <v>81</v>
      </c>
      <c r="C1122" t="s">
        <v>82</v>
      </c>
      <c r="D1122" t="s">
        <v>246</v>
      </c>
      <c r="E1122" s="29">
        <v>30298.972110197654</v>
      </c>
      <c r="F1122" s="29">
        <v>60600</v>
      </c>
    </row>
    <row r="1123" spans="1:6" hidden="1" x14ac:dyDescent="0.3">
      <c r="A1123" t="s">
        <v>72</v>
      </c>
      <c r="B1123" t="s">
        <v>81</v>
      </c>
      <c r="C1123" t="s">
        <v>82</v>
      </c>
      <c r="D1123" t="s">
        <v>247</v>
      </c>
      <c r="E1123" s="29">
        <v>27256.242111004623</v>
      </c>
      <c r="F1123" s="29">
        <v>54600</v>
      </c>
    </row>
    <row r="1124" spans="1:6" hidden="1" x14ac:dyDescent="0.3">
      <c r="A1124" t="s">
        <v>72</v>
      </c>
      <c r="B1124" t="s">
        <v>81</v>
      </c>
      <c r="C1124" t="s">
        <v>82</v>
      </c>
      <c r="D1124" t="s">
        <v>248</v>
      </c>
      <c r="E1124" s="29">
        <v>16041.617208998847</v>
      </c>
      <c r="F1124" s="29">
        <v>32100</v>
      </c>
    </row>
    <row r="1125" spans="1:6" hidden="1" x14ac:dyDescent="0.3">
      <c r="A1125" t="s">
        <v>72</v>
      </c>
      <c r="B1125" t="s">
        <v>81</v>
      </c>
      <c r="C1125" t="s">
        <v>82</v>
      </c>
      <c r="D1125" t="s">
        <v>249</v>
      </c>
      <c r="E1125" s="29">
        <v>8055.8335834070858</v>
      </c>
      <c r="F1125" s="29">
        <v>16200</v>
      </c>
    </row>
    <row r="1126" spans="1:6" hidden="1" x14ac:dyDescent="0.3">
      <c r="A1126" t="s">
        <v>72</v>
      </c>
      <c r="B1126" t="s">
        <v>81</v>
      </c>
      <c r="C1126" t="s">
        <v>82</v>
      </c>
      <c r="D1126" t="s">
        <v>250</v>
      </c>
      <c r="E1126" s="29">
        <v>19772.079367350903</v>
      </c>
      <c r="F1126" s="29">
        <v>39600</v>
      </c>
    </row>
    <row r="1127" spans="1:6" hidden="1" x14ac:dyDescent="0.3">
      <c r="A1127" t="s">
        <v>72</v>
      </c>
      <c r="B1127" t="s">
        <v>81</v>
      </c>
      <c r="C1127" t="s">
        <v>82</v>
      </c>
      <c r="D1127" t="s">
        <v>1804</v>
      </c>
      <c r="E1127" s="29">
        <v>6753.5062885157213</v>
      </c>
      <c r="F1127" s="29">
        <v>13600</v>
      </c>
    </row>
    <row r="1128" spans="1:6" hidden="1" x14ac:dyDescent="0.3">
      <c r="A1128" t="s">
        <v>72</v>
      </c>
      <c r="B1128" t="s">
        <v>81</v>
      </c>
      <c r="C1128" t="s">
        <v>82</v>
      </c>
      <c r="D1128" t="s">
        <v>1805</v>
      </c>
      <c r="E1128" s="29">
        <v>8646.1038212604653</v>
      </c>
      <c r="F1128" s="29">
        <v>17300</v>
      </c>
    </row>
    <row r="1129" spans="1:6" hidden="1" x14ac:dyDescent="0.3">
      <c r="A1129" t="s">
        <v>72</v>
      </c>
      <c r="B1129" t="s">
        <v>81</v>
      </c>
      <c r="C1129" t="s">
        <v>82</v>
      </c>
      <c r="D1129" t="s">
        <v>1806</v>
      </c>
      <c r="E1129" s="29">
        <v>7894.1281701742082</v>
      </c>
      <c r="F1129" s="29">
        <v>15800</v>
      </c>
    </row>
    <row r="1130" spans="1:6" hidden="1" x14ac:dyDescent="0.3">
      <c r="A1130" t="s">
        <v>72</v>
      </c>
      <c r="B1130" t="s">
        <v>81</v>
      </c>
      <c r="C1130" t="s">
        <v>82</v>
      </c>
      <c r="D1130" t="s">
        <v>251</v>
      </c>
      <c r="E1130" s="29">
        <v>12496.781642435075</v>
      </c>
      <c r="F1130" s="29">
        <v>25000</v>
      </c>
    </row>
    <row r="1131" spans="1:6" hidden="1" x14ac:dyDescent="0.3">
      <c r="A1131" t="s">
        <v>72</v>
      </c>
      <c r="B1131" t="s">
        <v>81</v>
      </c>
      <c r="C1131" t="s">
        <v>82</v>
      </c>
      <c r="D1131" t="s">
        <v>252</v>
      </c>
      <c r="E1131" s="29">
        <v>15024.24872260309</v>
      </c>
      <c r="F1131" s="29">
        <v>30100</v>
      </c>
    </row>
    <row r="1132" spans="1:6" hidden="1" x14ac:dyDescent="0.3">
      <c r="A1132" t="s">
        <v>72</v>
      </c>
      <c r="B1132" t="s">
        <v>81</v>
      </c>
      <c r="C1132" t="s">
        <v>82</v>
      </c>
      <c r="D1132" t="s">
        <v>253</v>
      </c>
      <c r="E1132" s="29">
        <v>14569.751454854897</v>
      </c>
      <c r="F1132" s="29">
        <v>29200</v>
      </c>
    </row>
    <row r="1133" spans="1:6" hidden="1" x14ac:dyDescent="0.3">
      <c r="A1133" t="s">
        <v>72</v>
      </c>
      <c r="B1133" t="s">
        <v>81</v>
      </c>
      <c r="C1133" t="s">
        <v>82</v>
      </c>
      <c r="D1133" t="s">
        <v>1807</v>
      </c>
      <c r="E1133" s="29">
        <v>11571.402343773541</v>
      </c>
      <c r="F1133" s="29">
        <v>23200</v>
      </c>
    </row>
    <row r="1134" spans="1:6" hidden="1" x14ac:dyDescent="0.3">
      <c r="A1134" t="s">
        <v>72</v>
      </c>
      <c r="B1134" t="s">
        <v>81</v>
      </c>
      <c r="C1134" t="s">
        <v>82</v>
      </c>
      <c r="D1134" t="s">
        <v>254</v>
      </c>
      <c r="E1134" s="29">
        <v>35670.593434506227</v>
      </c>
      <c r="F1134" s="29">
        <v>71400</v>
      </c>
    </row>
    <row r="1135" spans="1:6" hidden="1" x14ac:dyDescent="0.3">
      <c r="A1135" t="s">
        <v>72</v>
      </c>
      <c r="B1135" t="s">
        <v>81</v>
      </c>
      <c r="C1135" t="s">
        <v>82</v>
      </c>
      <c r="D1135" t="s">
        <v>1808</v>
      </c>
      <c r="E1135" s="29">
        <v>9085.4283052212431</v>
      </c>
      <c r="F1135" s="29">
        <v>18200</v>
      </c>
    </row>
    <row r="1136" spans="1:6" hidden="1" x14ac:dyDescent="0.3">
      <c r="A1136" t="s">
        <v>72</v>
      </c>
      <c r="B1136" t="s">
        <v>81</v>
      </c>
      <c r="C1136" t="s">
        <v>82</v>
      </c>
      <c r="D1136" t="s">
        <v>1809</v>
      </c>
      <c r="E1136" s="29">
        <v>5574.447736932927</v>
      </c>
      <c r="F1136" s="29">
        <v>11200</v>
      </c>
    </row>
    <row r="1137" spans="1:6" hidden="1" x14ac:dyDescent="0.3">
      <c r="A1137" t="s">
        <v>72</v>
      </c>
      <c r="B1137" t="s">
        <v>81</v>
      </c>
      <c r="C1137" t="s">
        <v>82</v>
      </c>
      <c r="D1137" t="s">
        <v>1810</v>
      </c>
      <c r="E1137" s="29">
        <v>6394.8352094576667</v>
      </c>
      <c r="F1137" s="29">
        <v>12800</v>
      </c>
    </row>
    <row r="1138" spans="1:6" hidden="1" x14ac:dyDescent="0.3">
      <c r="A1138" t="s">
        <v>72</v>
      </c>
      <c r="B1138" t="s">
        <v>81</v>
      </c>
      <c r="C1138" t="s">
        <v>83</v>
      </c>
      <c r="D1138" t="s">
        <v>1811</v>
      </c>
      <c r="E1138" s="29">
        <v>6129.3258907547379</v>
      </c>
      <c r="F1138" s="29">
        <v>12300</v>
      </c>
    </row>
    <row r="1139" spans="1:6" hidden="1" x14ac:dyDescent="0.3">
      <c r="A1139" t="s">
        <v>72</v>
      </c>
      <c r="B1139" t="s">
        <v>81</v>
      </c>
      <c r="C1139" t="s">
        <v>83</v>
      </c>
      <c r="D1139" t="s">
        <v>1812</v>
      </c>
      <c r="E1139" s="29">
        <v>6327.9238478679636</v>
      </c>
      <c r="F1139" s="29">
        <v>12700</v>
      </c>
    </row>
    <row r="1140" spans="1:6" hidden="1" x14ac:dyDescent="0.3">
      <c r="A1140" t="s">
        <v>72</v>
      </c>
      <c r="B1140" t="s">
        <v>81</v>
      </c>
      <c r="C1140" t="s">
        <v>83</v>
      </c>
      <c r="D1140" t="s">
        <v>1813</v>
      </c>
      <c r="E1140" s="29">
        <v>5101.0375883461802</v>
      </c>
      <c r="F1140" s="29">
        <v>10300</v>
      </c>
    </row>
    <row r="1141" spans="1:6" hidden="1" x14ac:dyDescent="0.3">
      <c r="A1141" t="s">
        <v>72</v>
      </c>
      <c r="B1141" t="s">
        <v>81</v>
      </c>
      <c r="C1141" t="s">
        <v>83</v>
      </c>
      <c r="D1141" t="s">
        <v>255</v>
      </c>
      <c r="E1141" s="29">
        <v>14015.111590397601</v>
      </c>
      <c r="F1141" s="29">
        <v>28100</v>
      </c>
    </row>
    <row r="1142" spans="1:6" hidden="1" x14ac:dyDescent="0.3">
      <c r="A1142" t="s">
        <v>72</v>
      </c>
      <c r="B1142" t="s">
        <v>81</v>
      </c>
      <c r="C1142" t="s">
        <v>83</v>
      </c>
      <c r="D1142" t="s">
        <v>1814</v>
      </c>
      <c r="E1142" s="29">
        <v>3207.9628845354982</v>
      </c>
      <c r="F1142" s="29">
        <v>6500</v>
      </c>
    </row>
    <row r="1143" spans="1:6" hidden="1" x14ac:dyDescent="0.3">
      <c r="A1143" t="s">
        <v>72</v>
      </c>
      <c r="B1143" t="s">
        <v>81</v>
      </c>
      <c r="C1143" t="s">
        <v>83</v>
      </c>
      <c r="D1143" t="s">
        <v>1815</v>
      </c>
      <c r="E1143" s="29">
        <v>7949.222014954923</v>
      </c>
      <c r="F1143" s="29">
        <v>15900</v>
      </c>
    </row>
    <row r="1144" spans="1:6" hidden="1" x14ac:dyDescent="0.3">
      <c r="A1144" t="s">
        <v>72</v>
      </c>
      <c r="B1144" t="s">
        <v>81</v>
      </c>
      <c r="C1144" t="s">
        <v>83</v>
      </c>
      <c r="D1144" t="s">
        <v>1816</v>
      </c>
      <c r="E1144" s="29">
        <v>8084.9412757209484</v>
      </c>
      <c r="F1144" s="29">
        <v>16200</v>
      </c>
    </row>
    <row r="1145" spans="1:6" hidden="1" x14ac:dyDescent="0.3">
      <c r="A1145" t="s">
        <v>72</v>
      </c>
      <c r="B1145" t="s">
        <v>81</v>
      </c>
      <c r="C1145" t="s">
        <v>83</v>
      </c>
      <c r="D1145" t="s">
        <v>1817</v>
      </c>
      <c r="E1145" s="29">
        <v>9982.6818263179848</v>
      </c>
      <c r="F1145" s="29">
        <v>20000</v>
      </c>
    </row>
    <row r="1146" spans="1:6" hidden="1" x14ac:dyDescent="0.3">
      <c r="A1146" t="s">
        <v>72</v>
      </c>
      <c r="B1146" t="s">
        <v>81</v>
      </c>
      <c r="C1146" t="s">
        <v>83</v>
      </c>
      <c r="D1146" t="s">
        <v>1818</v>
      </c>
      <c r="E1146" s="29">
        <v>8512.3417816045294</v>
      </c>
      <c r="F1146" s="29">
        <v>17100</v>
      </c>
    </row>
    <row r="1147" spans="1:6" hidden="1" x14ac:dyDescent="0.3">
      <c r="A1147" t="s">
        <v>72</v>
      </c>
      <c r="B1147" t="s">
        <v>81</v>
      </c>
      <c r="C1147" t="s">
        <v>83</v>
      </c>
      <c r="D1147" t="s">
        <v>256</v>
      </c>
      <c r="E1147" s="29">
        <v>11688.738283329614</v>
      </c>
      <c r="F1147" s="29">
        <v>23400</v>
      </c>
    </row>
    <row r="1148" spans="1:6" hidden="1" x14ac:dyDescent="0.3">
      <c r="A1148" t="s">
        <v>72</v>
      </c>
      <c r="B1148" t="s">
        <v>81</v>
      </c>
      <c r="C1148" t="s">
        <v>83</v>
      </c>
      <c r="D1148" t="s">
        <v>257</v>
      </c>
      <c r="E1148" s="29">
        <v>13754.265045876658</v>
      </c>
      <c r="F1148" s="29">
        <v>27600</v>
      </c>
    </row>
    <row r="1149" spans="1:6" hidden="1" x14ac:dyDescent="0.3">
      <c r="A1149" t="s">
        <v>72</v>
      </c>
      <c r="B1149" t="s">
        <v>81</v>
      </c>
      <c r="C1149" t="s">
        <v>83</v>
      </c>
      <c r="D1149" t="s">
        <v>258</v>
      </c>
      <c r="E1149" s="29">
        <v>15879.906649206227</v>
      </c>
      <c r="F1149" s="29">
        <v>31800</v>
      </c>
    </row>
    <row r="1150" spans="1:6" hidden="1" x14ac:dyDescent="0.3">
      <c r="A1150" t="s">
        <v>72</v>
      </c>
      <c r="B1150" t="s">
        <v>81</v>
      </c>
      <c r="C1150" t="s">
        <v>83</v>
      </c>
      <c r="D1150" t="s">
        <v>259</v>
      </c>
      <c r="E1150" s="29">
        <v>17663.457129362512</v>
      </c>
      <c r="F1150" s="29">
        <v>35400</v>
      </c>
    </row>
    <row r="1151" spans="1:6" hidden="1" x14ac:dyDescent="0.3">
      <c r="A1151" t="s">
        <v>72</v>
      </c>
      <c r="B1151" t="s">
        <v>81</v>
      </c>
      <c r="C1151" t="s">
        <v>84</v>
      </c>
      <c r="D1151" t="s">
        <v>260</v>
      </c>
      <c r="E1151" s="29">
        <v>13590.044099350302</v>
      </c>
      <c r="F1151" s="29">
        <v>27200</v>
      </c>
    </row>
    <row r="1152" spans="1:6" hidden="1" x14ac:dyDescent="0.3">
      <c r="A1152" t="s">
        <v>72</v>
      </c>
      <c r="B1152" t="s">
        <v>81</v>
      </c>
      <c r="C1152" t="s">
        <v>84</v>
      </c>
      <c r="D1152" t="s">
        <v>1819</v>
      </c>
      <c r="E1152" s="29">
        <v>13734.867628569198</v>
      </c>
      <c r="F1152" s="29">
        <v>27500</v>
      </c>
    </row>
    <row r="1153" spans="1:6" hidden="1" x14ac:dyDescent="0.3">
      <c r="A1153" t="s">
        <v>72</v>
      </c>
      <c r="B1153" t="s">
        <v>81</v>
      </c>
      <c r="C1153" t="s">
        <v>84</v>
      </c>
      <c r="D1153" t="s">
        <v>1820</v>
      </c>
      <c r="E1153" s="29">
        <v>9550.6638794172577</v>
      </c>
      <c r="F1153" s="29">
        <v>19200</v>
      </c>
    </row>
    <row r="1154" spans="1:6" hidden="1" x14ac:dyDescent="0.3">
      <c r="A1154" t="s">
        <v>72</v>
      </c>
      <c r="B1154" t="s">
        <v>81</v>
      </c>
      <c r="C1154" t="s">
        <v>84</v>
      </c>
      <c r="D1154" t="s">
        <v>261</v>
      </c>
      <c r="E1154" s="29">
        <v>32945.402993845259</v>
      </c>
      <c r="F1154" s="29">
        <v>65900</v>
      </c>
    </row>
    <row r="1155" spans="1:6" hidden="1" x14ac:dyDescent="0.3">
      <c r="A1155" t="s">
        <v>72</v>
      </c>
      <c r="B1155" t="s">
        <v>81</v>
      </c>
      <c r="C1155" t="s">
        <v>84</v>
      </c>
      <c r="D1155" t="s">
        <v>1821</v>
      </c>
      <c r="E1155" s="29">
        <v>9088.6940528182495</v>
      </c>
      <c r="F1155" s="29">
        <v>18200</v>
      </c>
    </row>
    <row r="1156" spans="1:6" hidden="1" x14ac:dyDescent="0.3">
      <c r="A1156" t="s">
        <v>72</v>
      </c>
      <c r="B1156" t="s">
        <v>81</v>
      </c>
      <c r="C1156" t="s">
        <v>84</v>
      </c>
      <c r="D1156" t="s">
        <v>1822</v>
      </c>
      <c r="E1156" s="29">
        <v>10429.618204407001</v>
      </c>
      <c r="F1156" s="29">
        <v>20900</v>
      </c>
    </row>
    <row r="1157" spans="1:6" hidden="1" x14ac:dyDescent="0.3">
      <c r="A1157" t="s">
        <v>72</v>
      </c>
      <c r="B1157" t="s">
        <v>81</v>
      </c>
      <c r="C1157" t="s">
        <v>84</v>
      </c>
      <c r="D1157" t="s">
        <v>262</v>
      </c>
      <c r="E1157" s="29">
        <v>20005.479371250571</v>
      </c>
      <c r="F1157" s="29">
        <v>40100</v>
      </c>
    </row>
    <row r="1158" spans="1:6" hidden="1" x14ac:dyDescent="0.3">
      <c r="A1158" t="s">
        <v>72</v>
      </c>
      <c r="B1158" t="s">
        <v>81</v>
      </c>
      <c r="C1158" t="s">
        <v>84</v>
      </c>
      <c r="D1158" t="s">
        <v>263</v>
      </c>
      <c r="E1158" s="29">
        <v>53032.62987488872</v>
      </c>
      <c r="F1158" s="29">
        <v>106100</v>
      </c>
    </row>
    <row r="1159" spans="1:6" hidden="1" x14ac:dyDescent="0.3">
      <c r="A1159" t="s">
        <v>72</v>
      </c>
      <c r="B1159" t="s">
        <v>81</v>
      </c>
      <c r="C1159" t="s">
        <v>84</v>
      </c>
      <c r="D1159" t="s">
        <v>1823</v>
      </c>
      <c r="E1159" s="29">
        <v>13527.068254790825</v>
      </c>
      <c r="F1159" s="29">
        <v>27100</v>
      </c>
    </row>
    <row r="1160" spans="1:6" hidden="1" x14ac:dyDescent="0.3">
      <c r="A1160" t="s">
        <v>72</v>
      </c>
      <c r="B1160" t="s">
        <v>81</v>
      </c>
      <c r="C1160" t="s">
        <v>84</v>
      </c>
      <c r="D1160" t="s">
        <v>264</v>
      </c>
      <c r="E1160" s="29">
        <v>19387.530364005517</v>
      </c>
      <c r="F1160" s="29">
        <v>38800</v>
      </c>
    </row>
    <row r="1161" spans="1:6" hidden="1" x14ac:dyDescent="0.3">
      <c r="A1161" t="s">
        <v>72</v>
      </c>
      <c r="B1161" t="s">
        <v>81</v>
      </c>
      <c r="C1161" t="s">
        <v>84</v>
      </c>
      <c r="D1161" t="s">
        <v>265</v>
      </c>
      <c r="E1161" s="29">
        <v>11728.533368953706</v>
      </c>
      <c r="F1161" s="29">
        <v>23500</v>
      </c>
    </row>
    <row r="1162" spans="1:6" hidden="1" x14ac:dyDescent="0.3">
      <c r="A1162" t="s">
        <v>72</v>
      </c>
      <c r="B1162" t="s">
        <v>81</v>
      </c>
      <c r="C1162" t="s">
        <v>84</v>
      </c>
      <c r="D1162" t="s">
        <v>1824</v>
      </c>
      <c r="E1162" s="29">
        <v>3947.6208630476644</v>
      </c>
      <c r="F1162" s="29">
        <v>7900</v>
      </c>
    </row>
    <row r="1163" spans="1:6" hidden="1" x14ac:dyDescent="0.3">
      <c r="A1163" t="s">
        <v>72</v>
      </c>
      <c r="B1163" t="s">
        <v>81</v>
      </c>
      <c r="C1163" t="s">
        <v>85</v>
      </c>
      <c r="D1163" t="s">
        <v>1825</v>
      </c>
      <c r="E1163" s="29">
        <v>5865.6483790789516</v>
      </c>
      <c r="F1163" s="29">
        <v>11800</v>
      </c>
    </row>
    <row r="1164" spans="1:6" hidden="1" x14ac:dyDescent="0.3">
      <c r="A1164" t="s">
        <v>72</v>
      </c>
      <c r="B1164" t="s">
        <v>81</v>
      </c>
      <c r="C1164" t="s">
        <v>85</v>
      </c>
      <c r="D1164" t="s">
        <v>1826</v>
      </c>
      <c r="E1164" s="29">
        <v>9490.7339223226518</v>
      </c>
      <c r="F1164" s="29">
        <v>19000</v>
      </c>
    </row>
    <row r="1165" spans="1:6" hidden="1" x14ac:dyDescent="0.3">
      <c r="A1165" t="s">
        <v>72</v>
      </c>
      <c r="B1165" t="s">
        <v>81</v>
      </c>
      <c r="C1165" t="s">
        <v>85</v>
      </c>
      <c r="D1165" t="s">
        <v>266</v>
      </c>
      <c r="E1165" s="29">
        <v>18862.966335268029</v>
      </c>
      <c r="F1165" s="29">
        <v>37800</v>
      </c>
    </row>
    <row r="1166" spans="1:6" hidden="1" x14ac:dyDescent="0.3">
      <c r="A1166" t="s">
        <v>72</v>
      </c>
      <c r="B1166" t="s">
        <v>81</v>
      </c>
      <c r="C1166" t="s">
        <v>85</v>
      </c>
      <c r="D1166" t="s">
        <v>267</v>
      </c>
      <c r="E1166" s="29">
        <v>42442.855946726704</v>
      </c>
      <c r="F1166" s="29">
        <v>84900</v>
      </c>
    </row>
    <row r="1167" spans="1:6" hidden="1" x14ac:dyDescent="0.3">
      <c r="A1167" t="s">
        <v>72</v>
      </c>
      <c r="B1167" t="s">
        <v>81</v>
      </c>
      <c r="C1167" t="s">
        <v>85</v>
      </c>
      <c r="D1167" t="s">
        <v>1827</v>
      </c>
      <c r="E1167" s="29">
        <v>9983.2344477977713</v>
      </c>
      <c r="F1167" s="29">
        <v>20000</v>
      </c>
    </row>
    <row r="1168" spans="1:6" hidden="1" x14ac:dyDescent="0.3">
      <c r="A1168" t="s">
        <v>72</v>
      </c>
      <c r="B1168" t="s">
        <v>81</v>
      </c>
      <c r="C1168" t="s">
        <v>86</v>
      </c>
      <c r="D1168" t="s">
        <v>1828</v>
      </c>
      <c r="E1168" s="29">
        <v>3722.5850724643769</v>
      </c>
      <c r="F1168" s="29">
        <v>7500</v>
      </c>
    </row>
    <row r="1169" spans="1:6" hidden="1" x14ac:dyDescent="0.3">
      <c r="A1169" t="s">
        <v>72</v>
      </c>
      <c r="B1169" t="s">
        <v>81</v>
      </c>
      <c r="C1169" t="s">
        <v>86</v>
      </c>
      <c r="D1169" t="s">
        <v>1829</v>
      </c>
      <c r="E1169" s="29">
        <v>13512.174396174178</v>
      </c>
      <c r="F1169" s="29">
        <v>27100</v>
      </c>
    </row>
    <row r="1170" spans="1:6" hidden="1" x14ac:dyDescent="0.3">
      <c r="A1170" t="s">
        <v>72</v>
      </c>
      <c r="B1170" t="s">
        <v>81</v>
      </c>
      <c r="C1170" t="s">
        <v>86</v>
      </c>
      <c r="D1170" t="s">
        <v>1830</v>
      </c>
      <c r="E1170" s="29">
        <v>1874.2982703038747</v>
      </c>
      <c r="F1170" s="29">
        <v>3800</v>
      </c>
    </row>
    <row r="1171" spans="1:6" hidden="1" x14ac:dyDescent="0.3">
      <c r="A1171" t="s">
        <v>72</v>
      </c>
      <c r="B1171" t="s">
        <v>81</v>
      </c>
      <c r="C1171" t="s">
        <v>86</v>
      </c>
      <c r="D1171" t="s">
        <v>1831</v>
      </c>
      <c r="E1171" s="29">
        <v>3759.5481577769506</v>
      </c>
      <c r="F1171" s="29">
        <v>7600</v>
      </c>
    </row>
    <row r="1172" spans="1:6" hidden="1" x14ac:dyDescent="0.3">
      <c r="A1172" t="s">
        <v>72</v>
      </c>
      <c r="B1172" t="s">
        <v>81</v>
      </c>
      <c r="C1172" t="s">
        <v>86</v>
      </c>
      <c r="D1172" t="s">
        <v>268</v>
      </c>
      <c r="E1172" s="29">
        <v>11990.699119464665</v>
      </c>
      <c r="F1172" s="29">
        <v>24000</v>
      </c>
    </row>
    <row r="1173" spans="1:6" hidden="1" x14ac:dyDescent="0.3">
      <c r="A1173" t="s">
        <v>72</v>
      </c>
      <c r="B1173" t="s">
        <v>81</v>
      </c>
      <c r="C1173" t="s">
        <v>86</v>
      </c>
      <c r="D1173" t="s">
        <v>269</v>
      </c>
      <c r="E1173" s="29">
        <v>24840.024207651932</v>
      </c>
      <c r="F1173" s="29">
        <v>49700</v>
      </c>
    </row>
    <row r="1174" spans="1:6" hidden="1" x14ac:dyDescent="0.3">
      <c r="A1174" t="s">
        <v>72</v>
      </c>
      <c r="B1174" t="s">
        <v>81</v>
      </c>
      <c r="C1174" t="s">
        <v>87</v>
      </c>
      <c r="D1174" t="s">
        <v>1832</v>
      </c>
      <c r="E1174" s="29">
        <v>16835.601786096086</v>
      </c>
      <c r="F1174" s="29">
        <v>33700</v>
      </c>
    </row>
    <row r="1175" spans="1:6" hidden="1" x14ac:dyDescent="0.3">
      <c r="A1175" t="s">
        <v>72</v>
      </c>
      <c r="B1175" t="s">
        <v>81</v>
      </c>
      <c r="C1175" t="s">
        <v>87</v>
      </c>
      <c r="D1175" t="s">
        <v>270</v>
      </c>
      <c r="E1175" s="29">
        <v>13340.197962063008</v>
      </c>
      <c r="F1175" s="29">
        <v>26700</v>
      </c>
    </row>
    <row r="1176" spans="1:6" hidden="1" x14ac:dyDescent="0.3">
      <c r="A1176" t="s">
        <v>72</v>
      </c>
      <c r="B1176" t="s">
        <v>81</v>
      </c>
      <c r="C1176" t="s">
        <v>87</v>
      </c>
      <c r="D1176" t="s">
        <v>271</v>
      </c>
      <c r="E1176" s="29">
        <v>33420.304356772715</v>
      </c>
      <c r="F1176" s="29">
        <v>66900</v>
      </c>
    </row>
    <row r="1177" spans="1:6" hidden="1" x14ac:dyDescent="0.3">
      <c r="A1177" t="s">
        <v>72</v>
      </c>
      <c r="B1177" t="s">
        <v>81</v>
      </c>
      <c r="C1177" t="s">
        <v>87</v>
      </c>
      <c r="D1177" t="s">
        <v>272</v>
      </c>
      <c r="E1177" s="29">
        <v>24940.459674585967</v>
      </c>
      <c r="F1177" s="29">
        <v>49900</v>
      </c>
    </row>
    <row r="1178" spans="1:6" hidden="1" x14ac:dyDescent="0.3">
      <c r="A1178" t="s">
        <v>72</v>
      </c>
      <c r="B1178" t="s">
        <v>81</v>
      </c>
      <c r="C1178" t="s">
        <v>87</v>
      </c>
      <c r="D1178" t="s">
        <v>273</v>
      </c>
      <c r="E1178" s="29">
        <v>17105.624847957868</v>
      </c>
      <c r="F1178" s="29">
        <v>34300</v>
      </c>
    </row>
    <row r="1179" spans="1:6" hidden="1" x14ac:dyDescent="0.3">
      <c r="A1179" t="s">
        <v>72</v>
      </c>
      <c r="B1179" t="s">
        <v>81</v>
      </c>
      <c r="C1179" t="s">
        <v>87</v>
      </c>
      <c r="D1179" t="s">
        <v>1833</v>
      </c>
      <c r="E1179" s="29">
        <v>16113.982421881719</v>
      </c>
      <c r="F1179" s="29">
        <v>32300</v>
      </c>
    </row>
    <row r="1180" spans="1:6" hidden="1" x14ac:dyDescent="0.3">
      <c r="A1180" t="s">
        <v>72</v>
      </c>
      <c r="B1180" t="s">
        <v>81</v>
      </c>
      <c r="C1180" t="s">
        <v>87</v>
      </c>
      <c r="D1180" t="s">
        <v>1834</v>
      </c>
      <c r="E1180" s="29">
        <v>11893.531622396735</v>
      </c>
      <c r="F1180" s="29">
        <v>23800</v>
      </c>
    </row>
    <row r="1181" spans="1:6" hidden="1" x14ac:dyDescent="0.3">
      <c r="A1181" t="s">
        <v>72</v>
      </c>
      <c r="B1181" t="s">
        <v>81</v>
      </c>
      <c r="C1181" t="s">
        <v>87</v>
      </c>
      <c r="D1181" t="s">
        <v>274</v>
      </c>
      <c r="E1181" s="29">
        <v>58990.083601727478</v>
      </c>
      <c r="F1181" s="29">
        <v>118000</v>
      </c>
    </row>
    <row r="1182" spans="1:6" hidden="1" x14ac:dyDescent="0.3">
      <c r="A1182" t="s">
        <v>72</v>
      </c>
      <c r="B1182" t="s">
        <v>81</v>
      </c>
      <c r="C1182" t="s">
        <v>87</v>
      </c>
      <c r="D1182" t="s">
        <v>1835</v>
      </c>
      <c r="E1182" s="29">
        <v>8895.2063974429766</v>
      </c>
      <c r="F1182" s="29">
        <v>17800</v>
      </c>
    </row>
    <row r="1183" spans="1:6" hidden="1" x14ac:dyDescent="0.3">
      <c r="A1183" t="s">
        <v>72</v>
      </c>
      <c r="B1183" t="s">
        <v>81</v>
      </c>
      <c r="C1183" t="s">
        <v>88</v>
      </c>
      <c r="D1183" t="s">
        <v>1836</v>
      </c>
      <c r="E1183" s="29">
        <v>5098.3706812358541</v>
      </c>
      <c r="F1183" s="29">
        <v>10200</v>
      </c>
    </row>
    <row r="1184" spans="1:6" hidden="1" x14ac:dyDescent="0.3">
      <c r="A1184" t="s">
        <v>72</v>
      </c>
      <c r="B1184" t="s">
        <v>81</v>
      </c>
      <c r="C1184" t="s">
        <v>88</v>
      </c>
      <c r="D1184" t="s">
        <v>275</v>
      </c>
      <c r="E1184" s="29">
        <v>9245.5250157635273</v>
      </c>
      <c r="F1184" s="29">
        <v>18500</v>
      </c>
    </row>
    <row r="1185" spans="1:6" hidden="1" x14ac:dyDescent="0.3">
      <c r="A1185" t="s">
        <v>72</v>
      </c>
      <c r="B1185" t="s">
        <v>81</v>
      </c>
      <c r="C1185" t="s">
        <v>88</v>
      </c>
      <c r="D1185" t="s">
        <v>1837</v>
      </c>
      <c r="E1185" s="29">
        <v>6397.9507004788729</v>
      </c>
      <c r="F1185" s="29">
        <v>12800</v>
      </c>
    </row>
    <row r="1186" spans="1:6" hidden="1" x14ac:dyDescent="0.3">
      <c r="A1186" t="s">
        <v>72</v>
      </c>
      <c r="B1186" t="s">
        <v>81</v>
      </c>
      <c r="C1186" t="s">
        <v>88</v>
      </c>
      <c r="D1186" t="s">
        <v>1838</v>
      </c>
      <c r="E1186" s="29">
        <v>3090.1384450043047</v>
      </c>
      <c r="F1186" s="29">
        <v>6200</v>
      </c>
    </row>
    <row r="1187" spans="1:6" hidden="1" x14ac:dyDescent="0.3">
      <c r="A1187" t="s">
        <v>72</v>
      </c>
      <c r="B1187" t="s">
        <v>81</v>
      </c>
      <c r="C1187" t="s">
        <v>88</v>
      </c>
      <c r="D1187" t="s">
        <v>1839</v>
      </c>
      <c r="E1187" s="29">
        <v>3245.1114245421968</v>
      </c>
      <c r="F1187" s="29">
        <v>6500</v>
      </c>
    </row>
    <row r="1188" spans="1:6" hidden="1" x14ac:dyDescent="0.3">
      <c r="A1188" t="s">
        <v>72</v>
      </c>
      <c r="B1188" t="s">
        <v>81</v>
      </c>
      <c r="C1188" t="s">
        <v>88</v>
      </c>
      <c r="D1188" t="s">
        <v>1840</v>
      </c>
      <c r="E1188" s="29">
        <v>2981.8025144960375</v>
      </c>
      <c r="F1188" s="29">
        <v>6000</v>
      </c>
    </row>
    <row r="1189" spans="1:6" hidden="1" x14ac:dyDescent="0.3">
      <c r="A1189" t="s">
        <v>72</v>
      </c>
      <c r="B1189" t="s">
        <v>81</v>
      </c>
      <c r="C1189" t="s">
        <v>88</v>
      </c>
      <c r="D1189" t="s">
        <v>1841</v>
      </c>
      <c r="E1189" s="29">
        <v>7439.1123441035434</v>
      </c>
      <c r="F1189" s="29">
        <v>14900</v>
      </c>
    </row>
    <row r="1190" spans="1:6" hidden="1" x14ac:dyDescent="0.3">
      <c r="A1190" t="s">
        <v>72</v>
      </c>
      <c r="B1190" t="s">
        <v>89</v>
      </c>
      <c r="C1190" t="s">
        <v>90</v>
      </c>
      <c r="D1190" t="s">
        <v>276</v>
      </c>
      <c r="E1190" s="29">
        <v>11465.648563125562</v>
      </c>
      <c r="F1190" s="29">
        <v>23000</v>
      </c>
    </row>
    <row r="1191" spans="1:6" hidden="1" x14ac:dyDescent="0.3">
      <c r="A1191" t="s">
        <v>72</v>
      </c>
      <c r="B1191" t="s">
        <v>89</v>
      </c>
      <c r="C1191" t="s">
        <v>90</v>
      </c>
      <c r="D1191" t="s">
        <v>1842</v>
      </c>
      <c r="E1191" s="29">
        <v>8179.3299021570883</v>
      </c>
      <c r="F1191" s="29">
        <v>16400</v>
      </c>
    </row>
    <row r="1192" spans="1:6" hidden="1" x14ac:dyDescent="0.3">
      <c r="A1192" t="s">
        <v>72</v>
      </c>
      <c r="B1192" t="s">
        <v>89</v>
      </c>
      <c r="C1192" t="s">
        <v>90</v>
      </c>
      <c r="D1192" t="s">
        <v>1843</v>
      </c>
      <c r="E1192" s="29">
        <v>6575.1199836572214</v>
      </c>
      <c r="F1192" s="29">
        <v>13200</v>
      </c>
    </row>
    <row r="1193" spans="1:6" hidden="1" x14ac:dyDescent="0.3">
      <c r="A1193" t="s">
        <v>72</v>
      </c>
      <c r="B1193" t="s">
        <v>89</v>
      </c>
      <c r="C1193" t="s">
        <v>90</v>
      </c>
      <c r="D1193" t="s">
        <v>277</v>
      </c>
      <c r="E1193" s="29">
        <v>10225.322600506823</v>
      </c>
      <c r="F1193" s="29">
        <v>20500</v>
      </c>
    </row>
    <row r="1194" spans="1:6" hidden="1" x14ac:dyDescent="0.3">
      <c r="A1194" t="s">
        <v>72</v>
      </c>
      <c r="B1194" t="s">
        <v>89</v>
      </c>
      <c r="C1194" t="s">
        <v>90</v>
      </c>
      <c r="D1194" t="s">
        <v>1844</v>
      </c>
      <c r="E1194" s="29">
        <v>5676.2501516846633</v>
      </c>
      <c r="F1194" s="29">
        <v>11400</v>
      </c>
    </row>
    <row r="1195" spans="1:6" hidden="1" x14ac:dyDescent="0.3">
      <c r="A1195" t="s">
        <v>72</v>
      </c>
      <c r="B1195" t="s">
        <v>89</v>
      </c>
      <c r="C1195" t="s">
        <v>90</v>
      </c>
      <c r="D1195" t="s">
        <v>278</v>
      </c>
      <c r="E1195" s="29">
        <v>34944.384122691961</v>
      </c>
      <c r="F1195" s="29">
        <v>69900</v>
      </c>
    </row>
    <row r="1196" spans="1:6" hidden="1" x14ac:dyDescent="0.3">
      <c r="A1196" t="s">
        <v>72</v>
      </c>
      <c r="B1196" t="s">
        <v>89</v>
      </c>
      <c r="C1196" t="s">
        <v>90</v>
      </c>
      <c r="D1196" t="s">
        <v>279</v>
      </c>
      <c r="E1196" s="29">
        <v>10123.430764844525</v>
      </c>
      <c r="F1196" s="29">
        <v>20300</v>
      </c>
    </row>
    <row r="1197" spans="1:6" hidden="1" x14ac:dyDescent="0.3">
      <c r="A1197" t="s">
        <v>72</v>
      </c>
      <c r="B1197" t="s">
        <v>89</v>
      </c>
      <c r="C1197" t="s">
        <v>90</v>
      </c>
      <c r="D1197" t="s">
        <v>1845</v>
      </c>
      <c r="E1197" s="29">
        <v>9185.2162486500238</v>
      </c>
      <c r="F1197" s="29">
        <v>18400</v>
      </c>
    </row>
    <row r="1198" spans="1:6" hidden="1" x14ac:dyDescent="0.3">
      <c r="A1198" t="s">
        <v>72</v>
      </c>
      <c r="B1198" t="s">
        <v>89</v>
      </c>
      <c r="C1198" t="s">
        <v>90</v>
      </c>
      <c r="D1198" t="s">
        <v>280</v>
      </c>
      <c r="E1198" s="29">
        <v>8735.6521513340085</v>
      </c>
      <c r="F1198" s="29">
        <v>17500</v>
      </c>
    </row>
    <row r="1199" spans="1:6" hidden="1" x14ac:dyDescent="0.3">
      <c r="A1199" t="s">
        <v>72</v>
      </c>
      <c r="B1199" t="s">
        <v>89</v>
      </c>
      <c r="C1199" t="s">
        <v>90</v>
      </c>
      <c r="D1199" t="s">
        <v>281</v>
      </c>
      <c r="E1199" s="29">
        <v>26112.585717358728</v>
      </c>
      <c r="F1199" s="29">
        <v>52300</v>
      </c>
    </row>
    <row r="1200" spans="1:6" hidden="1" x14ac:dyDescent="0.3">
      <c r="A1200" t="s">
        <v>72</v>
      </c>
      <c r="B1200" t="s">
        <v>89</v>
      </c>
      <c r="C1200" t="s">
        <v>90</v>
      </c>
      <c r="D1200" t="s">
        <v>1846</v>
      </c>
      <c r="E1200" s="29">
        <v>7369.9683258990808</v>
      </c>
      <c r="F1200" s="29">
        <v>14800</v>
      </c>
    </row>
    <row r="1201" spans="1:6" hidden="1" x14ac:dyDescent="0.3">
      <c r="A1201" t="s">
        <v>72</v>
      </c>
      <c r="B1201" t="s">
        <v>89</v>
      </c>
      <c r="C1201" t="s">
        <v>90</v>
      </c>
      <c r="D1201" t="s">
        <v>1847</v>
      </c>
      <c r="E1201" s="29">
        <v>10581.283881543601</v>
      </c>
      <c r="F1201" s="29">
        <v>21200</v>
      </c>
    </row>
    <row r="1202" spans="1:6" hidden="1" x14ac:dyDescent="0.3">
      <c r="A1202" t="s">
        <v>72</v>
      </c>
      <c r="B1202" t="s">
        <v>89</v>
      </c>
      <c r="C1202" t="s">
        <v>90</v>
      </c>
      <c r="D1202" t="s">
        <v>282</v>
      </c>
      <c r="E1202" s="29">
        <v>14678.283158223367</v>
      </c>
      <c r="F1202" s="29">
        <v>29400</v>
      </c>
    </row>
    <row r="1203" spans="1:6" hidden="1" x14ac:dyDescent="0.3">
      <c r="A1203" t="s">
        <v>72</v>
      </c>
      <c r="B1203" t="s">
        <v>89</v>
      </c>
      <c r="C1203" t="s">
        <v>90</v>
      </c>
      <c r="D1203" t="s">
        <v>1848</v>
      </c>
      <c r="E1203" s="29">
        <v>6233.544322208525</v>
      </c>
      <c r="F1203" s="29">
        <v>12500</v>
      </c>
    </row>
    <row r="1204" spans="1:6" hidden="1" x14ac:dyDescent="0.3">
      <c r="A1204" t="s">
        <v>72</v>
      </c>
      <c r="B1204" t="s">
        <v>89</v>
      </c>
      <c r="C1204" t="s">
        <v>91</v>
      </c>
      <c r="D1204" t="s">
        <v>1849</v>
      </c>
      <c r="E1204" s="29">
        <v>6127.5458004429074</v>
      </c>
      <c r="F1204" s="29">
        <v>12300</v>
      </c>
    </row>
    <row r="1205" spans="1:6" hidden="1" x14ac:dyDescent="0.3">
      <c r="A1205" t="s">
        <v>72</v>
      </c>
      <c r="B1205" t="s">
        <v>89</v>
      </c>
      <c r="C1205" t="s">
        <v>91</v>
      </c>
      <c r="D1205" t="s">
        <v>283</v>
      </c>
      <c r="E1205" s="29">
        <v>8689.8063103724817</v>
      </c>
      <c r="F1205" s="29">
        <v>17400</v>
      </c>
    </row>
    <row r="1206" spans="1:6" hidden="1" x14ac:dyDescent="0.3">
      <c r="A1206" t="s">
        <v>72</v>
      </c>
      <c r="B1206" t="s">
        <v>89</v>
      </c>
      <c r="C1206" t="s">
        <v>91</v>
      </c>
      <c r="D1206" t="s">
        <v>1850</v>
      </c>
      <c r="E1206" s="29">
        <v>8046.3932524863449</v>
      </c>
      <c r="F1206" s="29">
        <v>16100</v>
      </c>
    </row>
    <row r="1207" spans="1:6" hidden="1" x14ac:dyDescent="0.3">
      <c r="A1207" t="s">
        <v>72</v>
      </c>
      <c r="B1207" t="s">
        <v>89</v>
      </c>
      <c r="C1207" t="s">
        <v>91</v>
      </c>
      <c r="D1207" t="s">
        <v>284</v>
      </c>
      <c r="E1207" s="29">
        <v>17019.409263539754</v>
      </c>
      <c r="F1207" s="29">
        <v>34100</v>
      </c>
    </row>
    <row r="1208" spans="1:6" hidden="1" x14ac:dyDescent="0.3">
      <c r="A1208" t="s">
        <v>72</v>
      </c>
      <c r="B1208" t="s">
        <v>89</v>
      </c>
      <c r="C1208" t="s">
        <v>91</v>
      </c>
      <c r="D1208" t="s">
        <v>1851</v>
      </c>
      <c r="E1208" s="29">
        <v>5254.1905049849347</v>
      </c>
      <c r="F1208" s="29">
        <v>10600</v>
      </c>
    </row>
    <row r="1209" spans="1:6" hidden="1" x14ac:dyDescent="0.3">
      <c r="A1209" t="s">
        <v>72</v>
      </c>
      <c r="B1209" t="s">
        <v>89</v>
      </c>
      <c r="C1209" t="s">
        <v>91</v>
      </c>
      <c r="D1209" t="s">
        <v>1852</v>
      </c>
      <c r="E1209" s="29">
        <v>6828.5175969437933</v>
      </c>
      <c r="F1209" s="29">
        <v>13700</v>
      </c>
    </row>
    <row r="1210" spans="1:6" hidden="1" x14ac:dyDescent="0.3">
      <c r="A1210" t="s">
        <v>72</v>
      </c>
      <c r="B1210" t="s">
        <v>89</v>
      </c>
      <c r="C1210" t="s">
        <v>91</v>
      </c>
      <c r="D1210" t="s">
        <v>285</v>
      </c>
      <c r="E1210" s="29">
        <v>22753.581250338648</v>
      </c>
      <c r="F1210" s="29">
        <v>45600</v>
      </c>
    </row>
    <row r="1211" spans="1:6" hidden="1" x14ac:dyDescent="0.3">
      <c r="A1211" t="s">
        <v>72</v>
      </c>
      <c r="B1211" t="s">
        <v>89</v>
      </c>
      <c r="C1211" t="s">
        <v>91</v>
      </c>
      <c r="D1211" t="s">
        <v>1853</v>
      </c>
      <c r="E1211" s="29">
        <v>6232.8672467619899</v>
      </c>
      <c r="F1211" s="29">
        <v>12500</v>
      </c>
    </row>
    <row r="1212" spans="1:6" hidden="1" x14ac:dyDescent="0.3">
      <c r="A1212" t="s">
        <v>72</v>
      </c>
      <c r="B1212" t="s">
        <v>89</v>
      </c>
      <c r="C1212" t="s">
        <v>91</v>
      </c>
      <c r="D1212" t="s">
        <v>1854</v>
      </c>
      <c r="E1212" s="29">
        <v>7648.5226648082444</v>
      </c>
      <c r="F1212" s="29">
        <v>15300</v>
      </c>
    </row>
    <row r="1213" spans="1:6" hidden="1" x14ac:dyDescent="0.3">
      <c r="A1213" t="s">
        <v>72</v>
      </c>
      <c r="B1213" t="s">
        <v>89</v>
      </c>
      <c r="C1213" t="s">
        <v>91</v>
      </c>
      <c r="D1213" t="s">
        <v>1855</v>
      </c>
      <c r="E1213" s="29">
        <v>6694.722597886891</v>
      </c>
      <c r="F1213" s="29">
        <v>13400</v>
      </c>
    </row>
    <row r="1214" spans="1:6" hidden="1" x14ac:dyDescent="0.3">
      <c r="A1214" t="s">
        <v>72</v>
      </c>
      <c r="B1214" t="s">
        <v>89</v>
      </c>
      <c r="C1214" t="s">
        <v>91</v>
      </c>
      <c r="D1214" t="s">
        <v>1856</v>
      </c>
      <c r="E1214" s="29">
        <v>10809.335587423844</v>
      </c>
      <c r="F1214" s="29">
        <v>21700</v>
      </c>
    </row>
    <row r="1215" spans="1:6" hidden="1" x14ac:dyDescent="0.3">
      <c r="A1215" t="s">
        <v>72</v>
      </c>
      <c r="B1215" t="s">
        <v>89</v>
      </c>
      <c r="C1215" t="s">
        <v>91</v>
      </c>
      <c r="D1215" t="s">
        <v>1857</v>
      </c>
      <c r="E1215" s="29">
        <v>4685.3430208168465</v>
      </c>
      <c r="F1215" s="29">
        <v>9400</v>
      </c>
    </row>
    <row r="1216" spans="1:6" hidden="1" x14ac:dyDescent="0.3">
      <c r="A1216" t="s">
        <v>72</v>
      </c>
      <c r="B1216" t="s">
        <v>89</v>
      </c>
      <c r="C1216" t="s">
        <v>91</v>
      </c>
      <c r="D1216" t="s">
        <v>1858</v>
      </c>
      <c r="E1216" s="29">
        <v>5026.8868712565327</v>
      </c>
      <c r="F1216" s="29">
        <v>10100</v>
      </c>
    </row>
    <row r="1217" spans="1:6" hidden="1" x14ac:dyDescent="0.3">
      <c r="A1217" t="s">
        <v>72</v>
      </c>
      <c r="B1217" t="s">
        <v>89</v>
      </c>
      <c r="C1217" t="s">
        <v>91</v>
      </c>
      <c r="D1217" t="s">
        <v>286</v>
      </c>
      <c r="E1217" s="29">
        <v>10659.697545586063</v>
      </c>
      <c r="F1217" s="29">
        <v>21400</v>
      </c>
    </row>
    <row r="1218" spans="1:6" hidden="1" x14ac:dyDescent="0.3">
      <c r="A1218" t="s">
        <v>72</v>
      </c>
      <c r="B1218" t="s">
        <v>89</v>
      </c>
      <c r="C1218" t="s">
        <v>91</v>
      </c>
      <c r="D1218" t="s">
        <v>1859</v>
      </c>
      <c r="E1218" s="29">
        <v>6604.8978593423717</v>
      </c>
      <c r="F1218" s="29">
        <v>13300</v>
      </c>
    </row>
    <row r="1219" spans="1:6" hidden="1" x14ac:dyDescent="0.3">
      <c r="A1219" t="s">
        <v>72</v>
      </c>
      <c r="B1219" t="s">
        <v>89</v>
      </c>
      <c r="C1219" t="s">
        <v>91</v>
      </c>
      <c r="D1219" t="s">
        <v>287</v>
      </c>
      <c r="E1219" s="29">
        <v>10744.392027433145</v>
      </c>
      <c r="F1219" s="29">
        <v>21500</v>
      </c>
    </row>
    <row r="1220" spans="1:6" hidden="1" x14ac:dyDescent="0.3">
      <c r="A1220" t="s">
        <v>72</v>
      </c>
      <c r="B1220" t="s">
        <v>89</v>
      </c>
      <c r="C1220" t="s">
        <v>92</v>
      </c>
      <c r="D1220" t="s">
        <v>1860</v>
      </c>
      <c r="E1220" s="29">
        <v>9305.5181418884858</v>
      </c>
      <c r="F1220" s="29">
        <v>18700</v>
      </c>
    </row>
    <row r="1221" spans="1:6" hidden="1" x14ac:dyDescent="0.3">
      <c r="A1221" t="s">
        <v>72</v>
      </c>
      <c r="B1221" t="s">
        <v>89</v>
      </c>
      <c r="C1221" t="s">
        <v>92</v>
      </c>
      <c r="D1221" t="s">
        <v>288</v>
      </c>
      <c r="E1221" s="29">
        <v>12333.913782970238</v>
      </c>
      <c r="F1221" s="29">
        <v>24700</v>
      </c>
    </row>
    <row r="1222" spans="1:6" hidden="1" x14ac:dyDescent="0.3">
      <c r="A1222" t="s">
        <v>72</v>
      </c>
      <c r="B1222" t="s">
        <v>89</v>
      </c>
      <c r="C1222" t="s">
        <v>92</v>
      </c>
      <c r="D1222" t="s">
        <v>1861</v>
      </c>
      <c r="E1222" s="29">
        <v>9603.4816498033942</v>
      </c>
      <c r="F1222" s="29">
        <v>19300</v>
      </c>
    </row>
    <row r="1223" spans="1:6" hidden="1" x14ac:dyDescent="0.3">
      <c r="A1223" t="s">
        <v>72</v>
      </c>
      <c r="B1223" t="s">
        <v>89</v>
      </c>
      <c r="C1223" t="s">
        <v>92</v>
      </c>
      <c r="D1223" t="s">
        <v>289</v>
      </c>
      <c r="E1223" s="29">
        <v>21493.314623780945</v>
      </c>
      <c r="F1223" s="29">
        <v>43000</v>
      </c>
    </row>
    <row r="1224" spans="1:6" hidden="1" x14ac:dyDescent="0.3">
      <c r="A1224" t="s">
        <v>72</v>
      </c>
      <c r="B1224" t="s">
        <v>89</v>
      </c>
      <c r="C1224" t="s">
        <v>92</v>
      </c>
      <c r="D1224" t="s">
        <v>290</v>
      </c>
      <c r="E1224" s="29">
        <v>38511.302247497901</v>
      </c>
      <c r="F1224" s="29">
        <v>77100</v>
      </c>
    </row>
    <row r="1225" spans="1:6" hidden="1" x14ac:dyDescent="0.3">
      <c r="A1225" t="s">
        <v>72</v>
      </c>
      <c r="B1225" t="s">
        <v>89</v>
      </c>
      <c r="C1225" t="s">
        <v>92</v>
      </c>
      <c r="D1225" t="s">
        <v>291</v>
      </c>
      <c r="E1225" s="29">
        <v>15552.429241732983</v>
      </c>
      <c r="F1225" s="29">
        <v>31200</v>
      </c>
    </row>
    <row r="1226" spans="1:6" hidden="1" x14ac:dyDescent="0.3">
      <c r="A1226" t="s">
        <v>72</v>
      </c>
      <c r="B1226" t="s">
        <v>89</v>
      </c>
      <c r="C1226" t="s">
        <v>92</v>
      </c>
      <c r="D1226" t="s">
        <v>1862</v>
      </c>
      <c r="E1226" s="29">
        <v>19517.158773674448</v>
      </c>
      <c r="F1226" s="29">
        <v>39100</v>
      </c>
    </row>
    <row r="1227" spans="1:6" hidden="1" x14ac:dyDescent="0.3">
      <c r="A1227" t="s">
        <v>72</v>
      </c>
      <c r="B1227" t="s">
        <v>89</v>
      </c>
      <c r="C1227" t="s">
        <v>92</v>
      </c>
      <c r="D1227" t="s">
        <v>1863</v>
      </c>
      <c r="E1227" s="29">
        <v>17528.782304279353</v>
      </c>
      <c r="F1227" s="29">
        <v>35100</v>
      </c>
    </row>
    <row r="1228" spans="1:6" hidden="1" x14ac:dyDescent="0.3">
      <c r="A1228" t="s">
        <v>72</v>
      </c>
      <c r="B1228" t="s">
        <v>89</v>
      </c>
      <c r="C1228" t="s">
        <v>92</v>
      </c>
      <c r="D1228" t="s">
        <v>292</v>
      </c>
      <c r="E1228" s="29">
        <v>25402.181446975766</v>
      </c>
      <c r="F1228" s="29">
        <v>50900</v>
      </c>
    </row>
    <row r="1229" spans="1:6" hidden="1" x14ac:dyDescent="0.3">
      <c r="A1229" t="s">
        <v>72</v>
      </c>
      <c r="B1229" t="s">
        <v>89</v>
      </c>
      <c r="C1229" t="s">
        <v>92</v>
      </c>
      <c r="D1229" t="s">
        <v>293</v>
      </c>
      <c r="E1229" s="29">
        <v>32938.902089922951</v>
      </c>
      <c r="F1229" s="29">
        <v>65900</v>
      </c>
    </row>
    <row r="1230" spans="1:6" hidden="1" x14ac:dyDescent="0.3">
      <c r="A1230" t="s">
        <v>72</v>
      </c>
      <c r="B1230" t="s">
        <v>89</v>
      </c>
      <c r="C1230" t="s">
        <v>92</v>
      </c>
      <c r="D1230" t="s">
        <v>294</v>
      </c>
      <c r="E1230" s="29">
        <v>40049.666221363994</v>
      </c>
      <c r="F1230" s="29">
        <v>80100</v>
      </c>
    </row>
    <row r="1231" spans="1:6" hidden="1" x14ac:dyDescent="0.3">
      <c r="A1231" t="s">
        <v>72</v>
      </c>
      <c r="B1231" t="s">
        <v>89</v>
      </c>
      <c r="C1231" t="s">
        <v>93</v>
      </c>
      <c r="D1231" t="s">
        <v>1864</v>
      </c>
      <c r="E1231" s="29">
        <v>6629.2228209472287</v>
      </c>
      <c r="F1231" s="29">
        <v>13300</v>
      </c>
    </row>
    <row r="1232" spans="1:6" hidden="1" x14ac:dyDescent="0.3">
      <c r="A1232" t="s">
        <v>72</v>
      </c>
      <c r="B1232" t="s">
        <v>89</v>
      </c>
      <c r="C1232" t="s">
        <v>93</v>
      </c>
      <c r="D1232" t="s">
        <v>295</v>
      </c>
      <c r="E1232" s="29">
        <v>11961.52534353215</v>
      </c>
      <c r="F1232" s="29">
        <v>24000</v>
      </c>
    </row>
    <row r="1233" spans="1:6" hidden="1" x14ac:dyDescent="0.3">
      <c r="A1233" t="s">
        <v>72</v>
      </c>
      <c r="B1233" t="s">
        <v>89</v>
      </c>
      <c r="C1233" t="s">
        <v>93</v>
      </c>
      <c r="D1233" t="s">
        <v>1865</v>
      </c>
      <c r="E1233" s="29">
        <v>6930.9439891916763</v>
      </c>
      <c r="F1233" s="29">
        <v>13900</v>
      </c>
    </row>
    <row r="1234" spans="1:6" hidden="1" x14ac:dyDescent="0.3">
      <c r="A1234" t="s">
        <v>72</v>
      </c>
      <c r="B1234" t="s">
        <v>89</v>
      </c>
      <c r="C1234" t="s">
        <v>93</v>
      </c>
      <c r="D1234" t="s">
        <v>1866</v>
      </c>
      <c r="E1234" s="29">
        <v>8508.6640175714347</v>
      </c>
      <c r="F1234" s="29">
        <v>17100</v>
      </c>
    </row>
    <row r="1235" spans="1:6" hidden="1" x14ac:dyDescent="0.3">
      <c r="A1235" t="s">
        <v>72</v>
      </c>
      <c r="B1235" t="s">
        <v>89</v>
      </c>
      <c r="C1235" t="s">
        <v>93</v>
      </c>
      <c r="D1235" t="s">
        <v>296</v>
      </c>
      <c r="E1235" s="29">
        <v>10053.324105815227</v>
      </c>
      <c r="F1235" s="29">
        <v>20200</v>
      </c>
    </row>
    <row r="1236" spans="1:6" hidden="1" x14ac:dyDescent="0.3">
      <c r="A1236" t="s">
        <v>72</v>
      </c>
      <c r="B1236" t="s">
        <v>89</v>
      </c>
      <c r="C1236" t="s">
        <v>93</v>
      </c>
      <c r="D1236" t="s">
        <v>1867</v>
      </c>
      <c r="E1236" s="29">
        <v>8141.39857233572</v>
      </c>
      <c r="F1236" s="29">
        <v>16300</v>
      </c>
    </row>
    <row r="1237" spans="1:6" hidden="1" x14ac:dyDescent="0.3">
      <c r="A1237" t="s">
        <v>72</v>
      </c>
      <c r="B1237" t="s">
        <v>89</v>
      </c>
      <c r="C1237" t="s">
        <v>93</v>
      </c>
      <c r="D1237" t="s">
        <v>1868</v>
      </c>
      <c r="E1237" s="29">
        <v>7825.5980431186526</v>
      </c>
      <c r="F1237" s="29">
        <v>15700</v>
      </c>
    </row>
    <row r="1238" spans="1:6" hidden="1" x14ac:dyDescent="0.3">
      <c r="A1238" t="s">
        <v>72</v>
      </c>
      <c r="B1238" t="s">
        <v>89</v>
      </c>
      <c r="C1238" t="s">
        <v>93</v>
      </c>
      <c r="D1238" t="s">
        <v>1869</v>
      </c>
      <c r="E1238" s="29">
        <v>10674.085287627229</v>
      </c>
      <c r="F1238" s="29">
        <v>21400</v>
      </c>
    </row>
    <row r="1239" spans="1:6" hidden="1" x14ac:dyDescent="0.3">
      <c r="A1239" t="s">
        <v>72</v>
      </c>
      <c r="B1239" t="s">
        <v>89</v>
      </c>
      <c r="C1239" t="s">
        <v>93</v>
      </c>
      <c r="D1239" t="s">
        <v>297</v>
      </c>
      <c r="E1239" s="29">
        <v>29939.431500499704</v>
      </c>
      <c r="F1239" s="29">
        <v>59900</v>
      </c>
    </row>
    <row r="1240" spans="1:6" hidden="1" x14ac:dyDescent="0.3">
      <c r="A1240" t="s">
        <v>72</v>
      </c>
      <c r="B1240" t="s">
        <v>89</v>
      </c>
      <c r="C1240" t="s">
        <v>93</v>
      </c>
      <c r="D1240" t="s">
        <v>298</v>
      </c>
      <c r="E1240" s="29">
        <v>16769.710169411344</v>
      </c>
      <c r="F1240" s="29">
        <v>33600</v>
      </c>
    </row>
    <row r="1241" spans="1:6" hidden="1" x14ac:dyDescent="0.3">
      <c r="A1241" t="s">
        <v>72</v>
      </c>
      <c r="B1241" t="s">
        <v>89</v>
      </c>
      <c r="C1241" t="s">
        <v>93</v>
      </c>
      <c r="D1241" t="s">
        <v>1870</v>
      </c>
      <c r="E1241" s="29">
        <v>8638.0387541574564</v>
      </c>
      <c r="F1241" s="29">
        <v>17300</v>
      </c>
    </row>
    <row r="1242" spans="1:6" hidden="1" x14ac:dyDescent="0.3">
      <c r="A1242" t="s">
        <v>72</v>
      </c>
      <c r="B1242" t="s">
        <v>89</v>
      </c>
      <c r="C1242" t="s">
        <v>93</v>
      </c>
      <c r="D1242" t="s">
        <v>1871</v>
      </c>
      <c r="E1242" s="29">
        <v>9881.7556270832392</v>
      </c>
      <c r="F1242" s="29">
        <v>19800</v>
      </c>
    </row>
    <row r="1243" spans="1:6" hidden="1" x14ac:dyDescent="0.3">
      <c r="A1243" t="s">
        <v>72</v>
      </c>
      <c r="B1243" t="s">
        <v>89</v>
      </c>
      <c r="C1243" t="s">
        <v>93</v>
      </c>
      <c r="D1243" t="s">
        <v>299</v>
      </c>
      <c r="E1243" s="29">
        <v>12511.112590840916</v>
      </c>
      <c r="F1243" s="29">
        <v>25100</v>
      </c>
    </row>
    <row r="1244" spans="1:6" hidden="1" x14ac:dyDescent="0.3">
      <c r="A1244" t="s">
        <v>72</v>
      </c>
      <c r="B1244" t="s">
        <v>89</v>
      </c>
      <c r="C1244" t="s">
        <v>93</v>
      </c>
      <c r="D1244" t="s">
        <v>1872</v>
      </c>
      <c r="E1244" s="29">
        <v>5689.7002771516909</v>
      </c>
      <c r="F1244" s="29">
        <v>11400</v>
      </c>
    </row>
    <row r="1245" spans="1:6" hidden="1" x14ac:dyDescent="0.3">
      <c r="A1245" t="s">
        <v>72</v>
      </c>
      <c r="B1245" t="s">
        <v>89</v>
      </c>
      <c r="C1245" t="s">
        <v>93</v>
      </c>
      <c r="D1245" t="s">
        <v>300</v>
      </c>
      <c r="E1245" s="29">
        <v>10978.849910378678</v>
      </c>
      <c r="F1245" s="29">
        <v>22000</v>
      </c>
    </row>
    <row r="1246" spans="1:6" hidden="1" x14ac:dyDescent="0.3">
      <c r="A1246" t="s">
        <v>72</v>
      </c>
      <c r="B1246" t="s">
        <v>89</v>
      </c>
      <c r="C1246" t="s">
        <v>93</v>
      </c>
      <c r="D1246" t="s">
        <v>301</v>
      </c>
      <c r="E1246" s="29">
        <v>12730.595013629749</v>
      </c>
      <c r="F1246" s="29">
        <v>25500</v>
      </c>
    </row>
    <row r="1247" spans="1:6" hidden="1" x14ac:dyDescent="0.3">
      <c r="A1247" t="s">
        <v>72</v>
      </c>
      <c r="B1247" t="s">
        <v>89</v>
      </c>
      <c r="C1247" t="s">
        <v>93</v>
      </c>
      <c r="D1247" t="s">
        <v>1873</v>
      </c>
      <c r="E1247" s="29">
        <v>5529.291435699105</v>
      </c>
      <c r="F1247" s="29">
        <v>11100</v>
      </c>
    </row>
    <row r="1248" spans="1:6" hidden="1" x14ac:dyDescent="0.3">
      <c r="A1248" t="s">
        <v>72</v>
      </c>
      <c r="B1248" t="s">
        <v>89</v>
      </c>
      <c r="C1248" t="s">
        <v>94</v>
      </c>
      <c r="D1248" t="s">
        <v>1874</v>
      </c>
      <c r="E1248" s="29">
        <v>12052.801516402045</v>
      </c>
      <c r="F1248" s="29">
        <v>24200</v>
      </c>
    </row>
    <row r="1249" spans="1:6" hidden="1" x14ac:dyDescent="0.3">
      <c r="A1249" t="s">
        <v>72</v>
      </c>
      <c r="B1249" t="s">
        <v>89</v>
      </c>
      <c r="C1249" t="s">
        <v>94</v>
      </c>
      <c r="D1249" t="s">
        <v>1875</v>
      </c>
      <c r="E1249" s="29">
        <v>12460.840333017666</v>
      </c>
      <c r="F1249" s="29">
        <v>25000</v>
      </c>
    </row>
    <row r="1250" spans="1:6" hidden="1" x14ac:dyDescent="0.3">
      <c r="A1250" t="s">
        <v>72</v>
      </c>
      <c r="B1250" t="s">
        <v>89</v>
      </c>
      <c r="C1250" t="s">
        <v>94</v>
      </c>
      <c r="D1250" t="s">
        <v>1876</v>
      </c>
      <c r="E1250" s="29">
        <v>8843.3092923517161</v>
      </c>
      <c r="F1250" s="29">
        <v>17700</v>
      </c>
    </row>
    <row r="1251" spans="1:6" hidden="1" x14ac:dyDescent="0.3">
      <c r="A1251" t="s">
        <v>72</v>
      </c>
      <c r="B1251" t="s">
        <v>89</v>
      </c>
      <c r="C1251" t="s">
        <v>94</v>
      </c>
      <c r="D1251" t="s">
        <v>302</v>
      </c>
      <c r="E1251" s="29">
        <v>18381.142743308767</v>
      </c>
      <c r="F1251" s="29">
        <v>36800</v>
      </c>
    </row>
    <row r="1252" spans="1:6" hidden="1" x14ac:dyDescent="0.3">
      <c r="A1252" t="s">
        <v>72</v>
      </c>
      <c r="B1252" t="s">
        <v>89</v>
      </c>
      <c r="C1252" t="s">
        <v>94</v>
      </c>
      <c r="D1252" t="s">
        <v>303</v>
      </c>
      <c r="E1252" s="29">
        <v>10088.174714449375</v>
      </c>
      <c r="F1252" s="29">
        <v>20200</v>
      </c>
    </row>
    <row r="1253" spans="1:6" hidden="1" x14ac:dyDescent="0.3">
      <c r="A1253" t="s">
        <v>72</v>
      </c>
      <c r="B1253" t="s">
        <v>89</v>
      </c>
      <c r="C1253" t="s">
        <v>94</v>
      </c>
      <c r="D1253" t="s">
        <v>1877</v>
      </c>
      <c r="E1253" s="29">
        <v>7230.8909971733192</v>
      </c>
      <c r="F1253" s="29">
        <v>14500</v>
      </c>
    </row>
    <row r="1254" spans="1:6" hidden="1" x14ac:dyDescent="0.3">
      <c r="A1254" t="s">
        <v>72</v>
      </c>
      <c r="B1254" t="s">
        <v>89</v>
      </c>
      <c r="C1254" t="s">
        <v>94</v>
      </c>
      <c r="D1254" t="s">
        <v>304</v>
      </c>
      <c r="E1254" s="29">
        <v>13876.583248111807</v>
      </c>
      <c r="F1254" s="29">
        <v>27800</v>
      </c>
    </row>
    <row r="1255" spans="1:6" hidden="1" x14ac:dyDescent="0.3">
      <c r="A1255" t="s">
        <v>72</v>
      </c>
      <c r="B1255" t="s">
        <v>89</v>
      </c>
      <c r="C1255" t="s">
        <v>94</v>
      </c>
      <c r="D1255" t="s">
        <v>305</v>
      </c>
      <c r="E1255" s="29">
        <v>28631.322728266605</v>
      </c>
      <c r="F1255" s="29">
        <v>57300</v>
      </c>
    </row>
    <row r="1256" spans="1:6" hidden="1" x14ac:dyDescent="0.3">
      <c r="A1256" t="s">
        <v>72</v>
      </c>
      <c r="B1256" t="s">
        <v>89</v>
      </c>
      <c r="C1256" t="s">
        <v>94</v>
      </c>
      <c r="D1256" t="s">
        <v>1878</v>
      </c>
      <c r="E1256" s="29">
        <v>7067.507857358707</v>
      </c>
      <c r="F1256" s="29">
        <v>14200</v>
      </c>
    </row>
    <row r="1257" spans="1:6" hidden="1" x14ac:dyDescent="0.3">
      <c r="A1257" t="s">
        <v>72</v>
      </c>
      <c r="B1257" t="s">
        <v>89</v>
      </c>
      <c r="C1257" t="s">
        <v>94</v>
      </c>
      <c r="D1257" t="s">
        <v>306</v>
      </c>
      <c r="E1257" s="29">
        <v>16525.523957770809</v>
      </c>
      <c r="F1257" s="29">
        <v>33100</v>
      </c>
    </row>
    <row r="1258" spans="1:6" hidden="1" x14ac:dyDescent="0.3">
      <c r="A1258" t="s">
        <v>72</v>
      </c>
      <c r="B1258" t="s">
        <v>89</v>
      </c>
      <c r="C1258" t="s">
        <v>94</v>
      </c>
      <c r="D1258" t="s">
        <v>1879</v>
      </c>
      <c r="E1258" s="29">
        <v>12389.898830387101</v>
      </c>
      <c r="F1258" s="29">
        <v>24800</v>
      </c>
    </row>
    <row r="1259" spans="1:6" hidden="1" x14ac:dyDescent="0.3">
      <c r="A1259" t="s">
        <v>72</v>
      </c>
      <c r="B1259" t="s">
        <v>89</v>
      </c>
      <c r="C1259" t="s">
        <v>94</v>
      </c>
      <c r="D1259" t="s">
        <v>307</v>
      </c>
      <c r="E1259" s="29">
        <v>10962.153907698277</v>
      </c>
      <c r="F1259" s="29">
        <v>22000</v>
      </c>
    </row>
    <row r="1260" spans="1:6" hidden="1" x14ac:dyDescent="0.3">
      <c r="A1260" t="s">
        <v>72</v>
      </c>
      <c r="B1260" t="s">
        <v>89</v>
      </c>
      <c r="C1260" t="s">
        <v>94</v>
      </c>
      <c r="D1260" t="s">
        <v>308</v>
      </c>
      <c r="E1260" s="29">
        <v>12132.44739997869</v>
      </c>
      <c r="F1260" s="29">
        <v>24300</v>
      </c>
    </row>
    <row r="1261" spans="1:6" hidden="1" x14ac:dyDescent="0.3">
      <c r="A1261" t="s">
        <v>72</v>
      </c>
      <c r="B1261" t="s">
        <v>89</v>
      </c>
      <c r="C1261" t="s">
        <v>94</v>
      </c>
      <c r="D1261" t="s">
        <v>1880</v>
      </c>
      <c r="E1261" s="29">
        <v>5767.7377465010604</v>
      </c>
      <c r="F1261" s="29">
        <v>11600</v>
      </c>
    </row>
    <row r="1262" spans="1:6" hidden="1" x14ac:dyDescent="0.3">
      <c r="A1262" t="s">
        <v>72</v>
      </c>
      <c r="B1262" t="s">
        <v>89</v>
      </c>
      <c r="C1262" t="s">
        <v>94</v>
      </c>
      <c r="D1262" t="s">
        <v>309</v>
      </c>
      <c r="E1262" s="29">
        <v>21323.643474796474</v>
      </c>
      <c r="F1262" s="29">
        <v>42700</v>
      </c>
    </row>
    <row r="1263" spans="1:6" hidden="1" x14ac:dyDescent="0.3">
      <c r="A1263" t="s">
        <v>72</v>
      </c>
      <c r="B1263" t="s">
        <v>89</v>
      </c>
      <c r="C1263" t="s">
        <v>94</v>
      </c>
      <c r="D1263" t="s">
        <v>310</v>
      </c>
      <c r="E1263" s="29">
        <v>13897.096522693733</v>
      </c>
      <c r="F1263" s="29">
        <v>27800</v>
      </c>
    </row>
    <row r="1264" spans="1:6" hidden="1" x14ac:dyDescent="0.3">
      <c r="A1264" t="s">
        <v>72</v>
      </c>
      <c r="B1264" t="s">
        <v>89</v>
      </c>
      <c r="C1264" t="s">
        <v>95</v>
      </c>
      <c r="D1264" t="s">
        <v>311</v>
      </c>
      <c r="E1264" s="29">
        <v>11937.75454478014</v>
      </c>
      <c r="F1264" s="29">
        <v>23900</v>
      </c>
    </row>
    <row r="1265" spans="1:6" hidden="1" x14ac:dyDescent="0.3">
      <c r="A1265" t="s">
        <v>72</v>
      </c>
      <c r="B1265" t="s">
        <v>89</v>
      </c>
      <c r="C1265" t="s">
        <v>95</v>
      </c>
      <c r="D1265" t="s">
        <v>1881</v>
      </c>
      <c r="E1265" s="29">
        <v>11238.412444718248</v>
      </c>
      <c r="F1265" s="29">
        <v>22500</v>
      </c>
    </row>
    <row r="1266" spans="1:6" hidden="1" x14ac:dyDescent="0.3">
      <c r="A1266" t="s">
        <v>72</v>
      </c>
      <c r="B1266" t="s">
        <v>89</v>
      </c>
      <c r="C1266" t="s">
        <v>95</v>
      </c>
      <c r="D1266" t="s">
        <v>312</v>
      </c>
      <c r="E1266" s="29">
        <v>27361.938935410959</v>
      </c>
      <c r="F1266" s="29">
        <v>54800</v>
      </c>
    </row>
    <row r="1267" spans="1:6" hidden="1" x14ac:dyDescent="0.3">
      <c r="A1267" t="s">
        <v>72</v>
      </c>
      <c r="B1267" t="s">
        <v>89</v>
      </c>
      <c r="C1267" t="s">
        <v>95</v>
      </c>
      <c r="D1267" t="s">
        <v>1882</v>
      </c>
      <c r="E1267" s="29">
        <v>8199.9888424600504</v>
      </c>
      <c r="F1267" s="29">
        <v>16400</v>
      </c>
    </row>
    <row r="1268" spans="1:6" hidden="1" x14ac:dyDescent="0.3">
      <c r="A1268" t="s">
        <v>72</v>
      </c>
      <c r="B1268" t="s">
        <v>89</v>
      </c>
      <c r="C1268" t="s">
        <v>95</v>
      </c>
      <c r="D1268" t="s">
        <v>313</v>
      </c>
      <c r="E1268" s="29">
        <v>13049.677943548726</v>
      </c>
      <c r="F1268" s="29">
        <v>26100</v>
      </c>
    </row>
    <row r="1269" spans="1:6" hidden="1" x14ac:dyDescent="0.3">
      <c r="A1269" t="s">
        <v>72</v>
      </c>
      <c r="B1269" t="s">
        <v>89</v>
      </c>
      <c r="C1269" t="s">
        <v>95</v>
      </c>
      <c r="D1269" t="s">
        <v>1883</v>
      </c>
      <c r="E1269" s="29">
        <v>9662.5951399801543</v>
      </c>
      <c r="F1269" s="29">
        <v>19400</v>
      </c>
    </row>
    <row r="1270" spans="1:6" hidden="1" x14ac:dyDescent="0.3">
      <c r="A1270" t="s">
        <v>72</v>
      </c>
      <c r="B1270" t="s">
        <v>89</v>
      </c>
      <c r="C1270" t="s">
        <v>95</v>
      </c>
      <c r="D1270" t="s">
        <v>1884</v>
      </c>
      <c r="E1270" s="29">
        <v>9668.9590064247895</v>
      </c>
      <c r="F1270" s="29">
        <v>19400</v>
      </c>
    </row>
    <row r="1271" spans="1:6" hidden="1" x14ac:dyDescent="0.3">
      <c r="A1271" t="s">
        <v>72</v>
      </c>
      <c r="B1271" t="s">
        <v>89</v>
      </c>
      <c r="C1271" t="s">
        <v>95</v>
      </c>
      <c r="D1271" t="s">
        <v>1885</v>
      </c>
      <c r="E1271" s="29">
        <v>2618.4541734647787</v>
      </c>
      <c r="F1271" s="29">
        <v>5300</v>
      </c>
    </row>
    <row r="1272" spans="1:6" hidden="1" x14ac:dyDescent="0.3">
      <c r="A1272" t="s">
        <v>72</v>
      </c>
      <c r="B1272" t="s">
        <v>89</v>
      </c>
      <c r="C1272" t="s">
        <v>95</v>
      </c>
      <c r="D1272" t="s">
        <v>314</v>
      </c>
      <c r="E1272" s="29">
        <v>12172.884054821952</v>
      </c>
      <c r="F1272" s="29">
        <v>24400</v>
      </c>
    </row>
    <row r="1273" spans="1:6" hidden="1" x14ac:dyDescent="0.3">
      <c r="A1273" t="s">
        <v>72</v>
      </c>
      <c r="B1273" t="s">
        <v>89</v>
      </c>
      <c r="C1273" t="s">
        <v>95</v>
      </c>
      <c r="D1273" t="s">
        <v>1886</v>
      </c>
      <c r="E1273" s="29">
        <v>8126.7532010750874</v>
      </c>
      <c r="F1273" s="29">
        <v>16300</v>
      </c>
    </row>
    <row r="1274" spans="1:6" hidden="1" x14ac:dyDescent="0.3">
      <c r="A1274" t="s">
        <v>72</v>
      </c>
      <c r="B1274" t="s">
        <v>89</v>
      </c>
      <c r="C1274" t="s">
        <v>95</v>
      </c>
      <c r="D1274" t="s">
        <v>315</v>
      </c>
      <c r="E1274" s="29">
        <v>12113.175022371754</v>
      </c>
      <c r="F1274" s="29">
        <v>24300</v>
      </c>
    </row>
    <row r="1275" spans="1:6" hidden="1" x14ac:dyDescent="0.3">
      <c r="A1275" t="s">
        <v>72</v>
      </c>
      <c r="B1275" t="s">
        <v>89</v>
      </c>
      <c r="C1275" t="s">
        <v>95</v>
      </c>
      <c r="D1275" t="s">
        <v>316</v>
      </c>
      <c r="E1275" s="29">
        <v>9154.8830308097022</v>
      </c>
      <c r="F1275" s="29">
        <v>18400</v>
      </c>
    </row>
    <row r="1276" spans="1:6" hidden="1" x14ac:dyDescent="0.3">
      <c r="A1276" t="s">
        <v>72</v>
      </c>
      <c r="B1276" t="s">
        <v>89</v>
      </c>
      <c r="C1276" t="s">
        <v>95</v>
      </c>
      <c r="D1276" t="s">
        <v>317</v>
      </c>
      <c r="E1276" s="29">
        <v>17033.456678016966</v>
      </c>
      <c r="F1276" s="29">
        <v>34100</v>
      </c>
    </row>
    <row r="1277" spans="1:6" hidden="1" x14ac:dyDescent="0.3">
      <c r="A1277" t="s">
        <v>72</v>
      </c>
      <c r="B1277" t="s">
        <v>89</v>
      </c>
      <c r="C1277" t="s">
        <v>95</v>
      </c>
      <c r="D1277" t="s">
        <v>318</v>
      </c>
      <c r="E1277" s="29">
        <v>21152.999438620769</v>
      </c>
      <c r="F1277" s="29">
        <v>42400</v>
      </c>
    </row>
    <row r="1278" spans="1:6" hidden="1" x14ac:dyDescent="0.3">
      <c r="A1278" t="s">
        <v>72</v>
      </c>
      <c r="B1278" t="s">
        <v>89</v>
      </c>
      <c r="C1278" t="s">
        <v>95</v>
      </c>
      <c r="D1278" t="s">
        <v>1887</v>
      </c>
      <c r="E1278" s="29">
        <v>5509.7945657213404</v>
      </c>
      <c r="F1278" s="29">
        <v>11100</v>
      </c>
    </row>
    <row r="1279" spans="1:6" hidden="1" x14ac:dyDescent="0.3">
      <c r="A1279" t="s">
        <v>72</v>
      </c>
      <c r="B1279" t="s">
        <v>89</v>
      </c>
      <c r="C1279" t="s">
        <v>95</v>
      </c>
      <c r="D1279" t="s">
        <v>319</v>
      </c>
      <c r="E1279" s="29">
        <v>10230.818944908558</v>
      </c>
      <c r="F1279" s="29">
        <v>20500</v>
      </c>
    </row>
    <row r="1280" spans="1:6" hidden="1" x14ac:dyDescent="0.3">
      <c r="A1280" t="s">
        <v>72</v>
      </c>
      <c r="B1280" t="s">
        <v>89</v>
      </c>
      <c r="C1280" t="s">
        <v>95</v>
      </c>
      <c r="D1280" t="s">
        <v>1888</v>
      </c>
      <c r="E1280" s="29">
        <v>7796.5858863864087</v>
      </c>
      <c r="F1280" s="29">
        <v>15600</v>
      </c>
    </row>
    <row r="1281" spans="1:6" hidden="1" x14ac:dyDescent="0.3">
      <c r="A1281" t="s">
        <v>72</v>
      </c>
      <c r="B1281" t="s">
        <v>89</v>
      </c>
      <c r="C1281" t="s">
        <v>95</v>
      </c>
      <c r="D1281" t="s">
        <v>1889</v>
      </c>
      <c r="E1281" s="29">
        <v>7885.4940528765837</v>
      </c>
      <c r="F1281" s="29">
        <v>15800</v>
      </c>
    </row>
    <row r="1282" spans="1:6" hidden="1" x14ac:dyDescent="0.3">
      <c r="A1282" t="s">
        <v>72</v>
      </c>
      <c r="B1282" t="s">
        <v>89</v>
      </c>
      <c r="C1282" t="s">
        <v>95</v>
      </c>
      <c r="D1282" t="s">
        <v>1890</v>
      </c>
      <c r="E1282" s="29">
        <v>6417.9788974144167</v>
      </c>
      <c r="F1282" s="29">
        <v>12900</v>
      </c>
    </row>
    <row r="1283" spans="1:6" hidden="1" x14ac:dyDescent="0.3">
      <c r="A1283" t="s">
        <v>72</v>
      </c>
      <c r="B1283" t="s">
        <v>96</v>
      </c>
      <c r="C1283" t="s">
        <v>97</v>
      </c>
      <c r="D1283" t="s">
        <v>1891</v>
      </c>
      <c r="E1283" s="29">
        <v>5816.5356218298684</v>
      </c>
      <c r="F1283" s="29">
        <v>11700</v>
      </c>
    </row>
    <row r="1284" spans="1:6" hidden="1" x14ac:dyDescent="0.3">
      <c r="A1284" t="s">
        <v>72</v>
      </c>
      <c r="B1284" t="s">
        <v>96</v>
      </c>
      <c r="C1284" t="s">
        <v>97</v>
      </c>
      <c r="D1284" t="s">
        <v>1892</v>
      </c>
      <c r="E1284" s="29">
        <v>6708.9412795226708</v>
      </c>
      <c r="F1284" s="29">
        <v>13500</v>
      </c>
    </row>
    <row r="1285" spans="1:6" hidden="1" x14ac:dyDescent="0.3">
      <c r="A1285" t="s">
        <v>72</v>
      </c>
      <c r="B1285" t="s">
        <v>96</v>
      </c>
      <c r="C1285" t="s">
        <v>97</v>
      </c>
      <c r="D1285" t="s">
        <v>1893</v>
      </c>
      <c r="E1285" s="29">
        <v>7568.6869547385813</v>
      </c>
      <c r="F1285" s="29">
        <v>15200</v>
      </c>
    </row>
    <row r="1286" spans="1:6" hidden="1" x14ac:dyDescent="0.3">
      <c r="A1286" t="s">
        <v>72</v>
      </c>
      <c r="B1286" t="s">
        <v>96</v>
      </c>
      <c r="C1286" t="s">
        <v>97</v>
      </c>
      <c r="D1286" t="s">
        <v>1894</v>
      </c>
      <c r="E1286" s="29">
        <v>4866.454297043193</v>
      </c>
      <c r="F1286" s="29">
        <v>9800</v>
      </c>
    </row>
    <row r="1287" spans="1:6" hidden="1" x14ac:dyDescent="0.3">
      <c r="A1287" t="s">
        <v>72</v>
      </c>
      <c r="B1287" t="s">
        <v>96</v>
      </c>
      <c r="C1287" t="s">
        <v>97</v>
      </c>
      <c r="D1287" t="s">
        <v>320</v>
      </c>
      <c r="E1287" s="29">
        <v>10781.898310197477</v>
      </c>
      <c r="F1287" s="29">
        <v>21600</v>
      </c>
    </row>
    <row r="1288" spans="1:6" hidden="1" x14ac:dyDescent="0.3">
      <c r="A1288" t="s">
        <v>72</v>
      </c>
      <c r="B1288" t="s">
        <v>96</v>
      </c>
      <c r="C1288" t="s">
        <v>97</v>
      </c>
      <c r="D1288" t="s">
        <v>1895</v>
      </c>
      <c r="E1288" s="29">
        <v>6418.622320810462</v>
      </c>
      <c r="F1288" s="29">
        <v>12900</v>
      </c>
    </row>
    <row r="1289" spans="1:6" hidden="1" x14ac:dyDescent="0.3">
      <c r="A1289" t="s">
        <v>72</v>
      </c>
      <c r="B1289" t="s">
        <v>96</v>
      </c>
      <c r="C1289" t="s">
        <v>97</v>
      </c>
      <c r="D1289" t="s">
        <v>1896</v>
      </c>
      <c r="E1289" s="29">
        <v>3994.4125146251254</v>
      </c>
      <c r="F1289" s="29">
        <v>8000</v>
      </c>
    </row>
    <row r="1290" spans="1:6" hidden="1" x14ac:dyDescent="0.3">
      <c r="A1290" t="s">
        <v>72</v>
      </c>
      <c r="B1290" t="s">
        <v>96</v>
      </c>
      <c r="C1290" t="s">
        <v>97</v>
      </c>
      <c r="D1290" t="s">
        <v>321</v>
      </c>
      <c r="E1290" s="29">
        <v>14165.667876576332</v>
      </c>
      <c r="F1290" s="29">
        <v>28400</v>
      </c>
    </row>
    <row r="1291" spans="1:6" hidden="1" x14ac:dyDescent="0.3">
      <c r="A1291" t="s">
        <v>72</v>
      </c>
      <c r="B1291" t="s">
        <v>96</v>
      </c>
      <c r="C1291" t="s">
        <v>97</v>
      </c>
      <c r="D1291" t="s">
        <v>1897</v>
      </c>
      <c r="E1291" s="29">
        <v>4028.1260638100512</v>
      </c>
      <c r="F1291" s="29">
        <v>8100</v>
      </c>
    </row>
    <row r="1292" spans="1:6" hidden="1" x14ac:dyDescent="0.3">
      <c r="A1292" t="s">
        <v>72</v>
      </c>
      <c r="B1292" t="s">
        <v>96</v>
      </c>
      <c r="C1292" t="s">
        <v>97</v>
      </c>
      <c r="D1292" t="s">
        <v>1898</v>
      </c>
      <c r="E1292" s="29">
        <v>5846.8620641401076</v>
      </c>
      <c r="F1292" s="29">
        <v>11700</v>
      </c>
    </row>
    <row r="1293" spans="1:6" hidden="1" x14ac:dyDescent="0.3">
      <c r="A1293" t="s">
        <v>72</v>
      </c>
      <c r="B1293" t="s">
        <v>96</v>
      </c>
      <c r="C1293" t="s">
        <v>97</v>
      </c>
      <c r="D1293" t="s">
        <v>322</v>
      </c>
      <c r="E1293" s="29">
        <v>14151.947471885016</v>
      </c>
      <c r="F1293" s="29">
        <v>28400</v>
      </c>
    </row>
    <row r="1294" spans="1:6" hidden="1" x14ac:dyDescent="0.3">
      <c r="A1294" t="s">
        <v>72</v>
      </c>
      <c r="B1294" t="s">
        <v>96</v>
      </c>
      <c r="C1294" t="s">
        <v>97</v>
      </c>
      <c r="D1294" t="s">
        <v>323</v>
      </c>
      <c r="E1294" s="29">
        <v>12808.114947151978</v>
      </c>
      <c r="F1294" s="29">
        <v>25700</v>
      </c>
    </row>
    <row r="1295" spans="1:6" hidden="1" x14ac:dyDescent="0.3">
      <c r="A1295" t="s">
        <v>72</v>
      </c>
      <c r="B1295" t="s">
        <v>96</v>
      </c>
      <c r="C1295" t="s">
        <v>97</v>
      </c>
      <c r="D1295" t="s">
        <v>324</v>
      </c>
      <c r="E1295" s="29">
        <v>5243.4529032041046</v>
      </c>
      <c r="F1295" s="29">
        <v>10500</v>
      </c>
    </row>
    <row r="1296" spans="1:6" hidden="1" x14ac:dyDescent="0.3">
      <c r="A1296" t="s">
        <v>72</v>
      </c>
      <c r="B1296" t="s">
        <v>96</v>
      </c>
      <c r="C1296" t="s">
        <v>97</v>
      </c>
      <c r="D1296" t="s">
        <v>1899</v>
      </c>
      <c r="E1296" s="29">
        <v>6256.5149809443374</v>
      </c>
      <c r="F1296" s="29">
        <v>12600</v>
      </c>
    </row>
    <row r="1297" spans="1:6" hidden="1" x14ac:dyDescent="0.3">
      <c r="A1297" t="s">
        <v>72</v>
      </c>
      <c r="B1297" t="s">
        <v>96</v>
      </c>
      <c r="C1297" t="s">
        <v>97</v>
      </c>
      <c r="D1297" t="s">
        <v>1900</v>
      </c>
      <c r="E1297" s="29">
        <v>4611.8929234986372</v>
      </c>
      <c r="F1297" s="29">
        <v>9300</v>
      </c>
    </row>
    <row r="1298" spans="1:6" hidden="1" x14ac:dyDescent="0.3">
      <c r="A1298" t="s">
        <v>72</v>
      </c>
      <c r="B1298" t="s">
        <v>96</v>
      </c>
      <c r="C1298" t="s">
        <v>97</v>
      </c>
      <c r="D1298" t="s">
        <v>1901</v>
      </c>
      <c r="E1298" s="29">
        <v>4326.7961619328298</v>
      </c>
      <c r="F1298" s="29">
        <v>8700</v>
      </c>
    </row>
    <row r="1299" spans="1:6" hidden="1" x14ac:dyDescent="0.3">
      <c r="A1299" t="s">
        <v>72</v>
      </c>
      <c r="B1299" t="s">
        <v>96</v>
      </c>
      <c r="C1299" t="s">
        <v>97</v>
      </c>
      <c r="D1299" t="s">
        <v>1902</v>
      </c>
      <c r="E1299" s="29">
        <v>2658.064338657955</v>
      </c>
      <c r="F1299" s="29">
        <v>5400</v>
      </c>
    </row>
    <row r="1300" spans="1:6" hidden="1" x14ac:dyDescent="0.3">
      <c r="A1300" t="s">
        <v>72</v>
      </c>
      <c r="B1300" t="s">
        <v>96</v>
      </c>
      <c r="C1300" t="s">
        <v>97</v>
      </c>
      <c r="D1300" t="s">
        <v>1903</v>
      </c>
      <c r="E1300" s="29">
        <v>3500.0866577952029</v>
      </c>
      <c r="F1300" s="29">
        <v>7100</v>
      </c>
    </row>
    <row r="1301" spans="1:6" hidden="1" x14ac:dyDescent="0.3">
      <c r="A1301" t="s">
        <v>72</v>
      </c>
      <c r="B1301" t="s">
        <v>96</v>
      </c>
      <c r="C1301" t="s">
        <v>97</v>
      </c>
      <c r="D1301" t="s">
        <v>325</v>
      </c>
      <c r="E1301" s="29">
        <v>13005.852371478191</v>
      </c>
      <c r="F1301" s="29">
        <v>26100</v>
      </c>
    </row>
    <row r="1302" spans="1:6" hidden="1" x14ac:dyDescent="0.3">
      <c r="A1302" t="s">
        <v>72</v>
      </c>
      <c r="B1302" t="s">
        <v>96</v>
      </c>
      <c r="C1302" t="s">
        <v>97</v>
      </c>
      <c r="D1302" t="s">
        <v>326</v>
      </c>
      <c r="E1302" s="29">
        <v>10385.772989542023</v>
      </c>
      <c r="F1302" s="29">
        <v>20800</v>
      </c>
    </row>
    <row r="1303" spans="1:6" hidden="1" x14ac:dyDescent="0.3">
      <c r="A1303" t="s">
        <v>72</v>
      </c>
      <c r="B1303" t="s">
        <v>96</v>
      </c>
      <c r="C1303" t="s">
        <v>97</v>
      </c>
      <c r="D1303" t="s">
        <v>1904</v>
      </c>
      <c r="E1303" s="29">
        <v>4524.7411764318704</v>
      </c>
      <c r="F1303" s="29">
        <v>9100</v>
      </c>
    </row>
    <row r="1304" spans="1:6" hidden="1" x14ac:dyDescent="0.3">
      <c r="A1304" t="s">
        <v>72</v>
      </c>
      <c r="B1304" t="s">
        <v>96</v>
      </c>
      <c r="C1304" t="s">
        <v>97</v>
      </c>
      <c r="D1304" t="s">
        <v>1905</v>
      </c>
      <c r="E1304" s="29">
        <v>5880.9621050546521</v>
      </c>
      <c r="F1304" s="29">
        <v>11800</v>
      </c>
    </row>
    <row r="1305" spans="1:6" hidden="1" x14ac:dyDescent="0.3">
      <c r="A1305" t="s">
        <v>72</v>
      </c>
      <c r="B1305" t="s">
        <v>96</v>
      </c>
      <c r="C1305" t="s">
        <v>97</v>
      </c>
      <c r="D1305" t="s">
        <v>1906</v>
      </c>
      <c r="E1305" s="29">
        <v>6101.4015187959048</v>
      </c>
      <c r="F1305" s="29">
        <v>12300</v>
      </c>
    </row>
    <row r="1306" spans="1:6" hidden="1" x14ac:dyDescent="0.3">
      <c r="A1306" t="s">
        <v>72</v>
      </c>
      <c r="B1306" t="s">
        <v>96</v>
      </c>
      <c r="C1306" t="s">
        <v>97</v>
      </c>
      <c r="D1306" t="s">
        <v>1907</v>
      </c>
      <c r="E1306" s="29">
        <v>4095.421527400697</v>
      </c>
      <c r="F1306" s="29">
        <v>8200</v>
      </c>
    </row>
    <row r="1307" spans="1:6" hidden="1" x14ac:dyDescent="0.3">
      <c r="A1307" t="s">
        <v>72</v>
      </c>
      <c r="B1307" t="s">
        <v>96</v>
      </c>
      <c r="C1307" t="s">
        <v>97</v>
      </c>
      <c r="D1307" t="s">
        <v>1908</v>
      </c>
      <c r="E1307" s="29">
        <v>9127.2939227672287</v>
      </c>
      <c r="F1307" s="29">
        <v>18300</v>
      </c>
    </row>
    <row r="1308" spans="1:6" hidden="1" x14ac:dyDescent="0.3">
      <c r="A1308" t="s">
        <v>72</v>
      </c>
      <c r="B1308" t="s">
        <v>96</v>
      </c>
      <c r="C1308" t="s">
        <v>97</v>
      </c>
      <c r="D1308" t="s">
        <v>1909</v>
      </c>
      <c r="E1308" s="29">
        <v>4713.4414797689651</v>
      </c>
      <c r="F1308" s="29">
        <v>9500</v>
      </c>
    </row>
    <row r="1309" spans="1:6" hidden="1" x14ac:dyDescent="0.3">
      <c r="A1309" t="s">
        <v>72</v>
      </c>
      <c r="B1309" t="s">
        <v>96</v>
      </c>
      <c r="C1309" t="s">
        <v>1910</v>
      </c>
      <c r="D1309" t="s">
        <v>1911</v>
      </c>
      <c r="E1309" s="29">
        <v>3279.8049075652934</v>
      </c>
      <c r="F1309" s="29">
        <v>6600</v>
      </c>
    </row>
    <row r="1310" spans="1:6" hidden="1" x14ac:dyDescent="0.3">
      <c r="A1310" t="s">
        <v>72</v>
      </c>
      <c r="B1310" t="s">
        <v>96</v>
      </c>
      <c r="C1310" t="s">
        <v>1910</v>
      </c>
      <c r="D1310" t="s">
        <v>1912</v>
      </c>
      <c r="E1310" s="29">
        <v>803.31477855925414</v>
      </c>
      <c r="F1310" s="29">
        <v>1700</v>
      </c>
    </row>
    <row r="1311" spans="1:6" hidden="1" x14ac:dyDescent="0.3">
      <c r="A1311" t="s">
        <v>72</v>
      </c>
      <c r="B1311" t="s">
        <v>96</v>
      </c>
      <c r="C1311" t="s">
        <v>1910</v>
      </c>
      <c r="D1311" t="s">
        <v>1913</v>
      </c>
      <c r="E1311" s="29">
        <v>5789.7603276673217</v>
      </c>
      <c r="F1311" s="29">
        <v>11600</v>
      </c>
    </row>
    <row r="1312" spans="1:6" hidden="1" x14ac:dyDescent="0.3">
      <c r="A1312" t="s">
        <v>72</v>
      </c>
      <c r="B1312" t="s">
        <v>96</v>
      </c>
      <c r="C1312" t="s">
        <v>1910</v>
      </c>
      <c r="D1312" t="s">
        <v>1914</v>
      </c>
      <c r="E1312" s="29">
        <v>2256.3927224194185</v>
      </c>
      <c r="F1312" s="29">
        <v>4600</v>
      </c>
    </row>
    <row r="1313" spans="1:6" hidden="1" x14ac:dyDescent="0.3">
      <c r="A1313" t="s">
        <v>72</v>
      </c>
      <c r="B1313" t="s">
        <v>96</v>
      </c>
      <c r="C1313" t="s">
        <v>1910</v>
      </c>
      <c r="D1313" t="s">
        <v>1915</v>
      </c>
      <c r="E1313" s="29">
        <v>2062.2138240772465</v>
      </c>
      <c r="F1313" s="29">
        <v>4200</v>
      </c>
    </row>
    <row r="1314" spans="1:6" hidden="1" x14ac:dyDescent="0.3">
      <c r="A1314" t="s">
        <v>72</v>
      </c>
      <c r="B1314" t="s">
        <v>96</v>
      </c>
      <c r="C1314" t="s">
        <v>1910</v>
      </c>
      <c r="D1314" t="s">
        <v>1916</v>
      </c>
      <c r="E1314" s="29">
        <v>1706.9368297639824</v>
      </c>
      <c r="F1314" s="29">
        <v>3500</v>
      </c>
    </row>
    <row r="1315" spans="1:6" hidden="1" x14ac:dyDescent="0.3">
      <c r="A1315" t="s">
        <v>72</v>
      </c>
      <c r="B1315" t="s">
        <v>96</v>
      </c>
      <c r="C1315" t="s">
        <v>1910</v>
      </c>
      <c r="D1315" t="s">
        <v>1917</v>
      </c>
      <c r="E1315" s="29">
        <v>2338.0144876154873</v>
      </c>
      <c r="F1315" s="29">
        <v>4700</v>
      </c>
    </row>
    <row r="1316" spans="1:6" hidden="1" x14ac:dyDescent="0.3">
      <c r="A1316" t="s">
        <v>72</v>
      </c>
      <c r="B1316" t="s">
        <v>96</v>
      </c>
      <c r="C1316" t="s">
        <v>1910</v>
      </c>
      <c r="D1316" t="s">
        <v>1918</v>
      </c>
      <c r="E1316" s="29">
        <v>1050.5292228537544</v>
      </c>
      <c r="F1316" s="29">
        <v>2200</v>
      </c>
    </row>
    <row r="1317" spans="1:6" hidden="1" x14ac:dyDescent="0.3">
      <c r="A1317" t="s">
        <v>72</v>
      </c>
      <c r="B1317" t="s">
        <v>96</v>
      </c>
      <c r="C1317" t="s">
        <v>1919</v>
      </c>
      <c r="D1317" t="s">
        <v>1920</v>
      </c>
      <c r="E1317" s="29">
        <v>3844.1851050752061</v>
      </c>
      <c r="F1317" s="29">
        <v>7700</v>
      </c>
    </row>
    <row r="1318" spans="1:6" hidden="1" x14ac:dyDescent="0.3">
      <c r="A1318" t="s">
        <v>72</v>
      </c>
      <c r="B1318" t="s">
        <v>96</v>
      </c>
      <c r="C1318" t="s">
        <v>1919</v>
      </c>
      <c r="D1318" t="s">
        <v>1921</v>
      </c>
      <c r="E1318" s="29">
        <v>11943.246392369927</v>
      </c>
      <c r="F1318" s="29">
        <v>23900</v>
      </c>
    </row>
    <row r="1319" spans="1:6" hidden="1" x14ac:dyDescent="0.3">
      <c r="A1319" t="s">
        <v>72</v>
      </c>
      <c r="B1319" t="s">
        <v>96</v>
      </c>
      <c r="C1319" t="s">
        <v>1919</v>
      </c>
      <c r="D1319" t="s">
        <v>1922</v>
      </c>
      <c r="E1319" s="29">
        <v>5433.3464580768377</v>
      </c>
      <c r="F1319" s="29">
        <v>10900</v>
      </c>
    </row>
    <row r="1320" spans="1:6" hidden="1" x14ac:dyDescent="0.3">
      <c r="A1320" t="s">
        <v>72</v>
      </c>
      <c r="B1320" t="s">
        <v>96</v>
      </c>
      <c r="C1320" t="s">
        <v>1919</v>
      </c>
      <c r="D1320" t="s">
        <v>1923</v>
      </c>
      <c r="E1320" s="29">
        <v>3490.3688083429888</v>
      </c>
      <c r="F1320" s="29">
        <v>7000</v>
      </c>
    </row>
    <row r="1321" spans="1:6" hidden="1" x14ac:dyDescent="0.3">
      <c r="A1321" t="s">
        <v>72</v>
      </c>
      <c r="B1321" t="s">
        <v>98</v>
      </c>
      <c r="C1321" t="s">
        <v>1924</v>
      </c>
      <c r="D1321" t="s">
        <v>1925</v>
      </c>
      <c r="E1321" s="29">
        <v>1588.6486905669326</v>
      </c>
      <c r="F1321" s="29">
        <v>3200</v>
      </c>
    </row>
    <row r="1322" spans="1:6" hidden="1" x14ac:dyDescent="0.3">
      <c r="A1322" t="s">
        <v>72</v>
      </c>
      <c r="B1322" t="s">
        <v>98</v>
      </c>
      <c r="C1322" t="s">
        <v>1924</v>
      </c>
      <c r="D1322" t="s">
        <v>1926</v>
      </c>
      <c r="E1322" s="29">
        <v>1831.814807409125</v>
      </c>
      <c r="F1322" s="29">
        <v>3700</v>
      </c>
    </row>
    <row r="1323" spans="1:6" hidden="1" x14ac:dyDescent="0.3">
      <c r="A1323" t="s">
        <v>72</v>
      </c>
      <c r="B1323" t="s">
        <v>98</v>
      </c>
      <c r="C1323" t="s">
        <v>1924</v>
      </c>
      <c r="D1323" t="s">
        <v>1927</v>
      </c>
      <c r="E1323" s="29">
        <v>3593.1642162270305</v>
      </c>
      <c r="F1323" s="29">
        <v>7200</v>
      </c>
    </row>
    <row r="1324" spans="1:6" hidden="1" x14ac:dyDescent="0.3">
      <c r="A1324" t="s">
        <v>72</v>
      </c>
      <c r="B1324" t="s">
        <v>98</v>
      </c>
      <c r="C1324" t="s">
        <v>1924</v>
      </c>
      <c r="D1324" t="s">
        <v>1928</v>
      </c>
      <c r="E1324" s="29">
        <v>810.55198069376297</v>
      </c>
      <c r="F1324" s="29">
        <v>1700</v>
      </c>
    </row>
    <row r="1325" spans="1:6" hidden="1" x14ac:dyDescent="0.3">
      <c r="A1325" t="s">
        <v>72</v>
      </c>
      <c r="B1325" t="s">
        <v>98</v>
      </c>
      <c r="C1325" t="s">
        <v>1924</v>
      </c>
      <c r="D1325" t="s">
        <v>1929</v>
      </c>
      <c r="E1325" s="29">
        <v>2154.1642076367943</v>
      </c>
      <c r="F1325" s="29">
        <v>4400</v>
      </c>
    </row>
    <row r="1326" spans="1:6" hidden="1" x14ac:dyDescent="0.3">
      <c r="A1326" t="s">
        <v>72</v>
      </c>
      <c r="B1326" t="s">
        <v>98</v>
      </c>
      <c r="C1326" t="s">
        <v>1924</v>
      </c>
      <c r="D1326" t="s">
        <v>1930</v>
      </c>
      <c r="E1326" s="29">
        <v>400</v>
      </c>
      <c r="F1326" s="29">
        <v>800</v>
      </c>
    </row>
    <row r="1327" spans="1:6" hidden="1" x14ac:dyDescent="0.3">
      <c r="A1327" t="s">
        <v>72</v>
      </c>
      <c r="B1327" t="s">
        <v>98</v>
      </c>
      <c r="C1327" t="s">
        <v>1924</v>
      </c>
      <c r="D1327" t="s">
        <v>1931</v>
      </c>
      <c r="E1327" s="29">
        <v>5000.6711283320919</v>
      </c>
      <c r="F1327" s="29">
        <v>10100</v>
      </c>
    </row>
    <row r="1328" spans="1:6" hidden="1" x14ac:dyDescent="0.3">
      <c r="A1328" t="s">
        <v>72</v>
      </c>
      <c r="B1328" t="s">
        <v>98</v>
      </c>
      <c r="C1328" t="s">
        <v>1924</v>
      </c>
      <c r="D1328" t="s">
        <v>1932</v>
      </c>
      <c r="E1328" s="29">
        <v>2946.1225929445809</v>
      </c>
      <c r="F1328" s="29">
        <v>5900</v>
      </c>
    </row>
    <row r="1329" spans="1:6" hidden="1" x14ac:dyDescent="0.3">
      <c r="A1329" t="s">
        <v>72</v>
      </c>
      <c r="B1329" t="s">
        <v>98</v>
      </c>
      <c r="C1329" t="s">
        <v>1924</v>
      </c>
      <c r="D1329" t="s">
        <v>1933</v>
      </c>
      <c r="E1329" s="29">
        <v>2939.8993784049285</v>
      </c>
      <c r="F1329" s="29">
        <v>5900</v>
      </c>
    </row>
    <row r="1330" spans="1:6" hidden="1" x14ac:dyDescent="0.3">
      <c r="A1330" t="s">
        <v>72</v>
      </c>
      <c r="B1330" t="s">
        <v>98</v>
      </c>
      <c r="C1330" t="s">
        <v>1924</v>
      </c>
      <c r="D1330" t="s">
        <v>1934</v>
      </c>
      <c r="E1330" s="29">
        <v>3081.954580532868</v>
      </c>
      <c r="F1330" s="29">
        <v>6200</v>
      </c>
    </row>
    <row r="1331" spans="1:6" hidden="1" x14ac:dyDescent="0.3">
      <c r="A1331" t="s">
        <v>72</v>
      </c>
      <c r="B1331" t="s">
        <v>98</v>
      </c>
      <c r="C1331" t="s">
        <v>1924</v>
      </c>
      <c r="D1331" t="s">
        <v>1935</v>
      </c>
      <c r="E1331" s="29">
        <v>2222.542564426773</v>
      </c>
      <c r="F1331" s="29">
        <v>4500</v>
      </c>
    </row>
    <row r="1332" spans="1:6" hidden="1" x14ac:dyDescent="0.3">
      <c r="A1332" t="s">
        <v>72</v>
      </c>
      <c r="B1332" t="s">
        <v>98</v>
      </c>
      <c r="C1332" t="s">
        <v>1924</v>
      </c>
      <c r="D1332" t="s">
        <v>1936</v>
      </c>
      <c r="E1332" s="29">
        <v>2163.7341135882252</v>
      </c>
      <c r="F1332" s="29">
        <v>4400</v>
      </c>
    </row>
    <row r="1333" spans="1:6" hidden="1" x14ac:dyDescent="0.3">
      <c r="A1333" t="s">
        <v>72</v>
      </c>
      <c r="B1333" t="s">
        <v>98</v>
      </c>
      <c r="C1333" t="s">
        <v>1924</v>
      </c>
      <c r="D1333" t="s">
        <v>1937</v>
      </c>
      <c r="E1333" s="29">
        <v>4291.5563743896746</v>
      </c>
      <c r="F1333" s="29">
        <v>8600</v>
      </c>
    </row>
    <row r="1334" spans="1:6" hidden="1" x14ac:dyDescent="0.3">
      <c r="A1334" t="s">
        <v>72</v>
      </c>
      <c r="B1334" t="s">
        <v>98</v>
      </c>
      <c r="C1334" t="s">
        <v>1924</v>
      </c>
      <c r="D1334" t="s">
        <v>1938</v>
      </c>
      <c r="E1334" s="29">
        <v>3445.0066464894403</v>
      </c>
      <c r="F1334" s="29">
        <v>6900</v>
      </c>
    </row>
    <row r="1335" spans="1:6" hidden="1" x14ac:dyDescent="0.3">
      <c r="A1335" t="s">
        <v>72</v>
      </c>
      <c r="B1335" t="s">
        <v>98</v>
      </c>
      <c r="C1335" t="s">
        <v>1924</v>
      </c>
      <c r="D1335" t="s">
        <v>1939</v>
      </c>
      <c r="E1335" s="29">
        <v>1764.0612679124333</v>
      </c>
      <c r="F1335" s="29">
        <v>3600</v>
      </c>
    </row>
    <row r="1336" spans="1:6" hidden="1" x14ac:dyDescent="0.3">
      <c r="A1336" t="s">
        <v>72</v>
      </c>
      <c r="B1336" t="s">
        <v>98</v>
      </c>
      <c r="C1336" t="s">
        <v>99</v>
      </c>
      <c r="D1336" t="s">
        <v>1940</v>
      </c>
      <c r="E1336" s="29">
        <v>3894.9273297947757</v>
      </c>
      <c r="F1336" s="29">
        <v>7800</v>
      </c>
    </row>
    <row r="1337" spans="1:6" hidden="1" x14ac:dyDescent="0.3">
      <c r="A1337" t="s">
        <v>72</v>
      </c>
      <c r="B1337" t="s">
        <v>98</v>
      </c>
      <c r="C1337" t="s">
        <v>99</v>
      </c>
      <c r="D1337" t="s">
        <v>1941</v>
      </c>
      <c r="E1337" s="29">
        <v>1889.7396225887669</v>
      </c>
      <c r="F1337" s="29">
        <v>3800</v>
      </c>
    </row>
    <row r="1338" spans="1:6" hidden="1" x14ac:dyDescent="0.3">
      <c r="A1338" t="s">
        <v>72</v>
      </c>
      <c r="B1338" t="s">
        <v>98</v>
      </c>
      <c r="C1338" t="s">
        <v>99</v>
      </c>
      <c r="D1338" t="s">
        <v>1942</v>
      </c>
      <c r="E1338" s="29">
        <v>12457.230415989136</v>
      </c>
      <c r="F1338" s="29">
        <v>25000</v>
      </c>
    </row>
    <row r="1339" spans="1:6" hidden="1" x14ac:dyDescent="0.3">
      <c r="A1339" t="s">
        <v>72</v>
      </c>
      <c r="B1339" t="s">
        <v>98</v>
      </c>
      <c r="C1339" t="s">
        <v>99</v>
      </c>
      <c r="D1339" t="s">
        <v>1943</v>
      </c>
      <c r="E1339" s="29">
        <v>12717.823290961082</v>
      </c>
      <c r="F1339" s="29">
        <v>25500</v>
      </c>
    </row>
    <row r="1340" spans="1:6" hidden="1" x14ac:dyDescent="0.3">
      <c r="A1340" t="s">
        <v>72</v>
      </c>
      <c r="B1340" t="s">
        <v>98</v>
      </c>
      <c r="C1340" t="s">
        <v>99</v>
      </c>
      <c r="D1340" t="s">
        <v>327</v>
      </c>
      <c r="E1340" s="29">
        <v>10557.018790637074</v>
      </c>
      <c r="F1340" s="29">
        <v>21200</v>
      </c>
    </row>
    <row r="1341" spans="1:6" hidden="1" x14ac:dyDescent="0.3">
      <c r="A1341" t="s">
        <v>72</v>
      </c>
      <c r="B1341" t="s">
        <v>98</v>
      </c>
      <c r="C1341" t="s">
        <v>99</v>
      </c>
      <c r="D1341" t="s">
        <v>1944</v>
      </c>
      <c r="E1341" s="29">
        <v>3461.2459918331178</v>
      </c>
      <c r="F1341" s="29">
        <v>7000</v>
      </c>
    </row>
    <row r="1342" spans="1:6" hidden="1" x14ac:dyDescent="0.3">
      <c r="A1342" t="s">
        <v>72</v>
      </c>
      <c r="B1342" t="s">
        <v>98</v>
      </c>
      <c r="C1342" t="s">
        <v>99</v>
      </c>
      <c r="D1342" t="s">
        <v>1945</v>
      </c>
      <c r="E1342" s="29">
        <v>3975.7678732701379</v>
      </c>
      <c r="F1342" s="29">
        <v>8000</v>
      </c>
    </row>
    <row r="1343" spans="1:6" hidden="1" x14ac:dyDescent="0.3">
      <c r="A1343" t="s">
        <v>72</v>
      </c>
      <c r="B1343" t="s">
        <v>98</v>
      </c>
      <c r="C1343" t="s">
        <v>99</v>
      </c>
      <c r="D1343" t="s">
        <v>1946</v>
      </c>
      <c r="E1343" s="29">
        <v>3279.8953014319632</v>
      </c>
      <c r="F1343" s="29">
        <v>6600</v>
      </c>
    </row>
    <row r="1344" spans="1:6" hidden="1" x14ac:dyDescent="0.3">
      <c r="A1344" t="s">
        <v>72</v>
      </c>
      <c r="B1344" t="s">
        <v>98</v>
      </c>
      <c r="C1344" t="s">
        <v>99</v>
      </c>
      <c r="D1344" t="s">
        <v>1947</v>
      </c>
      <c r="E1344" s="29">
        <v>12722.588069891306</v>
      </c>
      <c r="F1344" s="29">
        <v>25500</v>
      </c>
    </row>
    <row r="1345" spans="1:6" hidden="1" x14ac:dyDescent="0.3">
      <c r="A1345" t="s">
        <v>72</v>
      </c>
      <c r="B1345" t="s">
        <v>98</v>
      </c>
      <c r="C1345" t="s">
        <v>99</v>
      </c>
      <c r="D1345" t="s">
        <v>1948</v>
      </c>
      <c r="E1345" s="29">
        <v>661.84032795160419</v>
      </c>
      <c r="F1345" s="29">
        <v>1400</v>
      </c>
    </row>
    <row r="1346" spans="1:6" hidden="1" x14ac:dyDescent="0.3">
      <c r="A1346" t="s">
        <v>72</v>
      </c>
      <c r="B1346" t="s">
        <v>98</v>
      </c>
      <c r="C1346" t="s">
        <v>99</v>
      </c>
      <c r="D1346" t="s">
        <v>1949</v>
      </c>
      <c r="E1346" s="29">
        <v>2392.65932351937</v>
      </c>
      <c r="F1346" s="29">
        <v>4800</v>
      </c>
    </row>
    <row r="1347" spans="1:6" hidden="1" x14ac:dyDescent="0.3">
      <c r="A1347" t="s">
        <v>72</v>
      </c>
      <c r="B1347" t="s">
        <v>98</v>
      </c>
      <c r="C1347" t="s">
        <v>99</v>
      </c>
      <c r="D1347" t="s">
        <v>1950</v>
      </c>
      <c r="E1347" s="29">
        <v>12493.285287440111</v>
      </c>
      <c r="F1347" s="29">
        <v>25000</v>
      </c>
    </row>
    <row r="1348" spans="1:6" hidden="1" x14ac:dyDescent="0.3">
      <c r="A1348" t="s">
        <v>72</v>
      </c>
      <c r="B1348" t="s">
        <v>98</v>
      </c>
      <c r="C1348" t="s">
        <v>99</v>
      </c>
      <c r="D1348" t="s">
        <v>1951</v>
      </c>
      <c r="E1348" s="29">
        <v>7564.2977208608427</v>
      </c>
      <c r="F1348" s="29">
        <v>15200</v>
      </c>
    </row>
    <row r="1349" spans="1:6" hidden="1" x14ac:dyDescent="0.3">
      <c r="A1349" t="s">
        <v>72</v>
      </c>
      <c r="B1349" t="s">
        <v>98</v>
      </c>
      <c r="C1349" t="s">
        <v>99</v>
      </c>
      <c r="D1349" t="s">
        <v>1952</v>
      </c>
      <c r="E1349" s="29">
        <v>10269.713431395332</v>
      </c>
      <c r="F1349" s="29">
        <v>20600</v>
      </c>
    </row>
    <row r="1350" spans="1:6" hidden="1" x14ac:dyDescent="0.3">
      <c r="A1350" t="s">
        <v>72</v>
      </c>
      <c r="B1350" t="s">
        <v>98</v>
      </c>
      <c r="C1350" t="s">
        <v>99</v>
      </c>
      <c r="D1350" t="s">
        <v>1953</v>
      </c>
      <c r="E1350" s="29">
        <v>2571.5043823515985</v>
      </c>
      <c r="F1350" s="29">
        <v>5200</v>
      </c>
    </row>
    <row r="1351" spans="1:6" hidden="1" x14ac:dyDescent="0.3">
      <c r="A1351" t="s">
        <v>72</v>
      </c>
      <c r="B1351" t="s">
        <v>98</v>
      </c>
      <c r="C1351" t="s">
        <v>99</v>
      </c>
      <c r="D1351" t="s">
        <v>328</v>
      </c>
      <c r="E1351" s="29">
        <v>12024.302066860411</v>
      </c>
      <c r="F1351" s="29">
        <v>24100</v>
      </c>
    </row>
    <row r="1352" spans="1:6" hidden="1" x14ac:dyDescent="0.3">
      <c r="A1352" t="s">
        <v>72</v>
      </c>
      <c r="B1352" t="s">
        <v>98</v>
      </c>
      <c r="C1352" t="s">
        <v>99</v>
      </c>
      <c r="D1352" t="s">
        <v>329</v>
      </c>
      <c r="E1352" s="29">
        <v>9686.3437220638261</v>
      </c>
      <c r="F1352" s="29">
        <v>19400</v>
      </c>
    </row>
    <row r="1353" spans="1:6" hidden="1" x14ac:dyDescent="0.3">
      <c r="A1353" t="s">
        <v>72</v>
      </c>
      <c r="B1353" t="s">
        <v>98</v>
      </c>
      <c r="C1353" t="s">
        <v>99</v>
      </c>
      <c r="D1353" t="s">
        <v>1954</v>
      </c>
      <c r="E1353" s="29">
        <v>5974.5600701787425</v>
      </c>
      <c r="F1353" s="29">
        <v>12000</v>
      </c>
    </row>
    <row r="1354" spans="1:6" hidden="1" x14ac:dyDescent="0.3">
      <c r="A1354" t="s">
        <v>72</v>
      </c>
      <c r="B1354" t="s">
        <v>98</v>
      </c>
      <c r="C1354" t="s">
        <v>99</v>
      </c>
      <c r="D1354" t="s">
        <v>1955</v>
      </c>
      <c r="E1354" s="29">
        <v>11415.645535267369</v>
      </c>
      <c r="F1354" s="29">
        <v>22900</v>
      </c>
    </row>
    <row r="1355" spans="1:6" hidden="1" x14ac:dyDescent="0.3">
      <c r="A1355" t="s">
        <v>72</v>
      </c>
      <c r="B1355" t="s">
        <v>98</v>
      </c>
      <c r="C1355" t="s">
        <v>1956</v>
      </c>
      <c r="D1355" t="s">
        <v>1957</v>
      </c>
      <c r="E1355" s="29">
        <v>3177.7066757723651</v>
      </c>
      <c r="F1355" s="29">
        <v>6400</v>
      </c>
    </row>
    <row r="1356" spans="1:6" hidden="1" x14ac:dyDescent="0.3">
      <c r="A1356" t="s">
        <v>72</v>
      </c>
      <c r="B1356" t="s">
        <v>98</v>
      </c>
      <c r="C1356" t="s">
        <v>1956</v>
      </c>
      <c r="D1356" t="s">
        <v>1958</v>
      </c>
      <c r="E1356" s="29">
        <v>5958.7520937545714</v>
      </c>
      <c r="F1356" s="29">
        <v>12000</v>
      </c>
    </row>
    <row r="1357" spans="1:6" hidden="1" x14ac:dyDescent="0.3">
      <c r="A1357" t="s">
        <v>72</v>
      </c>
      <c r="B1357" t="s">
        <v>98</v>
      </c>
      <c r="C1357" t="s">
        <v>1956</v>
      </c>
      <c r="D1357" t="s">
        <v>1959</v>
      </c>
      <c r="E1357" s="29">
        <v>8305.0185751707377</v>
      </c>
      <c r="F1357" s="29">
        <v>16700</v>
      </c>
    </row>
    <row r="1358" spans="1:6" hidden="1" x14ac:dyDescent="0.3">
      <c r="A1358" t="s">
        <v>72</v>
      </c>
      <c r="B1358" t="s">
        <v>98</v>
      </c>
      <c r="C1358" t="s">
        <v>1956</v>
      </c>
      <c r="D1358" t="s">
        <v>1960</v>
      </c>
      <c r="E1358" s="29">
        <v>403.11468313115535</v>
      </c>
      <c r="F1358" s="29">
        <v>900</v>
      </c>
    </row>
    <row r="1359" spans="1:6" hidden="1" x14ac:dyDescent="0.3">
      <c r="A1359" t="s">
        <v>72</v>
      </c>
      <c r="B1359" t="s">
        <v>98</v>
      </c>
      <c r="C1359" t="s">
        <v>1956</v>
      </c>
      <c r="D1359" t="s">
        <v>1961</v>
      </c>
      <c r="E1359" s="29">
        <v>1902.4665615993263</v>
      </c>
      <c r="F1359" s="29">
        <v>3900</v>
      </c>
    </row>
    <row r="1360" spans="1:6" hidden="1" x14ac:dyDescent="0.3">
      <c r="A1360" t="s">
        <v>72</v>
      </c>
      <c r="B1360" t="s">
        <v>98</v>
      </c>
      <c r="C1360" t="s">
        <v>1956</v>
      </c>
      <c r="D1360" t="s">
        <v>1962</v>
      </c>
      <c r="E1360" s="29">
        <v>2698.9259283740312</v>
      </c>
      <c r="F1360" s="29">
        <v>5400</v>
      </c>
    </row>
    <row r="1361" spans="1:6" hidden="1" x14ac:dyDescent="0.3">
      <c r="A1361" t="s">
        <v>72</v>
      </c>
      <c r="B1361" t="s">
        <v>98</v>
      </c>
      <c r="C1361" t="s">
        <v>1956</v>
      </c>
      <c r="D1361" t="s">
        <v>1963</v>
      </c>
      <c r="E1361" s="29">
        <v>6980.8593060031853</v>
      </c>
      <c r="F1361" s="29">
        <v>14000</v>
      </c>
    </row>
    <row r="1362" spans="1:6" hidden="1" x14ac:dyDescent="0.3">
      <c r="A1362" t="s">
        <v>72</v>
      </c>
      <c r="B1362" t="s">
        <v>98</v>
      </c>
      <c r="C1362" t="s">
        <v>1956</v>
      </c>
      <c r="D1362" t="s">
        <v>1964</v>
      </c>
      <c r="E1362" s="29">
        <v>11450.483174995567</v>
      </c>
      <c r="F1362" s="29">
        <v>23000</v>
      </c>
    </row>
    <row r="1363" spans="1:6" hidden="1" x14ac:dyDescent="0.3">
      <c r="A1363" t="s">
        <v>72</v>
      </c>
      <c r="B1363" t="s">
        <v>98</v>
      </c>
      <c r="C1363" t="s">
        <v>1956</v>
      </c>
      <c r="D1363" t="s">
        <v>1965</v>
      </c>
      <c r="E1363" s="29">
        <v>4617.4704819551525</v>
      </c>
      <c r="F1363" s="29">
        <v>9300</v>
      </c>
    </row>
    <row r="1364" spans="1:6" hidden="1" x14ac:dyDescent="0.3">
      <c r="A1364" t="s">
        <v>72</v>
      </c>
      <c r="B1364" t="s">
        <v>98</v>
      </c>
      <c r="C1364" t="s">
        <v>1956</v>
      </c>
      <c r="D1364" t="s">
        <v>1966</v>
      </c>
      <c r="E1364" s="29">
        <v>6362.5551699807038</v>
      </c>
      <c r="F1364" s="29">
        <v>12800</v>
      </c>
    </row>
    <row r="1365" spans="1:6" hidden="1" x14ac:dyDescent="0.3">
      <c r="A1365" t="s">
        <v>72</v>
      </c>
      <c r="B1365" t="s">
        <v>98</v>
      </c>
      <c r="C1365" t="s">
        <v>1956</v>
      </c>
      <c r="D1365" t="s">
        <v>1967</v>
      </c>
      <c r="E1365" s="29">
        <v>6475.3350155757389</v>
      </c>
      <c r="F1365" s="29">
        <v>13000</v>
      </c>
    </row>
    <row r="1366" spans="1:6" hidden="1" x14ac:dyDescent="0.3">
      <c r="A1366" t="s">
        <v>72</v>
      </c>
      <c r="B1366" t="s">
        <v>98</v>
      </c>
      <c r="C1366" t="s">
        <v>1956</v>
      </c>
      <c r="D1366" t="s">
        <v>1968</v>
      </c>
      <c r="E1366" s="29">
        <v>1061.4361833470052</v>
      </c>
      <c r="F1366" s="29">
        <v>2200</v>
      </c>
    </row>
    <row r="1367" spans="1:6" hidden="1" x14ac:dyDescent="0.3">
      <c r="A1367" t="s">
        <v>72</v>
      </c>
      <c r="B1367" t="s">
        <v>98</v>
      </c>
      <c r="C1367" t="s">
        <v>1956</v>
      </c>
      <c r="D1367" t="s">
        <v>1969</v>
      </c>
      <c r="E1367" s="29">
        <v>1116.4398662576025</v>
      </c>
      <c r="F1367" s="29">
        <v>2300</v>
      </c>
    </row>
    <row r="1368" spans="1:6" hidden="1" x14ac:dyDescent="0.3">
      <c r="A1368" t="s">
        <v>72</v>
      </c>
      <c r="B1368" t="s">
        <v>98</v>
      </c>
      <c r="C1368" t="s">
        <v>1956</v>
      </c>
      <c r="D1368" t="s">
        <v>1970</v>
      </c>
      <c r="E1368" s="29">
        <v>5123.4767940884431</v>
      </c>
      <c r="F1368" s="29">
        <v>10300</v>
      </c>
    </row>
    <row r="1369" spans="1:6" hidden="1" x14ac:dyDescent="0.3">
      <c r="A1369" t="s">
        <v>72</v>
      </c>
      <c r="B1369" t="s">
        <v>98</v>
      </c>
      <c r="C1369" t="s">
        <v>1956</v>
      </c>
      <c r="D1369" t="s">
        <v>1971</v>
      </c>
      <c r="E1369" s="29">
        <v>8548.8783970359473</v>
      </c>
      <c r="F1369" s="29">
        <v>17100</v>
      </c>
    </row>
    <row r="1370" spans="1:6" hidden="1" x14ac:dyDescent="0.3">
      <c r="A1370" t="s">
        <v>72</v>
      </c>
      <c r="B1370" t="s">
        <v>98</v>
      </c>
      <c r="C1370" t="s">
        <v>1956</v>
      </c>
      <c r="D1370" t="s">
        <v>1972</v>
      </c>
      <c r="E1370" s="29">
        <v>4624.1476186016043</v>
      </c>
      <c r="F1370" s="29">
        <v>9300</v>
      </c>
    </row>
    <row r="1371" spans="1:6" hidden="1" x14ac:dyDescent="0.3">
      <c r="A1371" t="s">
        <v>100</v>
      </c>
      <c r="B1371" t="s">
        <v>101</v>
      </c>
      <c r="C1371" t="s">
        <v>1973</v>
      </c>
      <c r="D1371" t="s">
        <v>1974</v>
      </c>
      <c r="E1371" s="29">
        <v>5288.5679224431524</v>
      </c>
      <c r="F1371" s="29">
        <v>10600</v>
      </c>
    </row>
    <row r="1372" spans="1:6" hidden="1" x14ac:dyDescent="0.3">
      <c r="A1372" t="s">
        <v>100</v>
      </c>
      <c r="B1372" t="s">
        <v>101</v>
      </c>
      <c r="C1372" t="s">
        <v>1973</v>
      </c>
      <c r="D1372" t="s">
        <v>1975</v>
      </c>
      <c r="E1372" s="29">
        <v>1050.3190889339189</v>
      </c>
      <c r="F1372" s="29">
        <v>2200</v>
      </c>
    </row>
    <row r="1373" spans="1:6" hidden="1" x14ac:dyDescent="0.3">
      <c r="A1373" t="s">
        <v>100</v>
      </c>
      <c r="B1373" t="s">
        <v>101</v>
      </c>
      <c r="C1373" t="s">
        <v>1973</v>
      </c>
      <c r="D1373" t="s">
        <v>1976</v>
      </c>
      <c r="E1373" s="29">
        <v>1130.17422144481</v>
      </c>
      <c r="F1373" s="29">
        <v>2300</v>
      </c>
    </row>
    <row r="1374" spans="1:6" hidden="1" x14ac:dyDescent="0.3">
      <c r="A1374" t="s">
        <v>100</v>
      </c>
      <c r="B1374" t="s">
        <v>101</v>
      </c>
      <c r="C1374" t="s">
        <v>1973</v>
      </c>
      <c r="D1374" t="s">
        <v>1977</v>
      </c>
      <c r="E1374" s="29">
        <v>1027.8109563545186</v>
      </c>
      <c r="F1374" s="29">
        <v>2100</v>
      </c>
    </row>
    <row r="1375" spans="1:6" hidden="1" x14ac:dyDescent="0.3">
      <c r="A1375" t="s">
        <v>100</v>
      </c>
      <c r="B1375" t="s">
        <v>101</v>
      </c>
      <c r="C1375" t="s">
        <v>1973</v>
      </c>
      <c r="D1375" t="s">
        <v>1978</v>
      </c>
      <c r="E1375" s="29">
        <v>2168.7273396407513</v>
      </c>
      <c r="F1375" s="29">
        <v>4400</v>
      </c>
    </row>
    <row r="1376" spans="1:6" hidden="1" x14ac:dyDescent="0.3">
      <c r="A1376" t="s">
        <v>100</v>
      </c>
      <c r="B1376" t="s">
        <v>101</v>
      </c>
      <c r="C1376" t="s">
        <v>1973</v>
      </c>
      <c r="D1376" t="s">
        <v>1979</v>
      </c>
      <c r="E1376" s="29">
        <v>1942.1613132023044</v>
      </c>
      <c r="F1376" s="29">
        <v>3900</v>
      </c>
    </row>
    <row r="1377" spans="1:6" hidden="1" x14ac:dyDescent="0.3">
      <c r="A1377" t="s">
        <v>100</v>
      </c>
      <c r="B1377" t="s">
        <v>101</v>
      </c>
      <c r="C1377" t="s">
        <v>1973</v>
      </c>
      <c r="D1377" t="s">
        <v>1980</v>
      </c>
      <c r="E1377" s="29">
        <v>3661.0551507088458</v>
      </c>
      <c r="F1377" s="29">
        <v>7400</v>
      </c>
    </row>
    <row r="1378" spans="1:6" hidden="1" x14ac:dyDescent="0.3">
      <c r="A1378" t="s">
        <v>100</v>
      </c>
      <c r="B1378" t="s">
        <v>101</v>
      </c>
      <c r="C1378" t="s">
        <v>1973</v>
      </c>
      <c r="D1378" t="s">
        <v>1981</v>
      </c>
      <c r="E1378" s="29">
        <v>1471.5610083846877</v>
      </c>
      <c r="F1378" s="29">
        <v>3000</v>
      </c>
    </row>
    <row r="1379" spans="1:6" hidden="1" x14ac:dyDescent="0.3">
      <c r="A1379" t="s">
        <v>100</v>
      </c>
      <c r="B1379" t="s">
        <v>101</v>
      </c>
      <c r="C1379" t="s">
        <v>1973</v>
      </c>
      <c r="D1379" t="s">
        <v>1982</v>
      </c>
      <c r="E1379" s="29">
        <v>905.51876198900686</v>
      </c>
      <c r="F1379" s="29">
        <v>1900</v>
      </c>
    </row>
    <row r="1380" spans="1:6" hidden="1" x14ac:dyDescent="0.3">
      <c r="A1380" t="s">
        <v>100</v>
      </c>
      <c r="B1380" t="s">
        <v>101</v>
      </c>
      <c r="C1380" t="s">
        <v>1973</v>
      </c>
      <c r="D1380" t="s">
        <v>1983</v>
      </c>
      <c r="E1380" s="29">
        <v>1157.8691287679271</v>
      </c>
      <c r="F1380" s="29">
        <v>2400</v>
      </c>
    </row>
    <row r="1381" spans="1:6" hidden="1" x14ac:dyDescent="0.3">
      <c r="A1381" t="s">
        <v>100</v>
      </c>
      <c r="B1381" t="s">
        <v>101</v>
      </c>
      <c r="C1381" t="s">
        <v>1973</v>
      </c>
      <c r="D1381" t="s">
        <v>1984</v>
      </c>
      <c r="E1381" s="29">
        <v>1139.2909216178703</v>
      </c>
      <c r="F1381" s="29">
        <v>2300</v>
      </c>
    </row>
    <row r="1382" spans="1:6" hidden="1" x14ac:dyDescent="0.3">
      <c r="A1382" t="s">
        <v>100</v>
      </c>
      <c r="B1382" t="s">
        <v>101</v>
      </c>
      <c r="C1382" t="s">
        <v>1985</v>
      </c>
      <c r="D1382" t="s">
        <v>1986</v>
      </c>
      <c r="E1382" s="29">
        <v>1085.3446159397672</v>
      </c>
      <c r="F1382" s="29">
        <v>2200</v>
      </c>
    </row>
    <row r="1383" spans="1:6" hidden="1" x14ac:dyDescent="0.3">
      <c r="A1383" t="s">
        <v>100</v>
      </c>
      <c r="B1383" t="s">
        <v>101</v>
      </c>
      <c r="C1383" t="s">
        <v>1985</v>
      </c>
      <c r="D1383" t="s">
        <v>1987</v>
      </c>
      <c r="E1383" s="29">
        <v>4901.8559686174212</v>
      </c>
      <c r="F1383" s="29">
        <v>9900</v>
      </c>
    </row>
    <row r="1384" spans="1:6" hidden="1" x14ac:dyDescent="0.3">
      <c r="A1384" t="s">
        <v>100</v>
      </c>
      <c r="B1384" t="s">
        <v>101</v>
      </c>
      <c r="C1384" t="s">
        <v>102</v>
      </c>
      <c r="D1384" t="s">
        <v>1988</v>
      </c>
      <c r="E1384" s="29">
        <v>2127.044741316839</v>
      </c>
      <c r="F1384" s="29">
        <v>4300</v>
      </c>
    </row>
    <row r="1385" spans="1:6" hidden="1" x14ac:dyDescent="0.3">
      <c r="A1385" t="s">
        <v>100</v>
      </c>
      <c r="B1385" t="s">
        <v>101</v>
      </c>
      <c r="C1385" t="s">
        <v>102</v>
      </c>
      <c r="D1385" t="s">
        <v>1989</v>
      </c>
      <c r="E1385" s="29">
        <v>1507.3733808402176</v>
      </c>
      <c r="F1385" s="29">
        <v>3100</v>
      </c>
    </row>
    <row r="1386" spans="1:6" hidden="1" x14ac:dyDescent="0.3">
      <c r="A1386" t="s">
        <v>100</v>
      </c>
      <c r="B1386" t="s">
        <v>101</v>
      </c>
      <c r="C1386" t="s">
        <v>102</v>
      </c>
      <c r="D1386" t="s">
        <v>330</v>
      </c>
      <c r="E1386" s="29">
        <v>9171.7719800409013</v>
      </c>
      <c r="F1386" s="29">
        <v>18400</v>
      </c>
    </row>
    <row r="1387" spans="1:6" hidden="1" x14ac:dyDescent="0.3">
      <c r="A1387" t="s">
        <v>100</v>
      </c>
      <c r="B1387" t="s">
        <v>101</v>
      </c>
      <c r="C1387" t="s">
        <v>102</v>
      </c>
      <c r="D1387" t="s">
        <v>331</v>
      </c>
      <c r="E1387" s="29">
        <v>9300.9538194677953</v>
      </c>
      <c r="F1387" s="29">
        <v>18700</v>
      </c>
    </row>
    <row r="1388" spans="1:6" hidden="1" x14ac:dyDescent="0.3">
      <c r="A1388" t="s">
        <v>100</v>
      </c>
      <c r="B1388" t="s">
        <v>101</v>
      </c>
      <c r="C1388" t="s">
        <v>102</v>
      </c>
      <c r="D1388" t="s">
        <v>1990</v>
      </c>
      <c r="E1388" s="29">
        <v>6313.9888206771375</v>
      </c>
      <c r="F1388" s="29">
        <v>12700</v>
      </c>
    </row>
    <row r="1389" spans="1:6" hidden="1" x14ac:dyDescent="0.3">
      <c r="A1389" t="s">
        <v>100</v>
      </c>
      <c r="B1389" t="s">
        <v>101</v>
      </c>
      <c r="C1389" t="s">
        <v>102</v>
      </c>
      <c r="D1389" t="s">
        <v>1991</v>
      </c>
      <c r="E1389" s="29">
        <v>4455.3454051307071</v>
      </c>
      <c r="F1389" s="29">
        <v>9000</v>
      </c>
    </row>
    <row r="1390" spans="1:6" hidden="1" x14ac:dyDescent="0.3">
      <c r="A1390" t="s">
        <v>100</v>
      </c>
      <c r="B1390" t="s">
        <v>101</v>
      </c>
      <c r="C1390" t="s">
        <v>102</v>
      </c>
      <c r="D1390" t="s">
        <v>1992</v>
      </c>
      <c r="E1390" s="29">
        <v>4315.8982964237002</v>
      </c>
      <c r="F1390" s="29">
        <v>8700</v>
      </c>
    </row>
    <row r="1391" spans="1:6" hidden="1" x14ac:dyDescent="0.3">
      <c r="A1391" t="s">
        <v>100</v>
      </c>
      <c r="B1391" t="s">
        <v>101</v>
      </c>
      <c r="C1391" t="s">
        <v>102</v>
      </c>
      <c r="D1391" t="s">
        <v>1993</v>
      </c>
      <c r="E1391" s="29">
        <v>11779.830271908597</v>
      </c>
      <c r="F1391" s="29">
        <v>23600</v>
      </c>
    </row>
    <row r="1392" spans="1:6" hidden="1" x14ac:dyDescent="0.3">
      <c r="A1392" t="s">
        <v>100</v>
      </c>
      <c r="B1392" t="s">
        <v>101</v>
      </c>
      <c r="C1392" t="s">
        <v>102</v>
      </c>
      <c r="D1392" t="s">
        <v>332</v>
      </c>
      <c r="E1392" s="29">
        <v>6269.4395873003141</v>
      </c>
      <c r="F1392" s="29">
        <v>12600</v>
      </c>
    </row>
    <row r="1393" spans="1:6" hidden="1" x14ac:dyDescent="0.3">
      <c r="A1393" t="s">
        <v>100</v>
      </c>
      <c r="B1393" t="s">
        <v>101</v>
      </c>
      <c r="C1393" t="s">
        <v>102</v>
      </c>
      <c r="D1393" t="s">
        <v>333</v>
      </c>
      <c r="E1393" s="29">
        <v>13288.063253834905</v>
      </c>
      <c r="F1393" s="29">
        <v>26600</v>
      </c>
    </row>
    <row r="1394" spans="1:6" hidden="1" x14ac:dyDescent="0.3">
      <c r="A1394" t="s">
        <v>100</v>
      </c>
      <c r="B1394" t="s">
        <v>101</v>
      </c>
      <c r="C1394" t="s">
        <v>102</v>
      </c>
      <c r="D1394" t="s">
        <v>1994</v>
      </c>
      <c r="E1394" s="29">
        <v>7966.8064990486782</v>
      </c>
      <c r="F1394" s="29">
        <v>16000</v>
      </c>
    </row>
    <row r="1395" spans="1:6" hidden="1" x14ac:dyDescent="0.3">
      <c r="A1395" t="s">
        <v>100</v>
      </c>
      <c r="B1395" t="s">
        <v>101</v>
      </c>
      <c r="C1395" t="s">
        <v>102</v>
      </c>
      <c r="D1395" t="s">
        <v>334</v>
      </c>
      <c r="E1395" s="29">
        <v>9036.4937013633607</v>
      </c>
      <c r="F1395" s="29">
        <v>18100</v>
      </c>
    </row>
    <row r="1396" spans="1:6" hidden="1" x14ac:dyDescent="0.3">
      <c r="A1396" t="s">
        <v>100</v>
      </c>
      <c r="B1396" t="s">
        <v>101</v>
      </c>
      <c r="C1396" t="s">
        <v>102</v>
      </c>
      <c r="D1396" t="s">
        <v>1995</v>
      </c>
      <c r="E1396" s="29">
        <v>8180.0081438725647</v>
      </c>
      <c r="F1396" s="29">
        <v>16400</v>
      </c>
    </row>
    <row r="1397" spans="1:6" hidden="1" x14ac:dyDescent="0.3">
      <c r="A1397" t="s">
        <v>100</v>
      </c>
      <c r="B1397" t="s">
        <v>103</v>
      </c>
      <c r="C1397" t="s">
        <v>104</v>
      </c>
      <c r="D1397" t="s">
        <v>335</v>
      </c>
      <c r="E1397" s="29">
        <v>5335.0466334250068</v>
      </c>
      <c r="F1397" s="29">
        <v>10700</v>
      </c>
    </row>
    <row r="1398" spans="1:6" hidden="1" x14ac:dyDescent="0.3">
      <c r="A1398" t="s">
        <v>100</v>
      </c>
      <c r="B1398" t="s">
        <v>103</v>
      </c>
      <c r="C1398" t="s">
        <v>104</v>
      </c>
      <c r="D1398" t="s">
        <v>336</v>
      </c>
      <c r="E1398" s="29">
        <v>5015.8030729470283</v>
      </c>
      <c r="F1398" s="29">
        <v>10100</v>
      </c>
    </row>
    <row r="1399" spans="1:6" hidden="1" x14ac:dyDescent="0.3">
      <c r="A1399" t="s">
        <v>100</v>
      </c>
      <c r="B1399" t="s">
        <v>103</v>
      </c>
      <c r="C1399" t="s">
        <v>104</v>
      </c>
      <c r="D1399" t="s">
        <v>1996</v>
      </c>
      <c r="E1399" s="29">
        <v>4860.8635177552551</v>
      </c>
      <c r="F1399" s="29">
        <v>9800</v>
      </c>
    </row>
    <row r="1400" spans="1:6" hidden="1" x14ac:dyDescent="0.3">
      <c r="A1400" t="s">
        <v>100</v>
      </c>
      <c r="B1400" t="s">
        <v>103</v>
      </c>
      <c r="C1400" t="s">
        <v>104</v>
      </c>
      <c r="D1400" t="s">
        <v>337</v>
      </c>
      <c r="E1400" s="29">
        <v>14158.028794048741</v>
      </c>
      <c r="F1400" s="29">
        <v>28400</v>
      </c>
    </row>
    <row r="1401" spans="1:6" hidden="1" x14ac:dyDescent="0.3">
      <c r="A1401" t="s">
        <v>100</v>
      </c>
      <c r="B1401" t="s">
        <v>103</v>
      </c>
      <c r="C1401" t="s">
        <v>104</v>
      </c>
      <c r="D1401" t="s">
        <v>1997</v>
      </c>
      <c r="E1401" s="29">
        <v>2752.7381659792027</v>
      </c>
      <c r="F1401" s="29">
        <v>5600</v>
      </c>
    </row>
    <row r="1402" spans="1:6" hidden="1" x14ac:dyDescent="0.3">
      <c r="A1402" t="s">
        <v>100</v>
      </c>
      <c r="B1402" t="s">
        <v>103</v>
      </c>
      <c r="C1402" t="s">
        <v>104</v>
      </c>
      <c r="D1402" t="s">
        <v>1998</v>
      </c>
      <c r="E1402" s="29">
        <v>3349.5971337308738</v>
      </c>
      <c r="F1402" s="29">
        <v>6700</v>
      </c>
    </row>
    <row r="1403" spans="1:6" hidden="1" x14ac:dyDescent="0.3">
      <c r="A1403" t="s">
        <v>100</v>
      </c>
      <c r="B1403" t="s">
        <v>103</v>
      </c>
      <c r="C1403" t="s">
        <v>104</v>
      </c>
      <c r="D1403" t="s">
        <v>1999</v>
      </c>
      <c r="E1403" s="29">
        <v>3342.6052479947857</v>
      </c>
      <c r="F1403" s="29">
        <v>6700</v>
      </c>
    </row>
    <row r="1404" spans="1:6" hidden="1" x14ac:dyDescent="0.3">
      <c r="A1404" t="s">
        <v>100</v>
      </c>
      <c r="B1404" t="s">
        <v>103</v>
      </c>
      <c r="C1404" t="s">
        <v>104</v>
      </c>
      <c r="D1404" t="s">
        <v>338</v>
      </c>
      <c r="E1404" s="29">
        <v>5025.1819832994797</v>
      </c>
      <c r="F1404" s="29">
        <v>10100</v>
      </c>
    </row>
    <row r="1405" spans="1:6" hidden="1" x14ac:dyDescent="0.3">
      <c r="A1405" t="s">
        <v>100</v>
      </c>
      <c r="B1405" t="s">
        <v>103</v>
      </c>
      <c r="C1405" t="s">
        <v>104</v>
      </c>
      <c r="D1405" t="s">
        <v>2000</v>
      </c>
      <c r="E1405" s="29">
        <v>4305.4088051550443</v>
      </c>
      <c r="F1405" s="29">
        <v>8700</v>
      </c>
    </row>
    <row r="1406" spans="1:6" hidden="1" x14ac:dyDescent="0.3">
      <c r="A1406" t="s">
        <v>100</v>
      </c>
      <c r="B1406" t="s">
        <v>103</v>
      </c>
      <c r="C1406" t="s">
        <v>104</v>
      </c>
      <c r="D1406" t="s">
        <v>2001</v>
      </c>
      <c r="E1406" s="29">
        <v>3644.7365438883089</v>
      </c>
      <c r="F1406" s="29">
        <v>7300</v>
      </c>
    </row>
    <row r="1407" spans="1:6" hidden="1" x14ac:dyDescent="0.3">
      <c r="A1407" t="s">
        <v>100</v>
      </c>
      <c r="B1407" t="s">
        <v>103</v>
      </c>
      <c r="C1407" t="s">
        <v>104</v>
      </c>
      <c r="D1407" t="s">
        <v>2002</v>
      </c>
      <c r="E1407" s="29">
        <v>4219.0941757843975</v>
      </c>
      <c r="F1407" s="29">
        <v>8500</v>
      </c>
    </row>
    <row r="1408" spans="1:6" hidden="1" x14ac:dyDescent="0.3">
      <c r="A1408" t="s">
        <v>100</v>
      </c>
      <c r="B1408" t="s">
        <v>103</v>
      </c>
      <c r="C1408" t="s">
        <v>104</v>
      </c>
      <c r="D1408" t="s">
        <v>339</v>
      </c>
      <c r="E1408" s="29">
        <v>19933.129930962867</v>
      </c>
      <c r="F1408" s="29">
        <v>39900</v>
      </c>
    </row>
    <row r="1409" spans="1:6" hidden="1" x14ac:dyDescent="0.3">
      <c r="A1409" t="s">
        <v>100</v>
      </c>
      <c r="B1409" t="s">
        <v>103</v>
      </c>
      <c r="C1409" t="s">
        <v>104</v>
      </c>
      <c r="D1409" t="s">
        <v>2003</v>
      </c>
      <c r="E1409" s="29">
        <v>9413.2623952163158</v>
      </c>
      <c r="F1409" s="29">
        <v>18900</v>
      </c>
    </row>
    <row r="1410" spans="1:6" hidden="1" x14ac:dyDescent="0.3">
      <c r="A1410" t="s">
        <v>100</v>
      </c>
      <c r="B1410" t="s">
        <v>103</v>
      </c>
      <c r="C1410" t="s">
        <v>104</v>
      </c>
      <c r="D1410" t="s">
        <v>340</v>
      </c>
      <c r="E1410" s="29">
        <v>5690.9874951101792</v>
      </c>
      <c r="F1410" s="29">
        <v>11400</v>
      </c>
    </row>
    <row r="1411" spans="1:6" hidden="1" x14ac:dyDescent="0.3">
      <c r="A1411" t="s">
        <v>100</v>
      </c>
      <c r="B1411" t="s">
        <v>103</v>
      </c>
      <c r="C1411" t="s">
        <v>104</v>
      </c>
      <c r="D1411" t="s">
        <v>341</v>
      </c>
      <c r="E1411" s="29">
        <v>5495.3271747430299</v>
      </c>
      <c r="F1411" s="29">
        <v>11000</v>
      </c>
    </row>
    <row r="1412" spans="1:6" hidden="1" x14ac:dyDescent="0.3">
      <c r="A1412" t="s">
        <v>100</v>
      </c>
      <c r="B1412" t="s">
        <v>103</v>
      </c>
      <c r="C1412" t="s">
        <v>104</v>
      </c>
      <c r="D1412" t="s">
        <v>342</v>
      </c>
      <c r="E1412" s="29">
        <v>5687.7707611104252</v>
      </c>
      <c r="F1412" s="29">
        <v>11400</v>
      </c>
    </row>
    <row r="1413" spans="1:6" hidden="1" x14ac:dyDescent="0.3">
      <c r="A1413" t="s">
        <v>100</v>
      </c>
      <c r="B1413" t="s">
        <v>103</v>
      </c>
      <c r="C1413" t="s">
        <v>104</v>
      </c>
      <c r="D1413" t="s">
        <v>343</v>
      </c>
      <c r="E1413" s="29">
        <v>7512.8834350942034</v>
      </c>
      <c r="F1413" s="29">
        <v>15100</v>
      </c>
    </row>
    <row r="1414" spans="1:6" hidden="1" x14ac:dyDescent="0.3">
      <c r="A1414" t="s">
        <v>100</v>
      </c>
      <c r="B1414" t="s">
        <v>103</v>
      </c>
      <c r="C1414" t="s">
        <v>104</v>
      </c>
      <c r="D1414" t="s">
        <v>2004</v>
      </c>
      <c r="E1414" s="29">
        <v>3534.6682010944037</v>
      </c>
      <c r="F1414" s="29">
        <v>7100</v>
      </c>
    </row>
    <row r="1415" spans="1:6" hidden="1" x14ac:dyDescent="0.3">
      <c r="A1415" t="s">
        <v>100</v>
      </c>
      <c r="B1415" t="s">
        <v>103</v>
      </c>
      <c r="C1415" t="s">
        <v>104</v>
      </c>
      <c r="D1415" t="s">
        <v>2005</v>
      </c>
      <c r="E1415" s="29">
        <v>4553.6398689724829</v>
      </c>
      <c r="F1415" s="29">
        <v>9200</v>
      </c>
    </row>
    <row r="1416" spans="1:6" hidden="1" x14ac:dyDescent="0.3">
      <c r="A1416" t="s">
        <v>100</v>
      </c>
      <c r="B1416" t="s">
        <v>103</v>
      </c>
      <c r="C1416" t="s">
        <v>104</v>
      </c>
      <c r="D1416" t="s">
        <v>344</v>
      </c>
      <c r="E1416" s="29">
        <v>6353.3818533288359</v>
      </c>
      <c r="F1416" s="29">
        <v>12800</v>
      </c>
    </row>
    <row r="1417" spans="1:6" hidden="1" x14ac:dyDescent="0.3">
      <c r="A1417" t="s">
        <v>100</v>
      </c>
      <c r="B1417" t="s">
        <v>103</v>
      </c>
      <c r="C1417" t="s">
        <v>104</v>
      </c>
      <c r="D1417" t="s">
        <v>2006</v>
      </c>
      <c r="E1417" s="29">
        <v>1475.36584305662</v>
      </c>
      <c r="F1417" s="29">
        <v>3000</v>
      </c>
    </row>
    <row r="1418" spans="1:6" hidden="1" x14ac:dyDescent="0.3">
      <c r="A1418" t="s">
        <v>100</v>
      </c>
      <c r="B1418" t="s">
        <v>103</v>
      </c>
      <c r="C1418" t="s">
        <v>104</v>
      </c>
      <c r="D1418" t="s">
        <v>345</v>
      </c>
      <c r="E1418" s="29">
        <v>10827.559711899245</v>
      </c>
      <c r="F1418" s="29">
        <v>21700</v>
      </c>
    </row>
    <row r="1419" spans="1:6" hidden="1" x14ac:dyDescent="0.3">
      <c r="A1419" t="s">
        <v>100</v>
      </c>
      <c r="B1419" t="s">
        <v>103</v>
      </c>
      <c r="C1419" t="s">
        <v>104</v>
      </c>
      <c r="D1419" t="s">
        <v>346</v>
      </c>
      <c r="E1419" s="29">
        <v>5213.5048030711559</v>
      </c>
      <c r="F1419" s="29">
        <v>10500</v>
      </c>
    </row>
    <row r="1420" spans="1:6" hidden="1" x14ac:dyDescent="0.3">
      <c r="A1420" t="s">
        <v>100</v>
      </c>
      <c r="B1420" t="s">
        <v>103</v>
      </c>
      <c r="C1420" t="s">
        <v>104</v>
      </c>
      <c r="D1420" t="s">
        <v>2007</v>
      </c>
      <c r="E1420" s="29">
        <v>4232.8702452594589</v>
      </c>
      <c r="F1420" s="29">
        <v>8500</v>
      </c>
    </row>
    <row r="1421" spans="1:6" hidden="1" x14ac:dyDescent="0.3">
      <c r="A1421" t="s">
        <v>100</v>
      </c>
      <c r="B1421" t="s">
        <v>103</v>
      </c>
      <c r="C1421" t="s">
        <v>104</v>
      </c>
      <c r="D1421" t="s">
        <v>347</v>
      </c>
      <c r="E1421" s="29">
        <v>7646.1827616185783</v>
      </c>
      <c r="F1421" s="29">
        <v>15300</v>
      </c>
    </row>
    <row r="1422" spans="1:6" hidden="1" x14ac:dyDescent="0.3">
      <c r="A1422" t="s">
        <v>100</v>
      </c>
      <c r="B1422" t="s">
        <v>103</v>
      </c>
      <c r="C1422" t="s">
        <v>104</v>
      </c>
      <c r="D1422" t="s">
        <v>2008</v>
      </c>
      <c r="E1422" s="29">
        <v>2838.0847834620808</v>
      </c>
      <c r="F1422" s="29">
        <v>5700</v>
      </c>
    </row>
    <row r="1423" spans="1:6" hidden="1" x14ac:dyDescent="0.3">
      <c r="A1423" t="s">
        <v>100</v>
      </c>
      <c r="B1423" t="s">
        <v>103</v>
      </c>
      <c r="C1423" t="s">
        <v>104</v>
      </c>
      <c r="D1423" t="s">
        <v>348</v>
      </c>
      <c r="E1423" s="29">
        <v>11760.745901052091</v>
      </c>
      <c r="F1423" s="29">
        <v>23600</v>
      </c>
    </row>
    <row r="1424" spans="1:6" hidden="1" x14ac:dyDescent="0.3">
      <c r="A1424" t="s">
        <v>100</v>
      </c>
      <c r="B1424" t="s">
        <v>103</v>
      </c>
      <c r="C1424" t="s">
        <v>104</v>
      </c>
      <c r="D1424" t="s">
        <v>2009</v>
      </c>
      <c r="E1424" s="29">
        <v>3829.0544485326568</v>
      </c>
      <c r="F1424" s="29">
        <v>7700</v>
      </c>
    </row>
    <row r="1425" spans="1:6" hidden="1" x14ac:dyDescent="0.3">
      <c r="A1425" t="s">
        <v>100</v>
      </c>
      <c r="B1425" t="s">
        <v>103</v>
      </c>
      <c r="C1425" t="s">
        <v>104</v>
      </c>
      <c r="D1425" t="s">
        <v>349</v>
      </c>
      <c r="E1425" s="29">
        <v>20013.688878778168</v>
      </c>
      <c r="F1425" s="29">
        <v>40100</v>
      </c>
    </row>
    <row r="1426" spans="1:6" hidden="1" x14ac:dyDescent="0.3">
      <c r="A1426" t="s">
        <v>100</v>
      </c>
      <c r="B1426" t="s">
        <v>103</v>
      </c>
      <c r="C1426" t="s">
        <v>104</v>
      </c>
      <c r="D1426" t="s">
        <v>350</v>
      </c>
      <c r="E1426" s="29">
        <v>26681.020116144646</v>
      </c>
      <c r="F1426" s="29">
        <v>53400</v>
      </c>
    </row>
    <row r="1427" spans="1:6" hidden="1" x14ac:dyDescent="0.3">
      <c r="A1427" t="s">
        <v>100</v>
      </c>
      <c r="B1427" t="s">
        <v>103</v>
      </c>
      <c r="C1427" t="s">
        <v>104</v>
      </c>
      <c r="D1427" t="s">
        <v>351</v>
      </c>
      <c r="E1427" s="29">
        <v>6444.740481932974</v>
      </c>
      <c r="F1427" s="29">
        <v>12900</v>
      </c>
    </row>
    <row r="1428" spans="1:6" hidden="1" x14ac:dyDescent="0.3">
      <c r="A1428" t="s">
        <v>100</v>
      </c>
      <c r="B1428" t="s">
        <v>103</v>
      </c>
      <c r="C1428" t="s">
        <v>104</v>
      </c>
      <c r="D1428" t="s">
        <v>352</v>
      </c>
      <c r="E1428" s="29">
        <v>7528.3879241063605</v>
      </c>
      <c r="F1428" s="29">
        <v>15100</v>
      </c>
    </row>
    <row r="1429" spans="1:6" hidden="1" x14ac:dyDescent="0.3">
      <c r="A1429" t="s">
        <v>100</v>
      </c>
      <c r="B1429" t="s">
        <v>103</v>
      </c>
      <c r="C1429" t="s">
        <v>104</v>
      </c>
      <c r="D1429" t="s">
        <v>2010</v>
      </c>
      <c r="E1429" s="29">
        <v>5258.7070704477546</v>
      </c>
      <c r="F1429" s="29">
        <v>10600</v>
      </c>
    </row>
    <row r="1430" spans="1:6" hidden="1" x14ac:dyDescent="0.3">
      <c r="A1430" t="s">
        <v>100</v>
      </c>
      <c r="B1430" t="s">
        <v>103</v>
      </c>
      <c r="C1430" t="s">
        <v>104</v>
      </c>
      <c r="D1430" t="s">
        <v>2011</v>
      </c>
      <c r="E1430" s="29">
        <v>4218.1855141831511</v>
      </c>
      <c r="F1430" s="29">
        <v>8500</v>
      </c>
    </row>
    <row r="1431" spans="1:6" hidden="1" x14ac:dyDescent="0.3">
      <c r="A1431" t="s">
        <v>100</v>
      </c>
      <c r="B1431" t="s">
        <v>103</v>
      </c>
      <c r="C1431" t="s">
        <v>104</v>
      </c>
      <c r="D1431" t="s">
        <v>2012</v>
      </c>
      <c r="E1431" s="29">
        <v>2440.449959446757</v>
      </c>
      <c r="F1431" s="29">
        <v>4900</v>
      </c>
    </row>
    <row r="1432" spans="1:6" hidden="1" x14ac:dyDescent="0.3">
      <c r="A1432" t="s">
        <v>100</v>
      </c>
      <c r="B1432" t="s">
        <v>103</v>
      </c>
      <c r="C1432" t="s">
        <v>104</v>
      </c>
      <c r="D1432" t="s">
        <v>353</v>
      </c>
      <c r="E1432" s="29">
        <v>22544.657305508073</v>
      </c>
      <c r="F1432" s="29">
        <v>45100</v>
      </c>
    </row>
    <row r="1433" spans="1:6" hidden="1" x14ac:dyDescent="0.3">
      <c r="A1433" t="s">
        <v>100</v>
      </c>
      <c r="B1433" t="s">
        <v>103</v>
      </c>
      <c r="C1433" t="s">
        <v>104</v>
      </c>
      <c r="D1433" t="s">
        <v>354</v>
      </c>
      <c r="E1433" s="29">
        <v>15529.235111549733</v>
      </c>
      <c r="F1433" s="29">
        <v>31100</v>
      </c>
    </row>
    <row r="1434" spans="1:6" hidden="1" x14ac:dyDescent="0.3">
      <c r="A1434" t="s">
        <v>100</v>
      </c>
      <c r="B1434" t="s">
        <v>103</v>
      </c>
      <c r="C1434" t="s">
        <v>104</v>
      </c>
      <c r="D1434" t="s">
        <v>2013</v>
      </c>
      <c r="E1434" s="29">
        <v>5550.0155687089045</v>
      </c>
      <c r="F1434" s="29">
        <v>11200</v>
      </c>
    </row>
    <row r="1435" spans="1:6" hidden="1" x14ac:dyDescent="0.3">
      <c r="A1435" t="s">
        <v>100</v>
      </c>
      <c r="B1435" t="s">
        <v>103</v>
      </c>
      <c r="C1435" t="s">
        <v>104</v>
      </c>
      <c r="D1435" t="s">
        <v>355</v>
      </c>
      <c r="E1435" s="29">
        <v>53572.752301802415</v>
      </c>
      <c r="F1435" s="29">
        <v>107200</v>
      </c>
    </row>
    <row r="1436" spans="1:6" hidden="1" x14ac:dyDescent="0.3">
      <c r="A1436" t="s">
        <v>100</v>
      </c>
      <c r="B1436" t="s">
        <v>103</v>
      </c>
      <c r="C1436" t="s">
        <v>104</v>
      </c>
      <c r="D1436" t="s">
        <v>356</v>
      </c>
      <c r="E1436" s="29">
        <v>15940.517839076336</v>
      </c>
      <c r="F1436" s="29">
        <v>31900</v>
      </c>
    </row>
    <row r="1437" spans="1:6" hidden="1" x14ac:dyDescent="0.3">
      <c r="A1437" t="s">
        <v>100</v>
      </c>
      <c r="B1437" t="s">
        <v>103</v>
      </c>
      <c r="C1437" t="s">
        <v>104</v>
      </c>
      <c r="D1437" t="s">
        <v>2014</v>
      </c>
      <c r="E1437" s="29">
        <v>4125.9418366207774</v>
      </c>
      <c r="F1437" s="29">
        <v>8300</v>
      </c>
    </row>
    <row r="1438" spans="1:6" hidden="1" x14ac:dyDescent="0.3">
      <c r="A1438" t="s">
        <v>100</v>
      </c>
      <c r="B1438" t="s">
        <v>103</v>
      </c>
      <c r="C1438" t="s">
        <v>104</v>
      </c>
      <c r="D1438" t="s">
        <v>2015</v>
      </c>
      <c r="E1438" s="29">
        <v>2763.1066349290431</v>
      </c>
      <c r="F1438" s="29">
        <v>5600</v>
      </c>
    </row>
    <row r="1439" spans="1:6" hidden="1" x14ac:dyDescent="0.3">
      <c r="A1439" t="s">
        <v>100</v>
      </c>
      <c r="B1439" t="s">
        <v>103</v>
      </c>
      <c r="C1439" t="s">
        <v>104</v>
      </c>
      <c r="D1439" t="s">
        <v>357</v>
      </c>
      <c r="E1439" s="29">
        <v>6710.4744969415551</v>
      </c>
      <c r="F1439" s="29">
        <v>13500</v>
      </c>
    </row>
    <row r="1440" spans="1:6" hidden="1" x14ac:dyDescent="0.3">
      <c r="A1440" t="s">
        <v>100</v>
      </c>
      <c r="B1440" t="s">
        <v>103</v>
      </c>
      <c r="C1440" t="s">
        <v>104</v>
      </c>
      <c r="D1440" t="s">
        <v>358</v>
      </c>
      <c r="E1440" s="29">
        <v>12822.939350388617</v>
      </c>
      <c r="F1440" s="29">
        <v>25700</v>
      </c>
    </row>
    <row r="1441" spans="1:6" hidden="1" x14ac:dyDescent="0.3">
      <c r="A1441" t="s">
        <v>100</v>
      </c>
      <c r="B1441" t="s">
        <v>103</v>
      </c>
      <c r="C1441" t="s">
        <v>104</v>
      </c>
      <c r="D1441" t="s">
        <v>359</v>
      </c>
      <c r="E1441" s="29">
        <v>9428.615263248561</v>
      </c>
      <c r="F1441" s="29">
        <v>18900</v>
      </c>
    </row>
    <row r="1442" spans="1:6" hidden="1" x14ac:dyDescent="0.3">
      <c r="A1442" t="s">
        <v>100</v>
      </c>
      <c r="B1442" t="s">
        <v>103</v>
      </c>
      <c r="C1442" t="s">
        <v>104</v>
      </c>
      <c r="D1442" t="s">
        <v>2016</v>
      </c>
      <c r="E1442" s="29">
        <v>5710.187931217004</v>
      </c>
      <c r="F1442" s="29">
        <v>11500</v>
      </c>
    </row>
    <row r="1443" spans="1:6" hidden="1" x14ac:dyDescent="0.3">
      <c r="A1443" t="s">
        <v>100</v>
      </c>
      <c r="B1443" t="s">
        <v>103</v>
      </c>
      <c r="C1443" t="s">
        <v>104</v>
      </c>
      <c r="D1443" t="s">
        <v>2017</v>
      </c>
      <c r="E1443" s="29">
        <v>4634.9639998886469</v>
      </c>
      <c r="F1443" s="29">
        <v>9300</v>
      </c>
    </row>
    <row r="1444" spans="1:6" hidden="1" x14ac:dyDescent="0.3">
      <c r="A1444" t="s">
        <v>100</v>
      </c>
      <c r="B1444" t="s">
        <v>103</v>
      </c>
      <c r="C1444" t="s">
        <v>104</v>
      </c>
      <c r="D1444" t="s">
        <v>2018</v>
      </c>
      <c r="E1444" s="29">
        <v>3517.3250930879576</v>
      </c>
      <c r="F1444" s="29">
        <v>7100</v>
      </c>
    </row>
    <row r="1445" spans="1:6" hidden="1" x14ac:dyDescent="0.3">
      <c r="A1445" t="s">
        <v>100</v>
      </c>
      <c r="B1445" t="s">
        <v>103</v>
      </c>
      <c r="C1445" t="s">
        <v>104</v>
      </c>
      <c r="D1445" t="s">
        <v>2019</v>
      </c>
      <c r="E1445" s="29">
        <v>1813.7222098425777</v>
      </c>
      <c r="F1445" s="29">
        <v>3700</v>
      </c>
    </row>
    <row r="1446" spans="1:6" hidden="1" x14ac:dyDescent="0.3">
      <c r="A1446" t="s">
        <v>100</v>
      </c>
      <c r="B1446" t="s">
        <v>103</v>
      </c>
      <c r="C1446" t="s">
        <v>104</v>
      </c>
      <c r="D1446" t="s">
        <v>2020</v>
      </c>
      <c r="E1446" s="29">
        <v>3579.5142275574217</v>
      </c>
      <c r="F1446" s="29">
        <v>7200</v>
      </c>
    </row>
    <row r="1447" spans="1:6" hidden="1" x14ac:dyDescent="0.3">
      <c r="A1447" t="s">
        <v>100</v>
      </c>
      <c r="B1447" t="s">
        <v>103</v>
      </c>
      <c r="C1447" t="s">
        <v>104</v>
      </c>
      <c r="D1447" t="s">
        <v>2021</v>
      </c>
      <c r="E1447" s="29">
        <v>3483.599597480305</v>
      </c>
      <c r="F1447" s="29">
        <v>7000</v>
      </c>
    </row>
    <row r="1448" spans="1:6" hidden="1" x14ac:dyDescent="0.3">
      <c r="A1448" t="s">
        <v>100</v>
      </c>
      <c r="B1448" t="s">
        <v>103</v>
      </c>
      <c r="C1448" t="s">
        <v>104</v>
      </c>
      <c r="D1448" t="s">
        <v>2022</v>
      </c>
      <c r="E1448" s="29">
        <v>3256.6572806530503</v>
      </c>
      <c r="F1448" s="29">
        <v>6600</v>
      </c>
    </row>
    <row r="1449" spans="1:6" hidden="1" x14ac:dyDescent="0.3">
      <c r="A1449" t="s">
        <v>100</v>
      </c>
      <c r="B1449" t="s">
        <v>103</v>
      </c>
      <c r="C1449" t="s">
        <v>104</v>
      </c>
      <c r="D1449" t="s">
        <v>2023</v>
      </c>
      <c r="E1449" s="29">
        <v>3142.1253677135164</v>
      </c>
      <c r="F1449" s="29">
        <v>6300</v>
      </c>
    </row>
    <row r="1450" spans="1:6" hidden="1" x14ac:dyDescent="0.3">
      <c r="A1450" t="s">
        <v>100</v>
      </c>
      <c r="B1450" t="s">
        <v>103</v>
      </c>
      <c r="C1450" t="s">
        <v>104</v>
      </c>
      <c r="D1450" t="s">
        <v>2024</v>
      </c>
      <c r="E1450" s="29">
        <v>6011.0109102221759</v>
      </c>
      <c r="F1450" s="29">
        <v>12100</v>
      </c>
    </row>
    <row r="1451" spans="1:6" hidden="1" x14ac:dyDescent="0.3">
      <c r="A1451" t="s">
        <v>100</v>
      </c>
      <c r="B1451" t="s">
        <v>103</v>
      </c>
      <c r="C1451" t="s">
        <v>104</v>
      </c>
      <c r="D1451" t="s">
        <v>360</v>
      </c>
      <c r="E1451" s="29">
        <v>6895.8370525351729</v>
      </c>
      <c r="F1451" s="29">
        <v>13800</v>
      </c>
    </row>
    <row r="1452" spans="1:6" hidden="1" x14ac:dyDescent="0.3">
      <c r="A1452" t="s">
        <v>100</v>
      </c>
      <c r="B1452" t="s">
        <v>103</v>
      </c>
      <c r="C1452" t="s">
        <v>104</v>
      </c>
      <c r="D1452" t="s">
        <v>361</v>
      </c>
      <c r="E1452" s="29">
        <v>10012.032746231187</v>
      </c>
      <c r="F1452" s="29">
        <v>20100</v>
      </c>
    </row>
    <row r="1453" spans="1:6" hidden="1" x14ac:dyDescent="0.3">
      <c r="A1453" t="s">
        <v>100</v>
      </c>
      <c r="B1453" t="s">
        <v>103</v>
      </c>
      <c r="C1453" t="s">
        <v>104</v>
      </c>
      <c r="D1453" t="s">
        <v>362</v>
      </c>
      <c r="E1453" s="29">
        <v>7804.985740610784</v>
      </c>
      <c r="F1453" s="29">
        <v>15700</v>
      </c>
    </row>
    <row r="1454" spans="1:6" hidden="1" x14ac:dyDescent="0.3">
      <c r="A1454" t="s">
        <v>100</v>
      </c>
      <c r="B1454" t="s">
        <v>103</v>
      </c>
      <c r="C1454" t="s">
        <v>104</v>
      </c>
      <c r="D1454" t="s">
        <v>2025</v>
      </c>
      <c r="E1454" s="29">
        <v>5525.4811750430681</v>
      </c>
      <c r="F1454" s="29">
        <v>11100</v>
      </c>
    </row>
    <row r="1455" spans="1:6" hidden="1" x14ac:dyDescent="0.3">
      <c r="A1455" t="s">
        <v>100</v>
      </c>
      <c r="B1455" t="s">
        <v>103</v>
      </c>
      <c r="C1455" t="s">
        <v>104</v>
      </c>
      <c r="D1455" t="s">
        <v>2026</v>
      </c>
      <c r="E1455" s="29">
        <v>4478.1560144527057</v>
      </c>
      <c r="F1455" s="29">
        <v>9000</v>
      </c>
    </row>
    <row r="1456" spans="1:6" hidden="1" x14ac:dyDescent="0.3">
      <c r="A1456" t="s">
        <v>100</v>
      </c>
      <c r="B1456" t="s">
        <v>103</v>
      </c>
      <c r="C1456" t="s">
        <v>104</v>
      </c>
      <c r="D1456" t="s">
        <v>2027</v>
      </c>
      <c r="E1456" s="29">
        <v>3427.3331976584832</v>
      </c>
      <c r="F1456" s="29">
        <v>6900</v>
      </c>
    </row>
    <row r="1457" spans="1:6" hidden="1" x14ac:dyDescent="0.3">
      <c r="A1457" t="s">
        <v>100</v>
      </c>
      <c r="B1457" t="s">
        <v>103</v>
      </c>
      <c r="C1457" t="s">
        <v>104</v>
      </c>
      <c r="D1457" t="s">
        <v>2028</v>
      </c>
      <c r="E1457" s="29">
        <v>4324.0351871755674</v>
      </c>
      <c r="F1457" s="29">
        <v>8700</v>
      </c>
    </row>
    <row r="1458" spans="1:6" hidden="1" x14ac:dyDescent="0.3">
      <c r="A1458" t="s">
        <v>100</v>
      </c>
      <c r="B1458" t="s">
        <v>103</v>
      </c>
      <c r="C1458" t="s">
        <v>104</v>
      </c>
      <c r="D1458" t="s">
        <v>2029</v>
      </c>
      <c r="E1458" s="29">
        <v>5722.5572601480626</v>
      </c>
      <c r="F1458" s="29">
        <v>11500</v>
      </c>
    </row>
    <row r="1459" spans="1:6" hidden="1" x14ac:dyDescent="0.3">
      <c r="A1459" t="s">
        <v>100</v>
      </c>
      <c r="B1459" t="s">
        <v>103</v>
      </c>
      <c r="C1459" t="s">
        <v>104</v>
      </c>
      <c r="D1459" t="s">
        <v>2030</v>
      </c>
      <c r="E1459" s="29">
        <v>15933.154551573456</v>
      </c>
      <c r="F1459" s="29">
        <v>31900</v>
      </c>
    </row>
    <row r="1460" spans="1:6" hidden="1" x14ac:dyDescent="0.3">
      <c r="A1460" t="s">
        <v>100</v>
      </c>
      <c r="B1460" t="s">
        <v>103</v>
      </c>
      <c r="C1460" t="s">
        <v>104</v>
      </c>
      <c r="D1460" t="s">
        <v>2031</v>
      </c>
      <c r="E1460" s="29">
        <v>1613.4087292482541</v>
      </c>
      <c r="F1460" s="29">
        <v>3300</v>
      </c>
    </row>
    <row r="1461" spans="1:6" hidden="1" x14ac:dyDescent="0.3">
      <c r="A1461" t="s">
        <v>100</v>
      </c>
      <c r="B1461" t="s">
        <v>103</v>
      </c>
      <c r="C1461" t="s">
        <v>104</v>
      </c>
      <c r="D1461" t="s">
        <v>363</v>
      </c>
      <c r="E1461" s="29">
        <v>8512.1274555470154</v>
      </c>
      <c r="F1461" s="29">
        <v>17100</v>
      </c>
    </row>
    <row r="1462" spans="1:6" hidden="1" x14ac:dyDescent="0.3">
      <c r="A1462" t="s">
        <v>100</v>
      </c>
      <c r="B1462" t="s">
        <v>103</v>
      </c>
      <c r="C1462" t="s">
        <v>104</v>
      </c>
      <c r="D1462" t="s">
        <v>2032</v>
      </c>
      <c r="E1462" s="29">
        <v>2790.5283904775833</v>
      </c>
      <c r="F1462" s="29">
        <v>5600</v>
      </c>
    </row>
    <row r="1463" spans="1:6" hidden="1" x14ac:dyDescent="0.3">
      <c r="A1463" t="s">
        <v>100</v>
      </c>
      <c r="B1463" t="s">
        <v>103</v>
      </c>
      <c r="C1463" t="s">
        <v>104</v>
      </c>
      <c r="D1463" t="s">
        <v>364</v>
      </c>
      <c r="E1463" s="29">
        <v>17482.330364963665</v>
      </c>
      <c r="F1463" s="29">
        <v>35000</v>
      </c>
    </row>
    <row r="1464" spans="1:6" hidden="1" x14ac:dyDescent="0.3">
      <c r="A1464" t="s">
        <v>100</v>
      </c>
      <c r="B1464" t="s">
        <v>103</v>
      </c>
      <c r="C1464" t="s">
        <v>104</v>
      </c>
      <c r="D1464" t="s">
        <v>2033</v>
      </c>
      <c r="E1464" s="29">
        <v>2075.9475605665702</v>
      </c>
      <c r="F1464" s="29">
        <v>4200</v>
      </c>
    </row>
    <row r="1465" spans="1:6" hidden="1" x14ac:dyDescent="0.3">
      <c r="A1465" t="s">
        <v>100</v>
      </c>
      <c r="B1465" t="s">
        <v>103</v>
      </c>
      <c r="C1465" t="s">
        <v>104</v>
      </c>
      <c r="D1465" t="s">
        <v>2034</v>
      </c>
      <c r="E1465" s="29">
        <v>1679.9017650390256</v>
      </c>
      <c r="F1465" s="29">
        <v>3400</v>
      </c>
    </row>
    <row r="1466" spans="1:6" hidden="1" x14ac:dyDescent="0.3">
      <c r="A1466" t="s">
        <v>100</v>
      </c>
      <c r="B1466" t="s">
        <v>103</v>
      </c>
      <c r="C1466" t="s">
        <v>104</v>
      </c>
      <c r="D1466" t="s">
        <v>2035</v>
      </c>
      <c r="E1466" s="29">
        <v>8087.543565869023</v>
      </c>
      <c r="F1466" s="29">
        <v>16200</v>
      </c>
    </row>
    <row r="1467" spans="1:6" hidden="1" x14ac:dyDescent="0.3">
      <c r="A1467" t="s">
        <v>100</v>
      </c>
      <c r="B1467" t="s">
        <v>103</v>
      </c>
      <c r="C1467" t="s">
        <v>104</v>
      </c>
      <c r="D1467" t="s">
        <v>2036</v>
      </c>
      <c r="E1467" s="29">
        <v>3655.3046175343834</v>
      </c>
      <c r="F1467" s="29">
        <v>7400</v>
      </c>
    </row>
    <row r="1468" spans="1:6" hidden="1" x14ac:dyDescent="0.3">
      <c r="A1468" t="s">
        <v>100</v>
      </c>
      <c r="B1468" t="s">
        <v>103</v>
      </c>
      <c r="C1468" t="s">
        <v>104</v>
      </c>
      <c r="D1468" t="s">
        <v>365</v>
      </c>
      <c r="E1468" s="29">
        <v>7091.1068796180507</v>
      </c>
      <c r="F1468" s="29">
        <v>14200</v>
      </c>
    </row>
    <row r="1469" spans="1:6" hidden="1" x14ac:dyDescent="0.3">
      <c r="A1469" t="s">
        <v>100</v>
      </c>
      <c r="B1469" t="s">
        <v>103</v>
      </c>
      <c r="C1469" t="s">
        <v>104</v>
      </c>
      <c r="D1469" t="s">
        <v>366</v>
      </c>
      <c r="E1469" s="29">
        <v>7326.0119145597291</v>
      </c>
      <c r="F1469" s="29">
        <v>14700</v>
      </c>
    </row>
    <row r="1470" spans="1:6" hidden="1" x14ac:dyDescent="0.3">
      <c r="A1470" t="s">
        <v>100</v>
      </c>
      <c r="B1470" t="s">
        <v>103</v>
      </c>
      <c r="C1470" t="s">
        <v>104</v>
      </c>
      <c r="D1470" t="s">
        <v>2037</v>
      </c>
      <c r="E1470" s="29">
        <v>2049.1017341852021</v>
      </c>
      <c r="F1470" s="29">
        <v>4100</v>
      </c>
    </row>
    <row r="1471" spans="1:6" hidden="1" x14ac:dyDescent="0.3">
      <c r="A1471" t="s">
        <v>100</v>
      </c>
      <c r="B1471" t="s">
        <v>103</v>
      </c>
      <c r="C1471" t="s">
        <v>104</v>
      </c>
      <c r="D1471" t="s">
        <v>367</v>
      </c>
      <c r="E1471" s="29">
        <v>32256.68192620367</v>
      </c>
      <c r="F1471" s="29">
        <v>64600</v>
      </c>
    </row>
    <row r="1472" spans="1:6" hidden="1" x14ac:dyDescent="0.3">
      <c r="A1472" t="s">
        <v>100</v>
      </c>
      <c r="B1472" t="s">
        <v>103</v>
      </c>
      <c r="C1472" t="s">
        <v>104</v>
      </c>
      <c r="D1472" t="s">
        <v>368</v>
      </c>
      <c r="E1472" s="29">
        <v>11268.576339571639</v>
      </c>
      <c r="F1472" s="29">
        <v>22600</v>
      </c>
    </row>
    <row r="1473" spans="1:6" hidden="1" x14ac:dyDescent="0.3">
      <c r="A1473" t="s">
        <v>100</v>
      </c>
      <c r="B1473" t="s">
        <v>103</v>
      </c>
      <c r="C1473" t="s">
        <v>104</v>
      </c>
      <c r="D1473" t="s">
        <v>369</v>
      </c>
      <c r="E1473" s="29">
        <v>13058.134104621717</v>
      </c>
      <c r="F1473" s="29">
        <v>26200</v>
      </c>
    </row>
    <row r="1474" spans="1:6" hidden="1" x14ac:dyDescent="0.3">
      <c r="A1474" t="s">
        <v>100</v>
      </c>
      <c r="B1474" t="s">
        <v>103</v>
      </c>
      <c r="C1474" t="s">
        <v>104</v>
      </c>
      <c r="D1474" t="s">
        <v>370</v>
      </c>
      <c r="E1474" s="29">
        <v>17797.188064999078</v>
      </c>
      <c r="F1474" s="29">
        <v>35600</v>
      </c>
    </row>
    <row r="1475" spans="1:6" hidden="1" x14ac:dyDescent="0.3">
      <c r="A1475" t="s">
        <v>100</v>
      </c>
      <c r="B1475" t="s">
        <v>103</v>
      </c>
      <c r="C1475" t="s">
        <v>104</v>
      </c>
      <c r="D1475" t="s">
        <v>2038</v>
      </c>
      <c r="E1475" s="29">
        <v>4562.6703716164611</v>
      </c>
      <c r="F1475" s="29">
        <v>9200</v>
      </c>
    </row>
    <row r="1476" spans="1:6" hidden="1" x14ac:dyDescent="0.3">
      <c r="A1476" t="s">
        <v>100</v>
      </c>
      <c r="B1476" t="s">
        <v>103</v>
      </c>
      <c r="C1476" t="s">
        <v>104</v>
      </c>
      <c r="D1476" t="s">
        <v>2039</v>
      </c>
      <c r="E1476" s="29">
        <v>4002.0719473294657</v>
      </c>
      <c r="F1476" s="29">
        <v>8100</v>
      </c>
    </row>
    <row r="1477" spans="1:6" hidden="1" x14ac:dyDescent="0.3">
      <c r="A1477" t="s">
        <v>100</v>
      </c>
      <c r="B1477" t="s">
        <v>103</v>
      </c>
      <c r="C1477" t="s">
        <v>104</v>
      </c>
      <c r="D1477" t="s">
        <v>371</v>
      </c>
      <c r="E1477" s="29">
        <v>5624.4960249514643</v>
      </c>
      <c r="F1477" s="29">
        <v>11300</v>
      </c>
    </row>
    <row r="1478" spans="1:6" hidden="1" x14ac:dyDescent="0.3">
      <c r="A1478" t="s">
        <v>100</v>
      </c>
      <c r="B1478" t="s">
        <v>103</v>
      </c>
      <c r="C1478" t="s">
        <v>104</v>
      </c>
      <c r="D1478" t="s">
        <v>2040</v>
      </c>
      <c r="E1478" s="29">
        <v>5584.3502338527742</v>
      </c>
      <c r="F1478" s="29">
        <v>11200</v>
      </c>
    </row>
    <row r="1479" spans="1:6" hidden="1" x14ac:dyDescent="0.3">
      <c r="A1479" t="s">
        <v>100</v>
      </c>
      <c r="B1479" t="s">
        <v>103</v>
      </c>
      <c r="C1479" t="s">
        <v>104</v>
      </c>
      <c r="D1479" t="s">
        <v>2041</v>
      </c>
      <c r="E1479" s="29">
        <v>5886.8611037491683</v>
      </c>
      <c r="F1479" s="29">
        <v>11800</v>
      </c>
    </row>
    <row r="1480" spans="1:6" hidden="1" x14ac:dyDescent="0.3">
      <c r="A1480" t="s">
        <v>100</v>
      </c>
      <c r="B1480" t="s">
        <v>103</v>
      </c>
      <c r="C1480" t="s">
        <v>104</v>
      </c>
      <c r="D1480" t="s">
        <v>372</v>
      </c>
      <c r="E1480" s="29">
        <v>7505.6021927393394</v>
      </c>
      <c r="F1480" s="29">
        <v>15100</v>
      </c>
    </row>
    <row r="1481" spans="1:6" hidden="1" x14ac:dyDescent="0.3">
      <c r="A1481" t="s">
        <v>100</v>
      </c>
      <c r="B1481" t="s">
        <v>103</v>
      </c>
      <c r="C1481" t="s">
        <v>104</v>
      </c>
      <c r="D1481" t="s">
        <v>2042</v>
      </c>
      <c r="E1481" s="29">
        <v>2805.8850165845179</v>
      </c>
      <c r="F1481" s="29">
        <v>5700</v>
      </c>
    </row>
    <row r="1482" spans="1:6" hidden="1" x14ac:dyDescent="0.3">
      <c r="A1482" t="s">
        <v>100</v>
      </c>
      <c r="B1482" t="s">
        <v>103</v>
      </c>
      <c r="C1482" t="s">
        <v>104</v>
      </c>
      <c r="D1482" t="s">
        <v>2043</v>
      </c>
      <c r="E1482" s="29">
        <v>4690.1545165611715</v>
      </c>
      <c r="F1482" s="29">
        <v>9400</v>
      </c>
    </row>
    <row r="1483" spans="1:6" hidden="1" x14ac:dyDescent="0.3">
      <c r="A1483" t="s">
        <v>100</v>
      </c>
      <c r="B1483" t="s">
        <v>103</v>
      </c>
      <c r="C1483" t="s">
        <v>104</v>
      </c>
      <c r="D1483" t="s">
        <v>2044</v>
      </c>
      <c r="E1483" s="29">
        <v>2892.9220818714612</v>
      </c>
      <c r="F1483" s="29">
        <v>5800</v>
      </c>
    </row>
    <row r="1484" spans="1:6" hidden="1" x14ac:dyDescent="0.3">
      <c r="A1484" t="s">
        <v>100</v>
      </c>
      <c r="B1484" t="s">
        <v>103</v>
      </c>
      <c r="C1484" t="s">
        <v>104</v>
      </c>
      <c r="D1484" t="s">
        <v>373</v>
      </c>
      <c r="E1484" s="29">
        <v>9903.9923080175759</v>
      </c>
      <c r="F1484" s="29">
        <v>19900</v>
      </c>
    </row>
    <row r="1485" spans="1:6" hidden="1" x14ac:dyDescent="0.3">
      <c r="A1485" t="s">
        <v>100</v>
      </c>
      <c r="B1485" t="s">
        <v>103</v>
      </c>
      <c r="C1485" t="s">
        <v>104</v>
      </c>
      <c r="D1485" t="s">
        <v>2045</v>
      </c>
      <c r="E1485" s="29">
        <v>3554.0491020696768</v>
      </c>
      <c r="F1485" s="29">
        <v>7200</v>
      </c>
    </row>
    <row r="1486" spans="1:6" hidden="1" x14ac:dyDescent="0.3">
      <c r="A1486" t="s">
        <v>100</v>
      </c>
      <c r="B1486" t="s">
        <v>103</v>
      </c>
      <c r="C1486" t="s">
        <v>104</v>
      </c>
      <c r="D1486" t="s">
        <v>2046</v>
      </c>
      <c r="E1486" s="29">
        <v>3588.3731041978112</v>
      </c>
      <c r="F1486" s="29">
        <v>7200</v>
      </c>
    </row>
    <row r="1487" spans="1:6" hidden="1" x14ac:dyDescent="0.3">
      <c r="A1487" t="s">
        <v>100</v>
      </c>
      <c r="B1487" t="s">
        <v>103</v>
      </c>
      <c r="C1487" t="s">
        <v>104</v>
      </c>
      <c r="D1487" t="s">
        <v>2047</v>
      </c>
      <c r="E1487" s="29">
        <v>4896.995886666451</v>
      </c>
      <c r="F1487" s="29">
        <v>9800</v>
      </c>
    </row>
    <row r="1488" spans="1:6" hidden="1" x14ac:dyDescent="0.3">
      <c r="A1488" t="s">
        <v>100</v>
      </c>
      <c r="B1488" t="s">
        <v>103</v>
      </c>
      <c r="C1488" t="s">
        <v>104</v>
      </c>
      <c r="D1488" t="s">
        <v>374</v>
      </c>
      <c r="E1488" s="29">
        <v>20356.762896923017</v>
      </c>
      <c r="F1488" s="29">
        <v>40800</v>
      </c>
    </row>
    <row r="1489" spans="1:6" hidden="1" x14ac:dyDescent="0.3">
      <c r="A1489" t="s">
        <v>100</v>
      </c>
      <c r="B1489" t="s">
        <v>103</v>
      </c>
      <c r="C1489" t="s">
        <v>104</v>
      </c>
      <c r="D1489" t="s">
        <v>2048</v>
      </c>
      <c r="E1489" s="29">
        <v>3824.3967858082124</v>
      </c>
      <c r="F1489" s="29">
        <v>7700</v>
      </c>
    </row>
    <row r="1490" spans="1:6" hidden="1" x14ac:dyDescent="0.3">
      <c r="A1490" t="s">
        <v>100</v>
      </c>
      <c r="B1490" t="s">
        <v>103</v>
      </c>
      <c r="C1490" t="s">
        <v>104</v>
      </c>
      <c r="D1490" t="s">
        <v>375</v>
      </c>
      <c r="E1490" s="29">
        <v>8488.8213411393335</v>
      </c>
      <c r="F1490" s="29">
        <v>17000</v>
      </c>
    </row>
    <row r="1491" spans="1:6" hidden="1" x14ac:dyDescent="0.3">
      <c r="A1491" t="s">
        <v>100</v>
      </c>
      <c r="B1491" t="s">
        <v>103</v>
      </c>
      <c r="C1491" t="s">
        <v>104</v>
      </c>
      <c r="D1491" t="s">
        <v>376</v>
      </c>
      <c r="E1491" s="29">
        <v>10695.193854982488</v>
      </c>
      <c r="F1491" s="29">
        <v>21400</v>
      </c>
    </row>
    <row r="1492" spans="1:6" hidden="1" x14ac:dyDescent="0.3">
      <c r="A1492" t="s">
        <v>100</v>
      </c>
      <c r="B1492" t="s">
        <v>103</v>
      </c>
      <c r="C1492" t="s">
        <v>104</v>
      </c>
      <c r="D1492" t="s">
        <v>2049</v>
      </c>
      <c r="E1492" s="29">
        <v>3579.0304971451387</v>
      </c>
      <c r="F1492" s="29">
        <v>7200</v>
      </c>
    </row>
    <row r="1493" spans="1:6" hidden="1" x14ac:dyDescent="0.3">
      <c r="A1493" t="s">
        <v>100</v>
      </c>
      <c r="B1493" t="s">
        <v>103</v>
      </c>
      <c r="C1493" t="s">
        <v>104</v>
      </c>
      <c r="D1493" t="s">
        <v>2050</v>
      </c>
      <c r="E1493" s="29">
        <v>4323.3858335477989</v>
      </c>
      <c r="F1493" s="29">
        <v>8700</v>
      </c>
    </row>
    <row r="1494" spans="1:6" hidden="1" x14ac:dyDescent="0.3">
      <c r="A1494" t="s">
        <v>100</v>
      </c>
      <c r="B1494" t="s">
        <v>103</v>
      </c>
      <c r="C1494" t="s">
        <v>104</v>
      </c>
      <c r="D1494" t="s">
        <v>377</v>
      </c>
      <c r="E1494" s="29">
        <v>18640.03483326835</v>
      </c>
      <c r="F1494" s="29">
        <v>37300</v>
      </c>
    </row>
    <row r="1495" spans="1:6" hidden="1" x14ac:dyDescent="0.3">
      <c r="A1495" t="s">
        <v>100</v>
      </c>
      <c r="B1495" t="s">
        <v>103</v>
      </c>
      <c r="C1495" t="s">
        <v>104</v>
      </c>
      <c r="D1495" t="s">
        <v>2051</v>
      </c>
      <c r="E1495" s="29">
        <v>5261.0092646433959</v>
      </c>
      <c r="F1495" s="29">
        <v>10600</v>
      </c>
    </row>
    <row r="1496" spans="1:6" hidden="1" x14ac:dyDescent="0.3">
      <c r="A1496" t="s">
        <v>100</v>
      </c>
      <c r="B1496" t="s">
        <v>103</v>
      </c>
      <c r="C1496" t="s">
        <v>104</v>
      </c>
      <c r="D1496" t="s">
        <v>378</v>
      </c>
      <c r="E1496" s="29">
        <v>8990.425459441034</v>
      </c>
      <c r="F1496" s="29">
        <v>18000</v>
      </c>
    </row>
    <row r="1497" spans="1:6" hidden="1" x14ac:dyDescent="0.3">
      <c r="A1497" t="s">
        <v>100</v>
      </c>
      <c r="B1497" t="s">
        <v>103</v>
      </c>
      <c r="C1497" t="s">
        <v>104</v>
      </c>
      <c r="D1497" t="s">
        <v>379</v>
      </c>
      <c r="E1497" s="29">
        <v>6846.7324576715255</v>
      </c>
      <c r="F1497" s="29">
        <v>13700</v>
      </c>
    </row>
    <row r="1498" spans="1:6" hidden="1" x14ac:dyDescent="0.3">
      <c r="A1498" t="s">
        <v>100</v>
      </c>
      <c r="B1498" t="s">
        <v>103</v>
      </c>
      <c r="C1498" t="s">
        <v>104</v>
      </c>
      <c r="D1498" t="s">
        <v>380</v>
      </c>
      <c r="E1498" s="29">
        <v>17441.134087534199</v>
      </c>
      <c r="F1498" s="29">
        <v>34900</v>
      </c>
    </row>
    <row r="1499" spans="1:6" hidden="1" x14ac:dyDescent="0.3">
      <c r="A1499" t="s">
        <v>100</v>
      </c>
      <c r="B1499" t="s">
        <v>103</v>
      </c>
      <c r="C1499" t="s">
        <v>104</v>
      </c>
      <c r="D1499" t="s">
        <v>2052</v>
      </c>
      <c r="E1499" s="29">
        <v>5137.1813299293044</v>
      </c>
      <c r="F1499" s="29">
        <v>10300</v>
      </c>
    </row>
    <row r="1500" spans="1:6" hidden="1" x14ac:dyDescent="0.3">
      <c r="A1500" t="s">
        <v>100</v>
      </c>
      <c r="B1500" t="s">
        <v>103</v>
      </c>
      <c r="C1500" t="s">
        <v>104</v>
      </c>
      <c r="D1500" t="s">
        <v>381</v>
      </c>
      <c r="E1500" s="29">
        <v>17618.717077691294</v>
      </c>
      <c r="F1500" s="29">
        <v>35300</v>
      </c>
    </row>
    <row r="1501" spans="1:6" hidden="1" x14ac:dyDescent="0.3">
      <c r="A1501" t="s">
        <v>100</v>
      </c>
      <c r="B1501" t="s">
        <v>103</v>
      </c>
      <c r="C1501" t="s">
        <v>104</v>
      </c>
      <c r="D1501" t="s">
        <v>382</v>
      </c>
      <c r="E1501" s="29">
        <v>10856.88378605682</v>
      </c>
      <c r="F1501" s="29">
        <v>21800</v>
      </c>
    </row>
    <row r="1502" spans="1:6" hidden="1" x14ac:dyDescent="0.3">
      <c r="A1502" t="s">
        <v>100</v>
      </c>
      <c r="B1502" t="s">
        <v>103</v>
      </c>
      <c r="C1502" t="s">
        <v>104</v>
      </c>
      <c r="D1502" t="s">
        <v>2053</v>
      </c>
      <c r="E1502" s="29">
        <v>5456.7057884312744</v>
      </c>
      <c r="F1502" s="29">
        <v>11000</v>
      </c>
    </row>
    <row r="1503" spans="1:6" hidden="1" x14ac:dyDescent="0.3">
      <c r="A1503" t="s">
        <v>100</v>
      </c>
      <c r="B1503" t="s">
        <v>103</v>
      </c>
      <c r="C1503" t="s">
        <v>104</v>
      </c>
      <c r="D1503" t="s">
        <v>2054</v>
      </c>
      <c r="E1503" s="29">
        <v>4066.4272827601044</v>
      </c>
      <c r="F1503" s="29">
        <v>8200</v>
      </c>
    </row>
    <row r="1504" spans="1:6" hidden="1" x14ac:dyDescent="0.3">
      <c r="A1504" t="s">
        <v>100</v>
      </c>
      <c r="B1504" t="s">
        <v>103</v>
      </c>
      <c r="C1504" t="s">
        <v>104</v>
      </c>
      <c r="D1504" t="s">
        <v>2055</v>
      </c>
      <c r="E1504" s="29">
        <v>4068.6362164557913</v>
      </c>
      <c r="F1504" s="29">
        <v>8200</v>
      </c>
    </row>
    <row r="1505" spans="1:6" hidden="1" x14ac:dyDescent="0.3">
      <c r="A1505" t="s">
        <v>100</v>
      </c>
      <c r="B1505" t="s">
        <v>103</v>
      </c>
      <c r="C1505" t="s">
        <v>104</v>
      </c>
      <c r="D1505" t="s">
        <v>2056</v>
      </c>
      <c r="E1505" s="29">
        <v>3595.1788835962548</v>
      </c>
      <c r="F1505" s="29">
        <v>7200</v>
      </c>
    </row>
    <row r="1506" spans="1:6" hidden="1" x14ac:dyDescent="0.3">
      <c r="A1506" t="s">
        <v>100</v>
      </c>
      <c r="B1506" t="s">
        <v>103</v>
      </c>
      <c r="C1506" t="s">
        <v>104</v>
      </c>
      <c r="D1506" t="s">
        <v>2057</v>
      </c>
      <c r="E1506" s="29">
        <v>3040.6291129390456</v>
      </c>
      <c r="F1506" s="29">
        <v>6100</v>
      </c>
    </row>
    <row r="1507" spans="1:6" hidden="1" x14ac:dyDescent="0.3">
      <c r="A1507" t="s">
        <v>100</v>
      </c>
      <c r="B1507" t="s">
        <v>103</v>
      </c>
      <c r="C1507" t="s">
        <v>104</v>
      </c>
      <c r="D1507" t="s">
        <v>2058</v>
      </c>
      <c r="E1507" s="29">
        <v>3625.9030849162045</v>
      </c>
      <c r="F1507" s="29">
        <v>7300</v>
      </c>
    </row>
    <row r="1508" spans="1:6" hidden="1" x14ac:dyDescent="0.3">
      <c r="A1508" t="s">
        <v>100</v>
      </c>
      <c r="B1508" t="s">
        <v>103</v>
      </c>
      <c r="C1508" t="s">
        <v>104</v>
      </c>
      <c r="D1508" t="s">
        <v>383</v>
      </c>
      <c r="E1508" s="29">
        <v>7687.1220516712347</v>
      </c>
      <c r="F1508" s="29">
        <v>15400</v>
      </c>
    </row>
    <row r="1509" spans="1:6" hidden="1" x14ac:dyDescent="0.3">
      <c r="A1509" t="s">
        <v>100</v>
      </c>
      <c r="B1509" t="s">
        <v>2059</v>
      </c>
      <c r="C1509" t="s">
        <v>2060</v>
      </c>
      <c r="D1509" t="s">
        <v>2061</v>
      </c>
      <c r="E1509" s="29">
        <v>1148.9286341394641</v>
      </c>
      <c r="F1509" s="29">
        <v>2300</v>
      </c>
    </row>
    <row r="1510" spans="1:6" hidden="1" x14ac:dyDescent="0.3">
      <c r="A1510" t="s">
        <v>100</v>
      </c>
      <c r="B1510" t="s">
        <v>2059</v>
      </c>
      <c r="C1510" t="s">
        <v>2060</v>
      </c>
      <c r="D1510" t="s">
        <v>2062</v>
      </c>
      <c r="E1510" s="29">
        <v>1205.2566374256671</v>
      </c>
      <c r="F1510" s="29">
        <v>2500</v>
      </c>
    </row>
    <row r="1511" spans="1:6" hidden="1" x14ac:dyDescent="0.3">
      <c r="A1511" t="s">
        <v>100</v>
      </c>
      <c r="B1511" t="s">
        <v>2059</v>
      </c>
      <c r="C1511" t="s">
        <v>2060</v>
      </c>
      <c r="D1511" t="s">
        <v>2063</v>
      </c>
      <c r="E1511" s="29">
        <v>1708.3674321862572</v>
      </c>
      <c r="F1511" s="29">
        <v>3500</v>
      </c>
    </row>
    <row r="1512" spans="1:6" hidden="1" x14ac:dyDescent="0.3">
      <c r="A1512" t="s">
        <v>100</v>
      </c>
      <c r="B1512" t="s">
        <v>2059</v>
      </c>
      <c r="C1512" t="s">
        <v>2060</v>
      </c>
      <c r="D1512" t="s">
        <v>2064</v>
      </c>
      <c r="E1512" s="29">
        <v>403.14250900831269</v>
      </c>
      <c r="F1512" s="29">
        <v>900</v>
      </c>
    </row>
    <row r="1513" spans="1:6" hidden="1" x14ac:dyDescent="0.3">
      <c r="A1513" t="s">
        <v>100</v>
      </c>
      <c r="B1513" t="s">
        <v>2059</v>
      </c>
      <c r="C1513" t="s">
        <v>2060</v>
      </c>
      <c r="D1513" t="s">
        <v>2065</v>
      </c>
      <c r="E1513" s="29">
        <v>568.81849895029836</v>
      </c>
      <c r="F1513" s="29">
        <v>1200</v>
      </c>
    </row>
    <row r="1514" spans="1:6" hidden="1" x14ac:dyDescent="0.3">
      <c r="A1514" t="s">
        <v>100</v>
      </c>
      <c r="B1514" t="s">
        <v>2059</v>
      </c>
      <c r="C1514" t="s">
        <v>2060</v>
      </c>
      <c r="D1514" t="s">
        <v>2066</v>
      </c>
      <c r="E1514" s="29">
        <v>3828.9643736743487</v>
      </c>
      <c r="F1514" s="29">
        <v>7700</v>
      </c>
    </row>
    <row r="1515" spans="1:6" hidden="1" x14ac:dyDescent="0.3">
      <c r="A1515" t="s">
        <v>100</v>
      </c>
      <c r="B1515" t="s">
        <v>2059</v>
      </c>
      <c r="C1515" t="s">
        <v>2060</v>
      </c>
      <c r="D1515" t="s">
        <v>2067</v>
      </c>
      <c r="E1515" s="29">
        <v>435.88582156781604</v>
      </c>
      <c r="F1515" s="29">
        <v>900</v>
      </c>
    </row>
    <row r="1516" spans="1:6" hidden="1" x14ac:dyDescent="0.3">
      <c r="A1516" t="s">
        <v>100</v>
      </c>
      <c r="B1516" t="s">
        <v>2059</v>
      </c>
      <c r="C1516" t="s">
        <v>2060</v>
      </c>
      <c r="D1516" t="s">
        <v>2068</v>
      </c>
      <c r="E1516" s="29">
        <v>711.6558792138668</v>
      </c>
      <c r="F1516" s="29">
        <v>1500</v>
      </c>
    </row>
    <row r="1517" spans="1:6" hidden="1" x14ac:dyDescent="0.3">
      <c r="A1517" t="s">
        <v>100</v>
      </c>
      <c r="B1517" t="s">
        <v>2059</v>
      </c>
      <c r="C1517" t="s">
        <v>2060</v>
      </c>
      <c r="D1517" t="s">
        <v>2069</v>
      </c>
      <c r="E1517" s="29">
        <v>1233.4144443233558</v>
      </c>
      <c r="F1517" s="29">
        <v>2500</v>
      </c>
    </row>
    <row r="1518" spans="1:6" hidden="1" x14ac:dyDescent="0.3">
      <c r="A1518" t="s">
        <v>100</v>
      </c>
      <c r="B1518" t="s">
        <v>2059</v>
      </c>
      <c r="C1518" t="s">
        <v>2060</v>
      </c>
      <c r="D1518" t="s">
        <v>2070</v>
      </c>
      <c r="E1518" s="29">
        <v>2070.0652162460756</v>
      </c>
      <c r="F1518" s="29">
        <v>4200</v>
      </c>
    </row>
    <row r="1519" spans="1:6" hidden="1" x14ac:dyDescent="0.3">
      <c r="A1519" t="s">
        <v>100</v>
      </c>
      <c r="B1519" t="s">
        <v>2059</v>
      </c>
      <c r="C1519" t="s">
        <v>2060</v>
      </c>
      <c r="D1519" t="s">
        <v>2071</v>
      </c>
      <c r="E1519" s="29">
        <v>716.45177042917851</v>
      </c>
      <c r="F1519" s="29">
        <v>1500</v>
      </c>
    </row>
    <row r="1520" spans="1:6" hidden="1" x14ac:dyDescent="0.3">
      <c r="A1520" t="s">
        <v>100</v>
      </c>
      <c r="B1520" t="s">
        <v>2059</v>
      </c>
      <c r="C1520" t="s">
        <v>2060</v>
      </c>
      <c r="D1520" t="s">
        <v>2072</v>
      </c>
      <c r="E1520" s="29">
        <v>1732.6888048158048</v>
      </c>
      <c r="F1520" s="29">
        <v>3500</v>
      </c>
    </row>
    <row r="1521" spans="1:6" hidden="1" x14ac:dyDescent="0.3">
      <c r="A1521" t="s">
        <v>100</v>
      </c>
      <c r="B1521" t="s">
        <v>2059</v>
      </c>
      <c r="C1521" t="s">
        <v>2073</v>
      </c>
      <c r="D1521" t="s">
        <v>2074</v>
      </c>
      <c r="E1521" s="29">
        <v>6242.9785662904033</v>
      </c>
      <c r="F1521" s="29">
        <v>12500</v>
      </c>
    </row>
    <row r="1522" spans="1:6" hidden="1" x14ac:dyDescent="0.3">
      <c r="A1522" t="s">
        <v>100</v>
      </c>
      <c r="B1522" t="s">
        <v>2059</v>
      </c>
      <c r="C1522" t="s">
        <v>2073</v>
      </c>
      <c r="D1522" t="s">
        <v>2075</v>
      </c>
      <c r="E1522" s="29">
        <v>6212.0338204676518</v>
      </c>
      <c r="F1522" s="29">
        <v>12500</v>
      </c>
    </row>
    <row r="1523" spans="1:6" hidden="1" x14ac:dyDescent="0.3">
      <c r="A1523" t="s">
        <v>100</v>
      </c>
      <c r="B1523" t="s">
        <v>2059</v>
      </c>
      <c r="C1523" t="s">
        <v>2076</v>
      </c>
      <c r="D1523" t="s">
        <v>2077</v>
      </c>
      <c r="E1523" s="29">
        <v>1903.7222120737683</v>
      </c>
      <c r="F1523" s="29">
        <v>3900</v>
      </c>
    </row>
    <row r="1524" spans="1:6" hidden="1" x14ac:dyDescent="0.3">
      <c r="A1524" t="s">
        <v>100</v>
      </c>
      <c r="B1524" t="s">
        <v>2059</v>
      </c>
      <c r="C1524" t="s">
        <v>2076</v>
      </c>
      <c r="D1524" t="s">
        <v>2078</v>
      </c>
      <c r="E1524" s="29">
        <v>1640.642067000409</v>
      </c>
      <c r="F1524" s="29">
        <v>3300</v>
      </c>
    </row>
    <row r="1525" spans="1:6" hidden="1" x14ac:dyDescent="0.3">
      <c r="A1525" t="s">
        <v>100</v>
      </c>
      <c r="B1525" t="s">
        <v>2059</v>
      </c>
      <c r="C1525" t="s">
        <v>2076</v>
      </c>
      <c r="D1525" t="s">
        <v>2079</v>
      </c>
      <c r="E1525" s="29">
        <v>3034.4377336662537</v>
      </c>
      <c r="F1525" s="29">
        <v>6100</v>
      </c>
    </row>
    <row r="1526" spans="1:6" hidden="1" x14ac:dyDescent="0.3">
      <c r="A1526" t="s">
        <v>100</v>
      </c>
      <c r="B1526" t="s">
        <v>2059</v>
      </c>
      <c r="C1526" t="s">
        <v>2076</v>
      </c>
      <c r="D1526" t="s">
        <v>2080</v>
      </c>
      <c r="E1526" s="29">
        <v>6092.8564350278684</v>
      </c>
      <c r="F1526" s="29">
        <v>12200</v>
      </c>
    </row>
    <row r="1527" spans="1:6" hidden="1" x14ac:dyDescent="0.3">
      <c r="A1527" t="s">
        <v>100</v>
      </c>
      <c r="B1527" t="s">
        <v>2059</v>
      </c>
      <c r="C1527" t="s">
        <v>2076</v>
      </c>
      <c r="D1527" t="s">
        <v>2081</v>
      </c>
      <c r="E1527" s="29">
        <v>4113.1600742107539</v>
      </c>
      <c r="F1527" s="29">
        <v>8300</v>
      </c>
    </row>
    <row r="1528" spans="1:6" hidden="1" x14ac:dyDescent="0.3">
      <c r="A1528" t="s">
        <v>100</v>
      </c>
      <c r="B1528" t="s">
        <v>2059</v>
      </c>
      <c r="C1528" t="s">
        <v>2076</v>
      </c>
      <c r="D1528" t="s">
        <v>2082</v>
      </c>
      <c r="E1528" s="29">
        <v>1303.5286409014498</v>
      </c>
      <c r="F1528" s="29">
        <v>2700</v>
      </c>
    </row>
    <row r="1529" spans="1:6" hidden="1" x14ac:dyDescent="0.3">
      <c r="A1529" t="s">
        <v>100</v>
      </c>
      <c r="B1529" t="s">
        <v>2059</v>
      </c>
      <c r="C1529" t="s">
        <v>2076</v>
      </c>
      <c r="D1529" t="s">
        <v>2083</v>
      </c>
      <c r="E1529" s="29">
        <v>1171.4886261933955</v>
      </c>
      <c r="F1529" s="29">
        <v>2400</v>
      </c>
    </row>
    <row r="1530" spans="1:6" hidden="1" x14ac:dyDescent="0.3">
      <c r="A1530" t="s">
        <v>100</v>
      </c>
      <c r="B1530" t="s">
        <v>2059</v>
      </c>
      <c r="C1530" t="s">
        <v>2076</v>
      </c>
      <c r="D1530" t="s">
        <v>2084</v>
      </c>
      <c r="E1530" s="29">
        <v>1486.3795693886595</v>
      </c>
      <c r="F1530" s="29">
        <v>3000</v>
      </c>
    </row>
    <row r="1531" spans="1:6" hidden="1" x14ac:dyDescent="0.3">
      <c r="A1531" t="s">
        <v>100</v>
      </c>
      <c r="B1531" t="s">
        <v>2059</v>
      </c>
      <c r="C1531" t="s">
        <v>2076</v>
      </c>
      <c r="D1531" t="s">
        <v>2085</v>
      </c>
      <c r="E1531" s="29">
        <v>1416.1732403976914</v>
      </c>
      <c r="F1531" s="29">
        <v>2900</v>
      </c>
    </row>
    <row r="1532" spans="1:6" hidden="1" x14ac:dyDescent="0.3">
      <c r="A1532" t="s">
        <v>100</v>
      </c>
      <c r="B1532" t="s">
        <v>2059</v>
      </c>
      <c r="C1532" t="s">
        <v>2076</v>
      </c>
      <c r="D1532" t="s">
        <v>2086</v>
      </c>
      <c r="E1532" s="29">
        <v>886.45995904047368</v>
      </c>
      <c r="F1532" s="29">
        <v>1800</v>
      </c>
    </row>
    <row r="1533" spans="1:6" hidden="1" x14ac:dyDescent="0.3">
      <c r="A1533" t="s">
        <v>100</v>
      </c>
      <c r="B1533" t="s">
        <v>2059</v>
      </c>
      <c r="C1533" t="s">
        <v>2087</v>
      </c>
      <c r="D1533" t="s">
        <v>2088</v>
      </c>
      <c r="E1533" s="29">
        <v>1459.431174551507</v>
      </c>
      <c r="F1533" s="29">
        <v>3000</v>
      </c>
    </row>
    <row r="1534" spans="1:6" hidden="1" x14ac:dyDescent="0.3">
      <c r="A1534" t="s">
        <v>100</v>
      </c>
      <c r="B1534" t="s">
        <v>2059</v>
      </c>
      <c r="C1534" t="s">
        <v>2087</v>
      </c>
      <c r="D1534" t="s">
        <v>2089</v>
      </c>
      <c r="E1534" s="29">
        <v>2015.681765831049</v>
      </c>
      <c r="F1534" s="29">
        <v>4100</v>
      </c>
    </row>
    <row r="1535" spans="1:6" hidden="1" x14ac:dyDescent="0.3">
      <c r="A1535" t="s">
        <v>100</v>
      </c>
      <c r="B1535" t="s">
        <v>2059</v>
      </c>
      <c r="C1535" t="s">
        <v>2087</v>
      </c>
      <c r="D1535" t="s">
        <v>2090</v>
      </c>
      <c r="E1535" s="29">
        <v>2763.7248068686895</v>
      </c>
      <c r="F1535" s="29">
        <v>5600</v>
      </c>
    </row>
    <row r="1536" spans="1:6" hidden="1" x14ac:dyDescent="0.3">
      <c r="A1536" t="s">
        <v>100</v>
      </c>
      <c r="B1536" t="s">
        <v>2059</v>
      </c>
      <c r="C1536" t="s">
        <v>2087</v>
      </c>
      <c r="D1536" t="s">
        <v>2091</v>
      </c>
      <c r="E1536" s="29">
        <v>972.50818940757188</v>
      </c>
      <c r="F1536" s="29">
        <v>2000</v>
      </c>
    </row>
    <row r="1537" spans="1:6" hidden="1" x14ac:dyDescent="0.3">
      <c r="A1537" t="s">
        <v>100</v>
      </c>
      <c r="B1537" t="s">
        <v>2059</v>
      </c>
      <c r="C1537" t="s">
        <v>2087</v>
      </c>
      <c r="D1537" t="s">
        <v>2092</v>
      </c>
      <c r="E1537" s="29">
        <v>1551.3214078456515</v>
      </c>
      <c r="F1537" s="29">
        <v>3200</v>
      </c>
    </row>
    <row r="1538" spans="1:6" hidden="1" x14ac:dyDescent="0.3">
      <c r="A1538" t="s">
        <v>100</v>
      </c>
      <c r="B1538" t="s">
        <v>2059</v>
      </c>
      <c r="C1538" t="s">
        <v>2087</v>
      </c>
      <c r="D1538" t="s">
        <v>2093</v>
      </c>
      <c r="E1538" s="29">
        <v>3003.1321519941007</v>
      </c>
      <c r="F1538" s="29">
        <v>6100</v>
      </c>
    </row>
    <row r="1539" spans="1:6" hidden="1" x14ac:dyDescent="0.3">
      <c r="A1539" t="s">
        <v>100</v>
      </c>
      <c r="B1539" t="s">
        <v>2059</v>
      </c>
      <c r="C1539" t="s">
        <v>2087</v>
      </c>
      <c r="D1539" t="s">
        <v>2094</v>
      </c>
      <c r="E1539" s="29">
        <v>1843.9412249821594</v>
      </c>
      <c r="F1539" s="29">
        <v>3700</v>
      </c>
    </row>
    <row r="1540" spans="1:6" hidden="1" x14ac:dyDescent="0.3">
      <c r="A1540" t="s">
        <v>100</v>
      </c>
      <c r="B1540" t="s">
        <v>2059</v>
      </c>
      <c r="C1540" t="s">
        <v>2087</v>
      </c>
      <c r="D1540" t="s">
        <v>2095</v>
      </c>
      <c r="E1540" s="29">
        <v>1136.9381582564793</v>
      </c>
      <c r="F1540" s="29">
        <v>2300</v>
      </c>
    </row>
    <row r="1541" spans="1:6" hidden="1" x14ac:dyDescent="0.3">
      <c r="A1541" t="s">
        <v>100</v>
      </c>
      <c r="B1541" t="s">
        <v>2059</v>
      </c>
      <c r="C1541" t="s">
        <v>2087</v>
      </c>
      <c r="D1541" t="s">
        <v>2096</v>
      </c>
      <c r="E1541" s="29">
        <v>1544.9543119752252</v>
      </c>
      <c r="F1541" s="29">
        <v>3100</v>
      </c>
    </row>
    <row r="1542" spans="1:6" hidden="1" x14ac:dyDescent="0.3">
      <c r="A1542" t="s">
        <v>100</v>
      </c>
      <c r="B1542" t="s">
        <v>2059</v>
      </c>
      <c r="C1542" t="s">
        <v>2087</v>
      </c>
      <c r="D1542" t="s">
        <v>2097</v>
      </c>
      <c r="E1542" s="29">
        <v>3277.4264725149251</v>
      </c>
      <c r="F1542" s="29">
        <v>6600</v>
      </c>
    </row>
    <row r="1543" spans="1:6" hidden="1" x14ac:dyDescent="0.3">
      <c r="A1543" t="s">
        <v>100</v>
      </c>
      <c r="B1543" t="s">
        <v>2059</v>
      </c>
      <c r="C1543" t="s">
        <v>2087</v>
      </c>
      <c r="D1543" t="s">
        <v>2098</v>
      </c>
      <c r="E1543" s="29">
        <v>2176.9427893049078</v>
      </c>
      <c r="F1543" s="29">
        <v>4400</v>
      </c>
    </row>
    <row r="1544" spans="1:6" hidden="1" x14ac:dyDescent="0.3">
      <c r="A1544" t="s">
        <v>100</v>
      </c>
      <c r="B1544" t="s">
        <v>2059</v>
      </c>
      <c r="C1544" t="s">
        <v>2087</v>
      </c>
      <c r="D1544" t="s">
        <v>2099</v>
      </c>
      <c r="E1544" s="29">
        <v>1717.9528582885191</v>
      </c>
      <c r="F1544" s="29">
        <v>3500</v>
      </c>
    </row>
    <row r="1545" spans="1:6" hidden="1" x14ac:dyDescent="0.3">
      <c r="A1545" t="s">
        <v>100</v>
      </c>
      <c r="B1545" t="s">
        <v>2059</v>
      </c>
      <c r="C1545" t="s">
        <v>2087</v>
      </c>
      <c r="D1545" t="s">
        <v>2100</v>
      </c>
      <c r="E1545" s="29">
        <v>1612.1361684863741</v>
      </c>
      <c r="F1545" s="29">
        <v>3300</v>
      </c>
    </row>
    <row r="1546" spans="1:6" hidden="1" x14ac:dyDescent="0.3">
      <c r="A1546" t="s">
        <v>100</v>
      </c>
      <c r="B1546" t="s">
        <v>2059</v>
      </c>
      <c r="C1546" t="s">
        <v>2087</v>
      </c>
      <c r="D1546" t="s">
        <v>2101</v>
      </c>
      <c r="E1546" s="29">
        <v>1578.9919522930252</v>
      </c>
      <c r="F1546" s="29">
        <v>3200</v>
      </c>
    </row>
    <row r="1547" spans="1:6" hidden="1" x14ac:dyDescent="0.3">
      <c r="A1547" t="s">
        <v>100</v>
      </c>
      <c r="B1547" t="s">
        <v>2059</v>
      </c>
      <c r="C1547" t="s">
        <v>2087</v>
      </c>
      <c r="D1547" t="s">
        <v>2102</v>
      </c>
      <c r="E1547" s="29">
        <v>2989.0684106097051</v>
      </c>
      <c r="F1547" s="29">
        <v>6000</v>
      </c>
    </row>
    <row r="1548" spans="1:6" hidden="1" x14ac:dyDescent="0.3">
      <c r="A1548" t="s">
        <v>100</v>
      </c>
      <c r="B1548" t="s">
        <v>2059</v>
      </c>
      <c r="C1548" t="s">
        <v>2087</v>
      </c>
      <c r="D1548" t="s">
        <v>2103</v>
      </c>
      <c r="E1548" s="29">
        <v>2579.0127563983733</v>
      </c>
      <c r="F1548" s="29">
        <v>5200</v>
      </c>
    </row>
    <row r="1549" spans="1:6" hidden="1" x14ac:dyDescent="0.3">
      <c r="A1549" t="s">
        <v>100</v>
      </c>
      <c r="B1549" t="s">
        <v>2104</v>
      </c>
      <c r="C1549" t="s">
        <v>2105</v>
      </c>
      <c r="D1549" t="s">
        <v>2106</v>
      </c>
      <c r="E1549" s="29">
        <v>9304.0006707348875</v>
      </c>
      <c r="F1549" s="29">
        <v>18700</v>
      </c>
    </row>
    <row r="1550" spans="1:6" hidden="1" x14ac:dyDescent="0.3">
      <c r="A1550" t="s">
        <v>100</v>
      </c>
      <c r="B1550" t="s">
        <v>2104</v>
      </c>
      <c r="C1550" t="s">
        <v>2105</v>
      </c>
      <c r="D1550" t="s">
        <v>2107</v>
      </c>
      <c r="E1550" s="29">
        <v>5701.8210619004758</v>
      </c>
      <c r="F1550" s="29">
        <v>11500</v>
      </c>
    </row>
    <row r="1551" spans="1:6" hidden="1" x14ac:dyDescent="0.3">
      <c r="A1551" t="s">
        <v>100</v>
      </c>
      <c r="B1551" t="s">
        <v>2104</v>
      </c>
      <c r="C1551" t="s">
        <v>2105</v>
      </c>
      <c r="D1551" t="s">
        <v>2108</v>
      </c>
      <c r="E1551" s="29">
        <v>5378.9009852916151</v>
      </c>
      <c r="F1551" s="29">
        <v>10800</v>
      </c>
    </row>
    <row r="1552" spans="1:6" hidden="1" x14ac:dyDescent="0.3">
      <c r="A1552" t="s">
        <v>100</v>
      </c>
      <c r="B1552" t="s">
        <v>2104</v>
      </c>
      <c r="C1552" t="s">
        <v>2105</v>
      </c>
      <c r="D1552" t="s">
        <v>2109</v>
      </c>
      <c r="E1552" s="29">
        <v>14834.70173465148</v>
      </c>
      <c r="F1552" s="29">
        <v>29700</v>
      </c>
    </row>
    <row r="1553" spans="1:6" hidden="1" x14ac:dyDescent="0.3">
      <c r="A1553" t="s">
        <v>100</v>
      </c>
      <c r="B1553" t="s">
        <v>2104</v>
      </c>
      <c r="C1553" t="s">
        <v>2105</v>
      </c>
      <c r="D1553" t="s">
        <v>2110</v>
      </c>
      <c r="E1553" s="29">
        <v>2688.2610217839056</v>
      </c>
      <c r="F1553" s="29">
        <v>5400</v>
      </c>
    </row>
    <row r="1554" spans="1:6" hidden="1" x14ac:dyDescent="0.3">
      <c r="A1554" t="s">
        <v>100</v>
      </c>
      <c r="B1554" t="s">
        <v>2104</v>
      </c>
      <c r="C1554" t="s">
        <v>2105</v>
      </c>
      <c r="D1554" t="s">
        <v>2111</v>
      </c>
      <c r="E1554" s="29">
        <v>13351.957034840696</v>
      </c>
      <c r="F1554" s="29">
        <v>26800</v>
      </c>
    </row>
    <row r="1555" spans="1:6" hidden="1" x14ac:dyDescent="0.3">
      <c r="A1555" t="s">
        <v>100</v>
      </c>
      <c r="B1555" t="s">
        <v>2104</v>
      </c>
      <c r="C1555" t="s">
        <v>2105</v>
      </c>
      <c r="D1555" t="s">
        <v>2112</v>
      </c>
      <c r="E1555" s="29">
        <v>5861.8789964908192</v>
      </c>
      <c r="F1555" s="29">
        <v>11800</v>
      </c>
    </row>
    <row r="1556" spans="1:6" hidden="1" x14ac:dyDescent="0.3">
      <c r="A1556" t="s">
        <v>100</v>
      </c>
      <c r="B1556" t="s">
        <v>2104</v>
      </c>
      <c r="C1556" t="s">
        <v>2105</v>
      </c>
      <c r="D1556" t="s">
        <v>2113</v>
      </c>
      <c r="E1556" s="29">
        <v>5854.5320162987009</v>
      </c>
      <c r="F1556" s="29">
        <v>11800</v>
      </c>
    </row>
    <row r="1557" spans="1:6" hidden="1" x14ac:dyDescent="0.3">
      <c r="A1557" t="s">
        <v>100</v>
      </c>
      <c r="B1557" t="s">
        <v>2104</v>
      </c>
      <c r="C1557" t="s">
        <v>2105</v>
      </c>
      <c r="D1557" t="s">
        <v>2114</v>
      </c>
      <c r="E1557" s="29">
        <v>10773.76499600896</v>
      </c>
      <c r="F1557" s="29">
        <v>21600</v>
      </c>
    </row>
    <row r="1558" spans="1:6" hidden="1" x14ac:dyDescent="0.3">
      <c r="A1558" t="s">
        <v>100</v>
      </c>
      <c r="B1558" t="s">
        <v>2104</v>
      </c>
      <c r="C1558" t="s">
        <v>2115</v>
      </c>
      <c r="D1558" t="s">
        <v>2116</v>
      </c>
      <c r="E1558" s="29">
        <v>1839.4880749242034</v>
      </c>
      <c r="F1558" s="29">
        <v>3700</v>
      </c>
    </row>
    <row r="1559" spans="1:6" hidden="1" x14ac:dyDescent="0.3">
      <c r="A1559" t="s">
        <v>100</v>
      </c>
      <c r="B1559" t="s">
        <v>2104</v>
      </c>
      <c r="C1559" t="s">
        <v>2115</v>
      </c>
      <c r="D1559" t="s">
        <v>2117</v>
      </c>
      <c r="E1559" s="29">
        <v>3099.4053532525186</v>
      </c>
      <c r="F1559" s="29">
        <v>6200</v>
      </c>
    </row>
    <row r="1560" spans="1:6" hidden="1" x14ac:dyDescent="0.3">
      <c r="A1560" t="s">
        <v>100</v>
      </c>
      <c r="B1560" t="s">
        <v>2104</v>
      </c>
      <c r="C1560" t="s">
        <v>2115</v>
      </c>
      <c r="D1560" t="s">
        <v>2118</v>
      </c>
      <c r="E1560" s="29">
        <v>7617.9749600078358</v>
      </c>
      <c r="F1560" s="29">
        <v>15300</v>
      </c>
    </row>
    <row r="1561" spans="1:6" hidden="1" x14ac:dyDescent="0.3">
      <c r="A1561" t="s">
        <v>100</v>
      </c>
      <c r="B1561" t="s">
        <v>2104</v>
      </c>
      <c r="C1561" t="s">
        <v>2115</v>
      </c>
      <c r="D1561" t="s">
        <v>2119</v>
      </c>
      <c r="E1561" s="29">
        <v>1557.4086315671589</v>
      </c>
      <c r="F1561" s="29">
        <v>3200</v>
      </c>
    </row>
    <row r="1562" spans="1:6" hidden="1" x14ac:dyDescent="0.3">
      <c r="A1562" t="s">
        <v>100</v>
      </c>
      <c r="B1562" t="s">
        <v>2104</v>
      </c>
      <c r="C1562" t="s">
        <v>2115</v>
      </c>
      <c r="D1562" t="s">
        <v>2120</v>
      </c>
      <c r="E1562" s="29">
        <v>1915.5642689423316</v>
      </c>
      <c r="F1562" s="29">
        <v>3900</v>
      </c>
    </row>
    <row r="1563" spans="1:6" hidden="1" x14ac:dyDescent="0.3">
      <c r="A1563" t="s">
        <v>100</v>
      </c>
      <c r="B1563" t="s">
        <v>2104</v>
      </c>
      <c r="C1563" t="s">
        <v>2115</v>
      </c>
      <c r="D1563" t="s">
        <v>2121</v>
      </c>
      <c r="E1563" s="29">
        <v>1532.1400296552924</v>
      </c>
      <c r="F1563" s="29">
        <v>3100</v>
      </c>
    </row>
    <row r="1564" spans="1:6" hidden="1" x14ac:dyDescent="0.3">
      <c r="A1564" t="s">
        <v>100</v>
      </c>
      <c r="B1564" t="s">
        <v>2104</v>
      </c>
      <c r="C1564" t="s">
        <v>2115</v>
      </c>
      <c r="D1564" t="s">
        <v>2122</v>
      </c>
      <c r="E1564" s="29">
        <v>2709.6775566276747</v>
      </c>
      <c r="F1564" s="29">
        <v>5500</v>
      </c>
    </row>
    <row r="1565" spans="1:6" hidden="1" x14ac:dyDescent="0.3">
      <c r="A1565" t="s">
        <v>100</v>
      </c>
      <c r="B1565" t="s">
        <v>2104</v>
      </c>
      <c r="C1565" t="s">
        <v>2115</v>
      </c>
      <c r="D1565" t="s">
        <v>2123</v>
      </c>
      <c r="E1565" s="29">
        <v>18101.791360074356</v>
      </c>
      <c r="F1565" s="29">
        <v>36300</v>
      </c>
    </row>
    <row r="1566" spans="1:6" hidden="1" x14ac:dyDescent="0.3">
      <c r="A1566" t="s">
        <v>100</v>
      </c>
      <c r="B1566" t="s">
        <v>2104</v>
      </c>
      <c r="C1566" t="s">
        <v>2124</v>
      </c>
      <c r="D1566" t="s">
        <v>2125</v>
      </c>
      <c r="E1566" s="29">
        <v>948.9766765268854</v>
      </c>
      <c r="F1566" s="29">
        <v>1900</v>
      </c>
    </row>
    <row r="1567" spans="1:6" hidden="1" x14ac:dyDescent="0.3">
      <c r="A1567" t="s">
        <v>100</v>
      </c>
      <c r="B1567" t="s">
        <v>2104</v>
      </c>
      <c r="C1567" t="s">
        <v>2124</v>
      </c>
      <c r="D1567" t="s">
        <v>2126</v>
      </c>
      <c r="E1567" s="29">
        <v>956.27090159503973</v>
      </c>
      <c r="F1567" s="29">
        <v>2000</v>
      </c>
    </row>
    <row r="1568" spans="1:6" hidden="1" x14ac:dyDescent="0.3">
      <c r="A1568" t="s">
        <v>100</v>
      </c>
      <c r="B1568" t="s">
        <v>2104</v>
      </c>
      <c r="C1568" t="s">
        <v>2124</v>
      </c>
      <c r="D1568" t="s">
        <v>2127</v>
      </c>
      <c r="E1568" s="29">
        <v>2470.4335449940645</v>
      </c>
      <c r="F1568" s="29">
        <v>5000</v>
      </c>
    </row>
    <row r="1569" spans="1:6" hidden="1" x14ac:dyDescent="0.3">
      <c r="A1569" t="s">
        <v>100</v>
      </c>
      <c r="B1569" t="s">
        <v>2104</v>
      </c>
      <c r="C1569" t="s">
        <v>2124</v>
      </c>
      <c r="D1569" t="s">
        <v>2128</v>
      </c>
      <c r="E1569" s="29">
        <v>1043.0691168489686</v>
      </c>
      <c r="F1569" s="29">
        <v>2100</v>
      </c>
    </row>
    <row r="1570" spans="1:6" hidden="1" x14ac:dyDescent="0.3">
      <c r="A1570" t="s">
        <v>100</v>
      </c>
      <c r="B1570" t="s">
        <v>2104</v>
      </c>
      <c r="C1570" t="s">
        <v>2124</v>
      </c>
      <c r="D1570" t="s">
        <v>2129</v>
      </c>
      <c r="E1570" s="29">
        <v>2595.6485096754627</v>
      </c>
      <c r="F1570" s="29">
        <v>5200</v>
      </c>
    </row>
    <row r="1571" spans="1:6" hidden="1" x14ac:dyDescent="0.3">
      <c r="A1571" t="s">
        <v>100</v>
      </c>
      <c r="B1571" t="s">
        <v>2104</v>
      </c>
      <c r="C1571" t="s">
        <v>2124</v>
      </c>
      <c r="D1571" t="s">
        <v>2130</v>
      </c>
      <c r="E1571" s="29">
        <v>847.92656986560405</v>
      </c>
      <c r="F1571" s="29">
        <v>1700</v>
      </c>
    </row>
    <row r="1572" spans="1:6" hidden="1" x14ac:dyDescent="0.3">
      <c r="A1572" t="s">
        <v>100</v>
      </c>
      <c r="B1572" t="s">
        <v>2104</v>
      </c>
      <c r="C1572" t="s">
        <v>2124</v>
      </c>
      <c r="D1572" t="s">
        <v>2131</v>
      </c>
      <c r="E1572" s="29">
        <v>1666.1916822735429</v>
      </c>
      <c r="F1572" s="29">
        <v>3400</v>
      </c>
    </row>
    <row r="1573" spans="1:6" hidden="1" x14ac:dyDescent="0.3">
      <c r="A1573" t="s">
        <v>100</v>
      </c>
      <c r="B1573" t="s">
        <v>2104</v>
      </c>
      <c r="C1573" t="s">
        <v>2124</v>
      </c>
      <c r="D1573" t="s">
        <v>2132</v>
      </c>
      <c r="E1573" s="29">
        <v>1114.5078507957003</v>
      </c>
      <c r="F1573" s="29">
        <v>2300</v>
      </c>
    </row>
    <row r="1574" spans="1:6" hidden="1" x14ac:dyDescent="0.3">
      <c r="A1574" t="s">
        <v>100</v>
      </c>
      <c r="B1574" t="s">
        <v>2104</v>
      </c>
      <c r="C1574" t="s">
        <v>2124</v>
      </c>
      <c r="D1574" t="s">
        <v>2133</v>
      </c>
      <c r="E1574" s="29">
        <v>2350.3235163210052</v>
      </c>
      <c r="F1574" s="29">
        <v>4800</v>
      </c>
    </row>
    <row r="1575" spans="1:6" hidden="1" x14ac:dyDescent="0.3">
      <c r="A1575" t="s">
        <v>100</v>
      </c>
      <c r="B1575" t="s">
        <v>2104</v>
      </c>
      <c r="C1575" t="s">
        <v>2124</v>
      </c>
      <c r="D1575" t="s">
        <v>2134</v>
      </c>
      <c r="E1575" s="29">
        <v>1626.9462890271805</v>
      </c>
      <c r="F1575" s="29">
        <v>3300</v>
      </c>
    </row>
    <row r="1576" spans="1:6" hidden="1" x14ac:dyDescent="0.3">
      <c r="A1576" t="s">
        <v>100</v>
      </c>
      <c r="B1576" t="s">
        <v>2104</v>
      </c>
      <c r="C1576" t="s">
        <v>2124</v>
      </c>
      <c r="D1576" t="s">
        <v>2135</v>
      </c>
      <c r="E1576" s="29">
        <v>1261.2565979452622</v>
      </c>
      <c r="F1576" s="29">
        <v>2600</v>
      </c>
    </row>
    <row r="1577" spans="1:6" hidden="1" x14ac:dyDescent="0.3">
      <c r="A1577" t="s">
        <v>100</v>
      </c>
      <c r="B1577" t="s">
        <v>2104</v>
      </c>
      <c r="C1577" t="s">
        <v>2136</v>
      </c>
      <c r="D1577" t="s">
        <v>2137</v>
      </c>
      <c r="E1577" s="29">
        <v>2443.263442368916</v>
      </c>
      <c r="F1577" s="29">
        <v>4900</v>
      </c>
    </row>
    <row r="1578" spans="1:6" hidden="1" x14ac:dyDescent="0.3">
      <c r="A1578" t="s">
        <v>100</v>
      </c>
      <c r="B1578" t="s">
        <v>2104</v>
      </c>
      <c r="C1578" t="s">
        <v>2136</v>
      </c>
      <c r="D1578" t="s">
        <v>2138</v>
      </c>
      <c r="E1578" s="29">
        <v>2013.5629976799025</v>
      </c>
      <c r="F1578" s="29">
        <v>4100</v>
      </c>
    </row>
    <row r="1579" spans="1:6" hidden="1" x14ac:dyDescent="0.3">
      <c r="A1579" t="s">
        <v>100</v>
      </c>
      <c r="B1579" t="s">
        <v>2104</v>
      </c>
      <c r="C1579" t="s">
        <v>2136</v>
      </c>
      <c r="D1579" t="s">
        <v>2139</v>
      </c>
      <c r="E1579" s="29">
        <v>790.26476873236652</v>
      </c>
      <c r="F1579" s="29">
        <v>1600</v>
      </c>
    </row>
    <row r="1580" spans="1:6" hidden="1" x14ac:dyDescent="0.3">
      <c r="A1580" t="s">
        <v>100</v>
      </c>
      <c r="B1580" t="s">
        <v>2104</v>
      </c>
      <c r="C1580" t="s">
        <v>2136</v>
      </c>
      <c r="D1580" t="s">
        <v>2140</v>
      </c>
      <c r="E1580" s="29">
        <v>1855.8866445624226</v>
      </c>
      <c r="F1580" s="29">
        <v>3800</v>
      </c>
    </row>
    <row r="1581" spans="1:6" hidden="1" x14ac:dyDescent="0.3">
      <c r="A1581" t="s">
        <v>100</v>
      </c>
      <c r="B1581" t="s">
        <v>2104</v>
      </c>
      <c r="C1581" t="s">
        <v>2136</v>
      </c>
      <c r="D1581" t="s">
        <v>2141</v>
      </c>
      <c r="E1581" s="29">
        <v>1080.7354548420194</v>
      </c>
      <c r="F1581" s="29">
        <v>2200</v>
      </c>
    </row>
    <row r="1582" spans="1:6" hidden="1" x14ac:dyDescent="0.3">
      <c r="A1582" t="s">
        <v>100</v>
      </c>
      <c r="B1582" t="s">
        <v>2104</v>
      </c>
      <c r="C1582" t="s">
        <v>2136</v>
      </c>
      <c r="D1582" t="s">
        <v>2142</v>
      </c>
      <c r="E1582" s="29">
        <v>8809.9887802775193</v>
      </c>
      <c r="F1582" s="29">
        <v>17700</v>
      </c>
    </row>
    <row r="1583" spans="1:6" hidden="1" x14ac:dyDescent="0.3">
      <c r="A1583" t="s">
        <v>100</v>
      </c>
      <c r="B1583" t="s">
        <v>2104</v>
      </c>
      <c r="C1583" t="s">
        <v>2136</v>
      </c>
      <c r="D1583" t="s">
        <v>2143</v>
      </c>
      <c r="E1583" s="29">
        <v>852.90782878083007</v>
      </c>
      <c r="F1583" s="29">
        <v>1800</v>
      </c>
    </row>
    <row r="1584" spans="1:6" hidden="1" x14ac:dyDescent="0.3">
      <c r="A1584" t="s">
        <v>100</v>
      </c>
      <c r="B1584" t="s">
        <v>2104</v>
      </c>
      <c r="C1584" t="s">
        <v>2136</v>
      </c>
      <c r="D1584" t="s">
        <v>2144</v>
      </c>
      <c r="E1584" s="29">
        <v>1078.0406945692027</v>
      </c>
      <c r="F1584" s="29">
        <v>2200</v>
      </c>
    </row>
    <row r="1585" spans="1:6" hidden="1" x14ac:dyDescent="0.3">
      <c r="A1585" t="s">
        <v>100</v>
      </c>
      <c r="B1585" t="s">
        <v>105</v>
      </c>
      <c r="C1585" t="s">
        <v>106</v>
      </c>
      <c r="D1585" t="s">
        <v>2145</v>
      </c>
      <c r="E1585" s="29">
        <v>3335.7372951893381</v>
      </c>
      <c r="F1585" s="29">
        <v>6700</v>
      </c>
    </row>
    <row r="1586" spans="1:6" hidden="1" x14ac:dyDescent="0.3">
      <c r="A1586" t="s">
        <v>100</v>
      </c>
      <c r="B1586" t="s">
        <v>105</v>
      </c>
      <c r="C1586" t="s">
        <v>106</v>
      </c>
      <c r="D1586" t="s">
        <v>2146</v>
      </c>
      <c r="E1586" s="29">
        <v>3886.6619263222697</v>
      </c>
      <c r="F1586" s="29">
        <v>7800</v>
      </c>
    </row>
    <row r="1587" spans="1:6" hidden="1" x14ac:dyDescent="0.3">
      <c r="A1587" t="s">
        <v>100</v>
      </c>
      <c r="B1587" t="s">
        <v>105</v>
      </c>
      <c r="C1587" t="s">
        <v>106</v>
      </c>
      <c r="D1587" t="s">
        <v>2147</v>
      </c>
      <c r="E1587" s="29">
        <v>8219.7468656337296</v>
      </c>
      <c r="F1587" s="29">
        <v>16500</v>
      </c>
    </row>
    <row r="1588" spans="1:6" hidden="1" x14ac:dyDescent="0.3">
      <c r="A1588" t="s">
        <v>100</v>
      </c>
      <c r="B1588" t="s">
        <v>105</v>
      </c>
      <c r="C1588" t="s">
        <v>106</v>
      </c>
      <c r="D1588" t="s">
        <v>384</v>
      </c>
      <c r="E1588" s="29">
        <v>3999.0668939773886</v>
      </c>
      <c r="F1588" s="29">
        <v>8000</v>
      </c>
    </row>
    <row r="1589" spans="1:6" hidden="1" x14ac:dyDescent="0.3">
      <c r="A1589" t="s">
        <v>100</v>
      </c>
      <c r="B1589" t="s">
        <v>105</v>
      </c>
      <c r="C1589" t="s">
        <v>106</v>
      </c>
      <c r="D1589" t="s">
        <v>2148</v>
      </c>
      <c r="E1589" s="29">
        <v>6432.3444396628429</v>
      </c>
      <c r="F1589" s="29">
        <v>12900</v>
      </c>
    </row>
    <row r="1590" spans="1:6" hidden="1" x14ac:dyDescent="0.3">
      <c r="A1590" t="s">
        <v>100</v>
      </c>
      <c r="B1590" t="s">
        <v>105</v>
      </c>
      <c r="C1590" t="s">
        <v>106</v>
      </c>
      <c r="D1590" t="s">
        <v>2149</v>
      </c>
      <c r="E1590" s="29">
        <v>1301.2774244086988</v>
      </c>
      <c r="F1590" s="29">
        <v>2700</v>
      </c>
    </row>
    <row r="1591" spans="1:6" hidden="1" x14ac:dyDescent="0.3">
      <c r="A1591" t="s">
        <v>100</v>
      </c>
      <c r="B1591" t="s">
        <v>105</v>
      </c>
      <c r="C1591" t="s">
        <v>106</v>
      </c>
      <c r="D1591" t="s">
        <v>2150</v>
      </c>
      <c r="E1591" s="29">
        <v>3024.8138710156363</v>
      </c>
      <c r="F1591" s="29">
        <v>6100</v>
      </c>
    </row>
    <row r="1592" spans="1:6" hidden="1" x14ac:dyDescent="0.3">
      <c r="A1592" t="s">
        <v>100</v>
      </c>
      <c r="B1592" t="s">
        <v>105</v>
      </c>
      <c r="C1592" t="s">
        <v>106</v>
      </c>
      <c r="D1592" t="s">
        <v>2151</v>
      </c>
      <c r="E1592" s="29">
        <v>2990.6203177773305</v>
      </c>
      <c r="F1592" s="29">
        <v>6000</v>
      </c>
    </row>
    <row r="1593" spans="1:6" hidden="1" x14ac:dyDescent="0.3">
      <c r="A1593" t="s">
        <v>100</v>
      </c>
      <c r="B1593" t="s">
        <v>105</v>
      </c>
      <c r="C1593" t="s">
        <v>106</v>
      </c>
      <c r="D1593" t="s">
        <v>385</v>
      </c>
      <c r="E1593" s="29">
        <v>5609.3398679655875</v>
      </c>
      <c r="F1593" s="29">
        <v>11300</v>
      </c>
    </row>
    <row r="1594" spans="1:6" hidden="1" x14ac:dyDescent="0.3">
      <c r="A1594" t="s">
        <v>100</v>
      </c>
      <c r="B1594" t="s">
        <v>105</v>
      </c>
      <c r="C1594" t="s">
        <v>106</v>
      </c>
      <c r="D1594" t="s">
        <v>2152</v>
      </c>
      <c r="E1594" s="29">
        <v>11640.072580812353</v>
      </c>
      <c r="F1594" s="29">
        <v>23300</v>
      </c>
    </row>
    <row r="1595" spans="1:6" hidden="1" x14ac:dyDescent="0.3">
      <c r="A1595" t="s">
        <v>100</v>
      </c>
      <c r="B1595" t="s">
        <v>105</v>
      </c>
      <c r="C1595" t="s">
        <v>106</v>
      </c>
      <c r="D1595" t="s">
        <v>386</v>
      </c>
      <c r="E1595" s="29">
        <v>14419.725624816532</v>
      </c>
      <c r="F1595" s="29">
        <v>28900</v>
      </c>
    </row>
    <row r="1596" spans="1:6" hidden="1" x14ac:dyDescent="0.3">
      <c r="A1596" t="s">
        <v>100</v>
      </c>
      <c r="B1596" t="s">
        <v>105</v>
      </c>
      <c r="C1596" t="s">
        <v>106</v>
      </c>
      <c r="D1596" t="s">
        <v>2153</v>
      </c>
      <c r="E1596" s="29">
        <v>2522.1655421020305</v>
      </c>
      <c r="F1596" s="29">
        <v>5100</v>
      </c>
    </row>
    <row r="1597" spans="1:6" hidden="1" x14ac:dyDescent="0.3">
      <c r="A1597" t="s">
        <v>100</v>
      </c>
      <c r="B1597" t="s">
        <v>105</v>
      </c>
      <c r="C1597" t="s">
        <v>106</v>
      </c>
      <c r="D1597" t="s">
        <v>387</v>
      </c>
      <c r="E1597" s="29">
        <v>11455.486013700596</v>
      </c>
      <c r="F1597" s="29">
        <v>23000</v>
      </c>
    </row>
    <row r="1598" spans="1:6" hidden="1" x14ac:dyDescent="0.3">
      <c r="A1598" t="s">
        <v>100</v>
      </c>
      <c r="B1598" t="s">
        <v>105</v>
      </c>
      <c r="C1598" t="s">
        <v>106</v>
      </c>
      <c r="D1598" t="s">
        <v>388</v>
      </c>
      <c r="E1598" s="29">
        <v>7570.5489780663538</v>
      </c>
      <c r="F1598" s="29">
        <v>15200</v>
      </c>
    </row>
    <row r="1599" spans="1:6" hidden="1" x14ac:dyDescent="0.3">
      <c r="A1599" t="s">
        <v>100</v>
      </c>
      <c r="B1599" t="s">
        <v>105</v>
      </c>
      <c r="C1599" t="s">
        <v>106</v>
      </c>
      <c r="D1599" t="s">
        <v>389</v>
      </c>
      <c r="E1599" s="29">
        <v>10720.069981962746</v>
      </c>
      <c r="F1599" s="29">
        <v>21500</v>
      </c>
    </row>
    <row r="1600" spans="1:6" hidden="1" x14ac:dyDescent="0.3">
      <c r="A1600" t="s">
        <v>100</v>
      </c>
      <c r="B1600" t="s">
        <v>105</v>
      </c>
      <c r="C1600" t="s">
        <v>106</v>
      </c>
      <c r="D1600" t="s">
        <v>2154</v>
      </c>
      <c r="E1600" s="29">
        <v>3820.391903057689</v>
      </c>
      <c r="F1600" s="29">
        <v>7700</v>
      </c>
    </row>
    <row r="1601" spans="1:6" hidden="1" x14ac:dyDescent="0.3">
      <c r="A1601" t="s">
        <v>100</v>
      </c>
      <c r="B1601" t="s">
        <v>105</v>
      </c>
      <c r="C1601" t="s">
        <v>2155</v>
      </c>
      <c r="D1601" t="s">
        <v>2156</v>
      </c>
      <c r="E1601" s="29">
        <v>1277.504242082874</v>
      </c>
      <c r="F1601" s="29">
        <v>2600</v>
      </c>
    </row>
    <row r="1602" spans="1:6" hidden="1" x14ac:dyDescent="0.3">
      <c r="A1602" t="s">
        <v>100</v>
      </c>
      <c r="B1602" t="s">
        <v>105</v>
      </c>
      <c r="C1602" t="s">
        <v>2155</v>
      </c>
      <c r="D1602" t="s">
        <v>2157</v>
      </c>
      <c r="E1602" s="29">
        <v>1015.7306845117575</v>
      </c>
      <c r="F1602" s="29">
        <v>2100</v>
      </c>
    </row>
    <row r="1603" spans="1:6" hidden="1" x14ac:dyDescent="0.3">
      <c r="A1603" t="s">
        <v>100</v>
      </c>
      <c r="B1603" t="s">
        <v>105</v>
      </c>
      <c r="C1603" t="s">
        <v>2155</v>
      </c>
      <c r="D1603" t="s">
        <v>2158</v>
      </c>
      <c r="E1603" s="29">
        <v>1465.5897941619662</v>
      </c>
      <c r="F1603" s="29">
        <v>3000</v>
      </c>
    </row>
    <row r="1604" spans="1:6" hidden="1" x14ac:dyDescent="0.3">
      <c r="A1604" t="s">
        <v>100</v>
      </c>
      <c r="B1604" t="s">
        <v>105</v>
      </c>
      <c r="C1604" t="s">
        <v>2155</v>
      </c>
      <c r="D1604" t="s">
        <v>2159</v>
      </c>
      <c r="E1604" s="29">
        <v>1625.1522717574594</v>
      </c>
      <c r="F1604" s="29">
        <v>3300</v>
      </c>
    </row>
    <row r="1605" spans="1:6" hidden="1" x14ac:dyDescent="0.3">
      <c r="A1605" t="s">
        <v>100</v>
      </c>
      <c r="B1605" t="s">
        <v>105</v>
      </c>
      <c r="C1605" t="s">
        <v>2155</v>
      </c>
      <c r="D1605" t="s">
        <v>2160</v>
      </c>
      <c r="E1605" s="29">
        <v>1749.0441739301571</v>
      </c>
      <c r="F1605" s="29">
        <v>3500</v>
      </c>
    </row>
    <row r="1606" spans="1:6" hidden="1" x14ac:dyDescent="0.3">
      <c r="A1606" t="s">
        <v>100</v>
      </c>
      <c r="B1606" t="s">
        <v>105</v>
      </c>
      <c r="C1606" t="s">
        <v>2155</v>
      </c>
      <c r="D1606" t="s">
        <v>2161</v>
      </c>
      <c r="E1606" s="29">
        <v>1135.8415576542118</v>
      </c>
      <c r="F1606" s="29">
        <v>2300</v>
      </c>
    </row>
    <row r="1607" spans="1:6" hidden="1" x14ac:dyDescent="0.3">
      <c r="A1607" t="s">
        <v>100</v>
      </c>
      <c r="B1607" t="s">
        <v>105</v>
      </c>
      <c r="C1607" t="s">
        <v>2155</v>
      </c>
      <c r="D1607" t="s">
        <v>2162</v>
      </c>
      <c r="E1607" s="29">
        <v>978.37487152153619</v>
      </c>
      <c r="F1607" s="29">
        <v>2000</v>
      </c>
    </row>
    <row r="1608" spans="1:6" hidden="1" x14ac:dyDescent="0.3">
      <c r="A1608" t="s">
        <v>100</v>
      </c>
      <c r="B1608" t="s">
        <v>105</v>
      </c>
      <c r="C1608" t="s">
        <v>2163</v>
      </c>
      <c r="D1608" t="s">
        <v>2164</v>
      </c>
      <c r="E1608" s="29">
        <v>2106.1260086650973</v>
      </c>
      <c r="F1608" s="29">
        <v>4300</v>
      </c>
    </row>
    <row r="1609" spans="1:6" hidden="1" x14ac:dyDescent="0.3">
      <c r="A1609" t="s">
        <v>100</v>
      </c>
      <c r="B1609" t="s">
        <v>105</v>
      </c>
      <c r="C1609" t="s">
        <v>2163</v>
      </c>
      <c r="D1609" t="s">
        <v>2165</v>
      </c>
      <c r="E1609" s="29">
        <v>653.46200562296849</v>
      </c>
      <c r="F1609" s="29">
        <v>1400</v>
      </c>
    </row>
    <row r="1610" spans="1:6" hidden="1" x14ac:dyDescent="0.3">
      <c r="A1610" t="s">
        <v>100</v>
      </c>
      <c r="B1610" t="s">
        <v>105</v>
      </c>
      <c r="C1610" t="s">
        <v>2163</v>
      </c>
      <c r="D1610" t="s">
        <v>2166</v>
      </c>
      <c r="E1610" s="29">
        <v>1200.2917340357531</v>
      </c>
      <c r="F1610" s="29">
        <v>2500</v>
      </c>
    </row>
    <row r="1611" spans="1:6" hidden="1" x14ac:dyDescent="0.3">
      <c r="A1611" t="s">
        <v>100</v>
      </c>
      <c r="B1611" t="s">
        <v>105</v>
      </c>
      <c r="C1611" t="s">
        <v>2163</v>
      </c>
      <c r="D1611" t="s">
        <v>2167</v>
      </c>
      <c r="E1611" s="29">
        <v>535.53371618494862</v>
      </c>
      <c r="F1611" s="29">
        <v>1100</v>
      </c>
    </row>
    <row r="1612" spans="1:6" hidden="1" x14ac:dyDescent="0.3">
      <c r="A1612" t="s">
        <v>100</v>
      </c>
      <c r="B1612" t="s">
        <v>105</v>
      </c>
      <c r="C1612" t="s">
        <v>2163</v>
      </c>
      <c r="D1612" t="s">
        <v>2168</v>
      </c>
      <c r="E1612" s="29">
        <v>591.09266793910808</v>
      </c>
      <c r="F1612" s="29">
        <v>1200</v>
      </c>
    </row>
    <row r="1613" spans="1:6" hidden="1" x14ac:dyDescent="0.3">
      <c r="A1613" t="s">
        <v>100</v>
      </c>
      <c r="B1613" t="s">
        <v>105</v>
      </c>
      <c r="C1613" t="s">
        <v>2163</v>
      </c>
      <c r="D1613" t="s">
        <v>2169</v>
      </c>
      <c r="E1613" s="29">
        <v>531.59425135243646</v>
      </c>
      <c r="F1613" s="29">
        <v>1100</v>
      </c>
    </row>
    <row r="1614" spans="1:6" hidden="1" x14ac:dyDescent="0.3">
      <c r="A1614" t="s">
        <v>100</v>
      </c>
      <c r="B1614" t="s">
        <v>105</v>
      </c>
      <c r="C1614" t="s">
        <v>2163</v>
      </c>
      <c r="D1614" t="s">
        <v>2170</v>
      </c>
      <c r="E1614" s="29">
        <v>830.11889840686808</v>
      </c>
      <c r="F1614" s="29">
        <v>1700</v>
      </c>
    </row>
    <row r="1615" spans="1:6" hidden="1" x14ac:dyDescent="0.3">
      <c r="A1615" t="s">
        <v>100</v>
      </c>
      <c r="B1615" t="s">
        <v>105</v>
      </c>
      <c r="C1615" t="s">
        <v>2163</v>
      </c>
      <c r="D1615" t="s">
        <v>2171</v>
      </c>
      <c r="E1615" s="29">
        <v>559.31502359175556</v>
      </c>
      <c r="F1615" s="29">
        <v>1200</v>
      </c>
    </row>
    <row r="1616" spans="1:6" hidden="1" x14ac:dyDescent="0.3">
      <c r="A1616" t="s">
        <v>100</v>
      </c>
      <c r="B1616" t="s">
        <v>105</v>
      </c>
      <c r="C1616" t="s">
        <v>2163</v>
      </c>
      <c r="D1616" t="s">
        <v>2172</v>
      </c>
      <c r="E1616" s="29">
        <v>508.33727418470323</v>
      </c>
      <c r="F1616" s="29">
        <v>1100</v>
      </c>
    </row>
    <row r="1617" spans="1:6" hidden="1" x14ac:dyDescent="0.3">
      <c r="A1617" t="s">
        <v>100</v>
      </c>
      <c r="B1617" t="s">
        <v>105</v>
      </c>
      <c r="C1617" t="s">
        <v>2163</v>
      </c>
      <c r="D1617" t="s">
        <v>2173</v>
      </c>
      <c r="E1617" s="29">
        <v>1077.9981585719395</v>
      </c>
      <c r="F1617" s="29">
        <v>2200</v>
      </c>
    </row>
    <row r="1618" spans="1:6" hidden="1" x14ac:dyDescent="0.3">
      <c r="A1618" t="s">
        <v>100</v>
      </c>
      <c r="B1618" t="s">
        <v>105</v>
      </c>
      <c r="C1618" t="s">
        <v>2163</v>
      </c>
      <c r="D1618" t="s">
        <v>2174</v>
      </c>
      <c r="E1618" s="29">
        <v>1050.9372517728491</v>
      </c>
      <c r="F1618" s="29">
        <v>2200</v>
      </c>
    </row>
    <row r="1619" spans="1:6" hidden="1" x14ac:dyDescent="0.3">
      <c r="A1619" t="s">
        <v>100</v>
      </c>
      <c r="B1619" t="s">
        <v>105</v>
      </c>
      <c r="C1619" t="s">
        <v>2163</v>
      </c>
      <c r="D1619" t="s">
        <v>2175</v>
      </c>
      <c r="E1619" s="29">
        <v>1090.4914465379766</v>
      </c>
      <c r="F1619" s="29">
        <v>2200</v>
      </c>
    </row>
    <row r="1620" spans="1:6" hidden="1" x14ac:dyDescent="0.3">
      <c r="A1620" t="s">
        <v>100</v>
      </c>
      <c r="B1620" t="s">
        <v>105</v>
      </c>
      <c r="C1620" t="s">
        <v>2163</v>
      </c>
      <c r="D1620" t="s">
        <v>2176</v>
      </c>
      <c r="E1620" s="29">
        <v>800.19294191038534</v>
      </c>
      <c r="F1620" s="29">
        <v>1700</v>
      </c>
    </row>
    <row r="1621" spans="1:6" hidden="1" x14ac:dyDescent="0.3">
      <c r="A1621" t="s">
        <v>100</v>
      </c>
      <c r="B1621" t="s">
        <v>105</v>
      </c>
      <c r="C1621" t="s">
        <v>2163</v>
      </c>
      <c r="D1621" t="s">
        <v>2177</v>
      </c>
      <c r="E1621" s="29">
        <v>509.34969894940724</v>
      </c>
      <c r="F1621" s="29">
        <v>1100</v>
      </c>
    </row>
    <row r="1622" spans="1:6" hidden="1" x14ac:dyDescent="0.3">
      <c r="A1622" t="s">
        <v>100</v>
      </c>
      <c r="B1622" t="s">
        <v>105</v>
      </c>
      <c r="C1622" t="s">
        <v>2163</v>
      </c>
      <c r="D1622" t="s">
        <v>2178</v>
      </c>
      <c r="E1622" s="29">
        <v>878.7152180933856</v>
      </c>
      <c r="F1622" s="29">
        <v>1800</v>
      </c>
    </row>
    <row r="1623" spans="1:6" hidden="1" x14ac:dyDescent="0.3">
      <c r="A1623" t="s">
        <v>100</v>
      </c>
      <c r="B1623" t="s">
        <v>105</v>
      </c>
      <c r="C1623" t="s">
        <v>2163</v>
      </c>
      <c r="D1623" t="s">
        <v>2179</v>
      </c>
      <c r="E1623" s="29">
        <v>1590.1481603691184</v>
      </c>
      <c r="F1623" s="29">
        <v>3200</v>
      </c>
    </row>
    <row r="1624" spans="1:6" hidden="1" x14ac:dyDescent="0.3">
      <c r="A1624" t="s">
        <v>100</v>
      </c>
      <c r="B1624" t="s">
        <v>105</v>
      </c>
      <c r="C1624" t="s">
        <v>2163</v>
      </c>
      <c r="D1624" t="s">
        <v>2180</v>
      </c>
      <c r="E1624" s="29">
        <v>1206.2196913088646</v>
      </c>
      <c r="F1624" s="29">
        <v>2500</v>
      </c>
    </row>
    <row r="1625" spans="1:6" hidden="1" x14ac:dyDescent="0.3">
      <c r="A1625" t="s">
        <v>100</v>
      </c>
      <c r="B1625" t="s">
        <v>105</v>
      </c>
      <c r="C1625" t="s">
        <v>2163</v>
      </c>
      <c r="D1625" t="s">
        <v>2181</v>
      </c>
      <c r="E1625" s="29">
        <v>974.87719652446162</v>
      </c>
      <c r="F1625" s="29">
        <v>2000</v>
      </c>
    </row>
    <row r="1626" spans="1:6" hidden="1" x14ac:dyDescent="0.3">
      <c r="A1626" t="s">
        <v>100</v>
      </c>
      <c r="B1626" t="s">
        <v>105</v>
      </c>
      <c r="C1626" t="s">
        <v>2163</v>
      </c>
      <c r="D1626" t="s">
        <v>2182</v>
      </c>
      <c r="E1626" s="29">
        <v>867.66525024501664</v>
      </c>
      <c r="F1626" s="29">
        <v>1800</v>
      </c>
    </row>
    <row r="1627" spans="1:6" hidden="1" x14ac:dyDescent="0.3">
      <c r="A1627" t="s">
        <v>100</v>
      </c>
      <c r="B1627" t="s">
        <v>105</v>
      </c>
      <c r="C1627" t="s">
        <v>107</v>
      </c>
      <c r="D1627" t="s">
        <v>2183</v>
      </c>
      <c r="E1627" s="29">
        <v>2068.4840979138089</v>
      </c>
      <c r="F1627" s="29">
        <v>4200</v>
      </c>
    </row>
    <row r="1628" spans="1:6" hidden="1" x14ac:dyDescent="0.3">
      <c r="A1628" t="s">
        <v>100</v>
      </c>
      <c r="B1628" t="s">
        <v>105</v>
      </c>
      <c r="C1628" t="s">
        <v>107</v>
      </c>
      <c r="D1628" t="s">
        <v>390</v>
      </c>
      <c r="E1628" s="29">
        <v>4051.463156786489</v>
      </c>
      <c r="F1628" s="29">
        <v>8200</v>
      </c>
    </row>
    <row r="1629" spans="1:6" hidden="1" x14ac:dyDescent="0.3">
      <c r="A1629" t="s">
        <v>100</v>
      </c>
      <c r="B1629" t="s">
        <v>105</v>
      </c>
      <c r="C1629" t="s">
        <v>107</v>
      </c>
      <c r="D1629" t="s">
        <v>2184</v>
      </c>
      <c r="E1629" s="29">
        <v>2944.8858341824334</v>
      </c>
      <c r="F1629" s="29">
        <v>5900</v>
      </c>
    </row>
    <row r="1630" spans="1:6" hidden="1" x14ac:dyDescent="0.3">
      <c r="A1630" t="s">
        <v>100</v>
      </c>
      <c r="B1630" t="s">
        <v>105</v>
      </c>
      <c r="C1630" t="s">
        <v>107</v>
      </c>
      <c r="D1630" t="s">
        <v>2185</v>
      </c>
      <c r="E1630" s="29">
        <v>1304.5076696730071</v>
      </c>
      <c r="F1630" s="29">
        <v>2700</v>
      </c>
    </row>
    <row r="1631" spans="1:6" hidden="1" x14ac:dyDescent="0.3">
      <c r="A1631" t="s">
        <v>100</v>
      </c>
      <c r="B1631" t="s">
        <v>105</v>
      </c>
      <c r="C1631" t="s">
        <v>107</v>
      </c>
      <c r="D1631" t="s">
        <v>2186</v>
      </c>
      <c r="E1631" s="29">
        <v>3221.9346769542412</v>
      </c>
      <c r="F1631" s="29">
        <v>6500</v>
      </c>
    </row>
    <row r="1632" spans="1:6" hidden="1" x14ac:dyDescent="0.3">
      <c r="A1632" t="s">
        <v>100</v>
      </c>
      <c r="B1632" t="s">
        <v>105</v>
      </c>
      <c r="C1632" t="s">
        <v>107</v>
      </c>
      <c r="D1632" t="s">
        <v>2187</v>
      </c>
      <c r="E1632" s="29">
        <v>1265.0367597156237</v>
      </c>
      <c r="F1632" s="29">
        <v>2600</v>
      </c>
    </row>
    <row r="1633" spans="1:6" hidden="1" x14ac:dyDescent="0.3">
      <c r="A1633" t="s">
        <v>100</v>
      </c>
      <c r="B1633" t="s">
        <v>105</v>
      </c>
      <c r="C1633" t="s">
        <v>107</v>
      </c>
      <c r="D1633" t="s">
        <v>2188</v>
      </c>
      <c r="E1633" s="29">
        <v>3777.2874323954898</v>
      </c>
      <c r="F1633" s="29">
        <v>7600</v>
      </c>
    </row>
    <row r="1634" spans="1:6" hidden="1" x14ac:dyDescent="0.3">
      <c r="A1634" t="s">
        <v>100</v>
      </c>
      <c r="B1634" t="s">
        <v>105</v>
      </c>
      <c r="C1634" t="s">
        <v>107</v>
      </c>
      <c r="D1634" t="s">
        <v>2189</v>
      </c>
      <c r="E1634" s="29">
        <v>6198.9218422869881</v>
      </c>
      <c r="F1634" s="29">
        <v>12400</v>
      </c>
    </row>
    <row r="1635" spans="1:6" hidden="1" x14ac:dyDescent="0.3">
      <c r="A1635" t="s">
        <v>100</v>
      </c>
      <c r="B1635" t="s">
        <v>105</v>
      </c>
      <c r="C1635" t="s">
        <v>108</v>
      </c>
      <c r="D1635" t="s">
        <v>2190</v>
      </c>
      <c r="E1635" s="29">
        <v>1089.4855991629797</v>
      </c>
      <c r="F1635" s="29">
        <v>2200</v>
      </c>
    </row>
    <row r="1636" spans="1:6" hidden="1" x14ac:dyDescent="0.3">
      <c r="A1636" t="s">
        <v>100</v>
      </c>
      <c r="B1636" t="s">
        <v>105</v>
      </c>
      <c r="C1636" t="s">
        <v>108</v>
      </c>
      <c r="D1636" t="s">
        <v>2191</v>
      </c>
      <c r="E1636" s="29">
        <v>2950.8617907468542</v>
      </c>
      <c r="F1636" s="29">
        <v>6000</v>
      </c>
    </row>
    <row r="1637" spans="1:6" hidden="1" x14ac:dyDescent="0.3">
      <c r="A1637" t="s">
        <v>100</v>
      </c>
      <c r="B1637" t="s">
        <v>105</v>
      </c>
      <c r="C1637" t="s">
        <v>108</v>
      </c>
      <c r="D1637" t="s">
        <v>391</v>
      </c>
      <c r="E1637" s="29">
        <v>2901.7289020897115</v>
      </c>
      <c r="F1637" s="29">
        <v>5900</v>
      </c>
    </row>
    <row r="1638" spans="1:6" hidden="1" x14ac:dyDescent="0.3">
      <c r="A1638" t="s">
        <v>100</v>
      </c>
      <c r="B1638" t="s">
        <v>105</v>
      </c>
      <c r="C1638" t="s">
        <v>108</v>
      </c>
      <c r="D1638" t="s">
        <v>2192</v>
      </c>
      <c r="E1638" s="29">
        <v>1259.5655666113216</v>
      </c>
      <c r="F1638" s="29">
        <v>2600</v>
      </c>
    </row>
    <row r="1639" spans="1:6" hidden="1" x14ac:dyDescent="0.3">
      <c r="A1639" t="s">
        <v>100</v>
      </c>
      <c r="B1639" t="s">
        <v>105</v>
      </c>
      <c r="C1639" t="s">
        <v>108</v>
      </c>
      <c r="D1639" t="s">
        <v>392</v>
      </c>
      <c r="E1639" s="29">
        <v>3774.4117533930603</v>
      </c>
      <c r="F1639" s="29">
        <v>7600</v>
      </c>
    </row>
    <row r="1640" spans="1:6" hidden="1" x14ac:dyDescent="0.3">
      <c r="A1640" t="s">
        <v>100</v>
      </c>
      <c r="B1640" t="s">
        <v>105</v>
      </c>
      <c r="C1640" t="s">
        <v>108</v>
      </c>
      <c r="D1640" t="s">
        <v>2193</v>
      </c>
      <c r="E1640" s="29">
        <v>1105.8580302750761</v>
      </c>
      <c r="F1640" s="29">
        <v>2300</v>
      </c>
    </row>
    <row r="1641" spans="1:6" hidden="1" x14ac:dyDescent="0.3">
      <c r="A1641" t="s">
        <v>100</v>
      </c>
      <c r="B1641" t="s">
        <v>105</v>
      </c>
      <c r="C1641" t="s">
        <v>108</v>
      </c>
      <c r="D1641" t="s">
        <v>2194</v>
      </c>
      <c r="E1641" s="29">
        <v>1700.6045930234518</v>
      </c>
      <c r="F1641" s="29">
        <v>3500</v>
      </c>
    </row>
    <row r="1642" spans="1:6" hidden="1" x14ac:dyDescent="0.3">
      <c r="A1642" t="s">
        <v>100</v>
      </c>
      <c r="B1642" t="s">
        <v>105</v>
      </c>
      <c r="C1642" t="s">
        <v>108</v>
      </c>
      <c r="D1642" t="s">
        <v>2195</v>
      </c>
      <c r="E1642" s="29">
        <v>2543.1038197736361</v>
      </c>
      <c r="F1642" s="29">
        <v>5100</v>
      </c>
    </row>
    <row r="1643" spans="1:6" hidden="1" x14ac:dyDescent="0.3">
      <c r="A1643" t="s">
        <v>100</v>
      </c>
      <c r="B1643" t="s">
        <v>105</v>
      </c>
      <c r="C1643" t="s">
        <v>108</v>
      </c>
      <c r="D1643" t="s">
        <v>2196</v>
      </c>
      <c r="E1643" s="29">
        <v>894.10075013510311</v>
      </c>
      <c r="F1643" s="29">
        <v>1800</v>
      </c>
    </row>
    <row r="1644" spans="1:6" hidden="1" x14ac:dyDescent="0.3">
      <c r="A1644" t="s">
        <v>100</v>
      </c>
      <c r="B1644" t="s">
        <v>105</v>
      </c>
      <c r="C1644" t="s">
        <v>108</v>
      </c>
      <c r="D1644" t="s">
        <v>2197</v>
      </c>
      <c r="E1644" s="29">
        <v>1611.5383410642366</v>
      </c>
      <c r="F1644" s="29">
        <v>3300</v>
      </c>
    </row>
    <row r="1645" spans="1:6" hidden="1" x14ac:dyDescent="0.3">
      <c r="A1645" t="s">
        <v>100</v>
      </c>
      <c r="B1645" t="s">
        <v>105</v>
      </c>
      <c r="C1645" t="s">
        <v>108</v>
      </c>
      <c r="D1645" t="s">
        <v>2198</v>
      </c>
      <c r="E1645" s="29">
        <v>1708.8363720279333</v>
      </c>
      <c r="F1645" s="29">
        <v>3500</v>
      </c>
    </row>
    <row r="1646" spans="1:6" hidden="1" x14ac:dyDescent="0.3">
      <c r="A1646" t="s">
        <v>100</v>
      </c>
      <c r="B1646" t="s">
        <v>105</v>
      </c>
      <c r="C1646" t="s">
        <v>108</v>
      </c>
      <c r="D1646" t="s">
        <v>2199</v>
      </c>
      <c r="E1646" s="29">
        <v>1313.5672606251255</v>
      </c>
      <c r="F1646" s="29">
        <v>2700</v>
      </c>
    </row>
    <row r="1647" spans="1:6" hidden="1" x14ac:dyDescent="0.3">
      <c r="A1647" t="s">
        <v>100</v>
      </c>
      <c r="B1647" t="s">
        <v>105</v>
      </c>
      <c r="C1647" t="s">
        <v>108</v>
      </c>
      <c r="D1647" t="s">
        <v>2200</v>
      </c>
      <c r="E1647" s="29">
        <v>1082.2134254617733</v>
      </c>
      <c r="F1647" s="29">
        <v>2200</v>
      </c>
    </row>
    <row r="1648" spans="1:6" hidden="1" x14ac:dyDescent="0.3">
      <c r="A1648" t="s">
        <v>100</v>
      </c>
      <c r="B1648" t="s">
        <v>105</v>
      </c>
      <c r="C1648" t="s">
        <v>108</v>
      </c>
      <c r="D1648" t="s">
        <v>2201</v>
      </c>
      <c r="E1648" s="29">
        <v>1707.4614176978002</v>
      </c>
      <c r="F1648" s="29">
        <v>3500</v>
      </c>
    </row>
    <row r="1649" spans="1:6" hidden="1" x14ac:dyDescent="0.3">
      <c r="A1649" t="s">
        <v>100</v>
      </c>
      <c r="B1649" t="s">
        <v>109</v>
      </c>
      <c r="C1649" t="s">
        <v>110</v>
      </c>
      <c r="D1649" t="s">
        <v>2202</v>
      </c>
      <c r="E1649" s="29">
        <v>2770.0491427819579</v>
      </c>
      <c r="F1649" s="29">
        <v>5600</v>
      </c>
    </row>
    <row r="1650" spans="1:6" hidden="1" x14ac:dyDescent="0.3">
      <c r="A1650" t="s">
        <v>100</v>
      </c>
      <c r="B1650" t="s">
        <v>109</v>
      </c>
      <c r="C1650" t="s">
        <v>110</v>
      </c>
      <c r="D1650" t="s">
        <v>2203</v>
      </c>
      <c r="E1650" s="29">
        <v>3574.1499001364273</v>
      </c>
      <c r="F1650" s="29">
        <v>7200</v>
      </c>
    </row>
    <row r="1651" spans="1:6" hidden="1" x14ac:dyDescent="0.3">
      <c r="A1651" t="s">
        <v>100</v>
      </c>
      <c r="B1651" t="s">
        <v>109</v>
      </c>
      <c r="C1651" t="s">
        <v>110</v>
      </c>
      <c r="D1651" t="s">
        <v>2204</v>
      </c>
      <c r="E1651" s="29">
        <v>1704.7017163860046</v>
      </c>
      <c r="F1651" s="29">
        <v>3500</v>
      </c>
    </row>
    <row r="1652" spans="1:6" hidden="1" x14ac:dyDescent="0.3">
      <c r="A1652" t="s">
        <v>100</v>
      </c>
      <c r="B1652" t="s">
        <v>109</v>
      </c>
      <c r="C1652" t="s">
        <v>110</v>
      </c>
      <c r="D1652" t="s">
        <v>393</v>
      </c>
      <c r="E1652" s="29">
        <v>10356.903927324372</v>
      </c>
      <c r="F1652" s="29">
        <v>20800</v>
      </c>
    </row>
    <row r="1653" spans="1:6" hidden="1" x14ac:dyDescent="0.3">
      <c r="A1653" t="s">
        <v>100</v>
      </c>
      <c r="B1653" t="s">
        <v>109</v>
      </c>
      <c r="C1653" t="s">
        <v>110</v>
      </c>
      <c r="D1653" t="s">
        <v>2205</v>
      </c>
      <c r="E1653" s="29">
        <v>4462.2122754616703</v>
      </c>
      <c r="F1653" s="29">
        <v>9000</v>
      </c>
    </row>
    <row r="1654" spans="1:6" hidden="1" x14ac:dyDescent="0.3">
      <c r="A1654" t="s">
        <v>100</v>
      </c>
      <c r="B1654" t="s">
        <v>109</v>
      </c>
      <c r="C1654" t="s">
        <v>110</v>
      </c>
      <c r="D1654" t="s">
        <v>394</v>
      </c>
      <c r="E1654" s="29">
        <v>6883.6125329147762</v>
      </c>
      <c r="F1654" s="29">
        <v>13800</v>
      </c>
    </row>
    <row r="1655" spans="1:6" hidden="1" x14ac:dyDescent="0.3">
      <c r="A1655" t="s">
        <v>100</v>
      </c>
      <c r="B1655" t="s">
        <v>109</v>
      </c>
      <c r="C1655" t="s">
        <v>110</v>
      </c>
      <c r="D1655" t="s">
        <v>395</v>
      </c>
      <c r="E1655" s="29">
        <v>6449.5418305103904</v>
      </c>
      <c r="F1655" s="29">
        <v>12900</v>
      </c>
    </row>
    <row r="1656" spans="1:6" hidden="1" x14ac:dyDescent="0.3">
      <c r="A1656" t="s">
        <v>100</v>
      </c>
      <c r="B1656" t="s">
        <v>109</v>
      </c>
      <c r="C1656" t="s">
        <v>110</v>
      </c>
      <c r="D1656" t="s">
        <v>2206</v>
      </c>
      <c r="E1656" s="29">
        <v>1677.1269223354875</v>
      </c>
      <c r="F1656" s="29">
        <v>3400</v>
      </c>
    </row>
    <row r="1657" spans="1:6" hidden="1" x14ac:dyDescent="0.3">
      <c r="A1657" t="s">
        <v>100</v>
      </c>
      <c r="B1657" t="s">
        <v>109</v>
      </c>
      <c r="C1657" t="s">
        <v>110</v>
      </c>
      <c r="D1657" t="s">
        <v>2207</v>
      </c>
      <c r="E1657" s="29">
        <v>2036.6849058059775</v>
      </c>
      <c r="F1657" s="29">
        <v>4100</v>
      </c>
    </row>
    <row r="1658" spans="1:6" hidden="1" x14ac:dyDescent="0.3">
      <c r="A1658" t="s">
        <v>100</v>
      </c>
      <c r="B1658" t="s">
        <v>109</v>
      </c>
      <c r="C1658" t="s">
        <v>110</v>
      </c>
      <c r="D1658" t="s">
        <v>2208</v>
      </c>
      <c r="E1658" s="29">
        <v>5230.4407328753805</v>
      </c>
      <c r="F1658" s="29">
        <v>10500</v>
      </c>
    </row>
    <row r="1659" spans="1:6" hidden="1" x14ac:dyDescent="0.3">
      <c r="A1659" t="s">
        <v>100</v>
      </c>
      <c r="B1659" t="s">
        <v>109</v>
      </c>
      <c r="C1659" t="s">
        <v>110</v>
      </c>
      <c r="D1659" t="s">
        <v>396</v>
      </c>
      <c r="E1659" s="29">
        <v>5735.7697887707927</v>
      </c>
      <c r="F1659" s="29">
        <v>11500</v>
      </c>
    </row>
    <row r="1660" spans="1:6" hidden="1" x14ac:dyDescent="0.3">
      <c r="A1660" t="s">
        <v>100</v>
      </c>
      <c r="B1660" t="s">
        <v>109</v>
      </c>
      <c r="C1660" t="s">
        <v>110</v>
      </c>
      <c r="D1660" t="s">
        <v>2209</v>
      </c>
      <c r="E1660" s="29">
        <v>2315.6502973608294</v>
      </c>
      <c r="F1660" s="29">
        <v>4700</v>
      </c>
    </row>
    <row r="1661" spans="1:6" hidden="1" x14ac:dyDescent="0.3">
      <c r="A1661" t="s">
        <v>100</v>
      </c>
      <c r="B1661" t="s">
        <v>109</v>
      </c>
      <c r="C1661" t="s">
        <v>110</v>
      </c>
      <c r="D1661" t="s">
        <v>2210</v>
      </c>
      <c r="E1661" s="29">
        <v>2312.2340834104657</v>
      </c>
      <c r="F1661" s="29">
        <v>4700</v>
      </c>
    </row>
    <row r="1662" spans="1:6" hidden="1" x14ac:dyDescent="0.3">
      <c r="A1662" t="s">
        <v>100</v>
      </c>
      <c r="B1662" t="s">
        <v>109</v>
      </c>
      <c r="C1662" t="s">
        <v>110</v>
      </c>
      <c r="D1662" t="s">
        <v>2211</v>
      </c>
      <c r="E1662" s="29">
        <v>5440.7788121547692</v>
      </c>
      <c r="F1662" s="29">
        <v>10900</v>
      </c>
    </row>
    <row r="1663" spans="1:6" hidden="1" x14ac:dyDescent="0.3">
      <c r="A1663" t="s">
        <v>100</v>
      </c>
      <c r="B1663" t="s">
        <v>109</v>
      </c>
      <c r="C1663" t="s">
        <v>110</v>
      </c>
      <c r="D1663" t="s">
        <v>397</v>
      </c>
      <c r="E1663" s="29">
        <v>4016.4469006900599</v>
      </c>
      <c r="F1663" s="29">
        <v>8100</v>
      </c>
    </row>
    <row r="1664" spans="1:6" hidden="1" x14ac:dyDescent="0.3">
      <c r="A1664" t="s">
        <v>100</v>
      </c>
      <c r="B1664" t="s">
        <v>109</v>
      </c>
      <c r="C1664" t="s">
        <v>110</v>
      </c>
      <c r="D1664" t="s">
        <v>398</v>
      </c>
      <c r="E1664" s="29">
        <v>3277.1241011511529</v>
      </c>
      <c r="F1664" s="29">
        <v>6600</v>
      </c>
    </row>
    <row r="1665" spans="1:6" hidden="1" x14ac:dyDescent="0.3">
      <c r="A1665" t="s">
        <v>100</v>
      </c>
      <c r="B1665" t="s">
        <v>109</v>
      </c>
      <c r="C1665" t="s">
        <v>110</v>
      </c>
      <c r="D1665" t="s">
        <v>2212</v>
      </c>
      <c r="E1665" s="29">
        <v>1276.6222176421077</v>
      </c>
      <c r="F1665" s="29">
        <v>2600</v>
      </c>
    </row>
    <row r="1666" spans="1:6" hidden="1" x14ac:dyDescent="0.3">
      <c r="A1666" t="s">
        <v>100</v>
      </c>
      <c r="B1666" t="s">
        <v>109</v>
      </c>
      <c r="C1666" t="s">
        <v>110</v>
      </c>
      <c r="D1666" t="s">
        <v>2213</v>
      </c>
      <c r="E1666" s="29">
        <v>1656.7481624930774</v>
      </c>
      <c r="F1666" s="29">
        <v>3400</v>
      </c>
    </row>
    <row r="1667" spans="1:6" hidden="1" x14ac:dyDescent="0.3">
      <c r="A1667" t="s">
        <v>100</v>
      </c>
      <c r="B1667" t="s">
        <v>109</v>
      </c>
      <c r="C1667" t="s">
        <v>110</v>
      </c>
      <c r="D1667" t="s">
        <v>2214</v>
      </c>
      <c r="E1667" s="29">
        <v>3269.0797835342532</v>
      </c>
      <c r="F1667" s="29">
        <v>6600</v>
      </c>
    </row>
    <row r="1668" spans="1:6" hidden="1" x14ac:dyDescent="0.3">
      <c r="A1668" t="s">
        <v>100</v>
      </c>
      <c r="B1668" t="s">
        <v>109</v>
      </c>
      <c r="C1668" t="s">
        <v>110</v>
      </c>
      <c r="D1668" t="s">
        <v>2215</v>
      </c>
      <c r="E1668" s="29">
        <v>2309.1329038133717</v>
      </c>
      <c r="F1668" s="29">
        <v>4700</v>
      </c>
    </row>
    <row r="1669" spans="1:6" hidden="1" x14ac:dyDescent="0.3">
      <c r="A1669" t="s">
        <v>100</v>
      </c>
      <c r="B1669" t="s">
        <v>109</v>
      </c>
      <c r="C1669" t="s">
        <v>110</v>
      </c>
      <c r="D1669" t="s">
        <v>2216</v>
      </c>
      <c r="E1669" s="29">
        <v>1097.5754180232097</v>
      </c>
      <c r="F1669" s="29">
        <v>2200</v>
      </c>
    </row>
    <row r="1670" spans="1:6" hidden="1" x14ac:dyDescent="0.3">
      <c r="A1670" t="s">
        <v>100</v>
      </c>
      <c r="B1670" t="s">
        <v>109</v>
      </c>
      <c r="C1670" t="s">
        <v>110</v>
      </c>
      <c r="D1670" t="s">
        <v>2217</v>
      </c>
      <c r="E1670" s="29">
        <v>2119.5445636768795</v>
      </c>
      <c r="F1670" s="29">
        <v>4300</v>
      </c>
    </row>
    <row r="1671" spans="1:6" hidden="1" x14ac:dyDescent="0.3">
      <c r="A1671" t="s">
        <v>100</v>
      </c>
      <c r="B1671" t="s">
        <v>109</v>
      </c>
      <c r="C1671" t="s">
        <v>2218</v>
      </c>
      <c r="D1671" t="s">
        <v>2219</v>
      </c>
      <c r="E1671" s="29">
        <v>1247.8762900029965</v>
      </c>
      <c r="F1671" s="29">
        <v>2500</v>
      </c>
    </row>
    <row r="1672" spans="1:6" hidden="1" x14ac:dyDescent="0.3">
      <c r="A1672" t="s">
        <v>100</v>
      </c>
      <c r="B1672" t="s">
        <v>109</v>
      </c>
      <c r="C1672" t="s">
        <v>2218</v>
      </c>
      <c r="D1672" t="s">
        <v>2220</v>
      </c>
      <c r="E1672" s="29">
        <v>4676.5759230024141</v>
      </c>
      <c r="F1672" s="29">
        <v>9400</v>
      </c>
    </row>
    <row r="1673" spans="1:6" hidden="1" x14ac:dyDescent="0.3">
      <c r="A1673" t="s">
        <v>100</v>
      </c>
      <c r="B1673" t="s">
        <v>109</v>
      </c>
      <c r="C1673" t="s">
        <v>2218</v>
      </c>
      <c r="D1673" t="s">
        <v>2221</v>
      </c>
      <c r="E1673" s="29">
        <v>3197.7338031019804</v>
      </c>
      <c r="F1673" s="29">
        <v>6400</v>
      </c>
    </row>
    <row r="1674" spans="1:6" hidden="1" x14ac:dyDescent="0.3">
      <c r="A1674" t="s">
        <v>100</v>
      </c>
      <c r="B1674" t="s">
        <v>109</v>
      </c>
      <c r="C1674" t="s">
        <v>2218</v>
      </c>
      <c r="D1674" t="s">
        <v>2222</v>
      </c>
      <c r="E1674" s="29">
        <v>2606.5737265373054</v>
      </c>
      <c r="F1674" s="29">
        <v>5300</v>
      </c>
    </row>
    <row r="1675" spans="1:6" hidden="1" x14ac:dyDescent="0.3">
      <c r="A1675" t="s">
        <v>100</v>
      </c>
      <c r="B1675" t="s">
        <v>109</v>
      </c>
      <c r="C1675" t="s">
        <v>2218</v>
      </c>
      <c r="D1675" t="s">
        <v>2223</v>
      </c>
      <c r="E1675" s="29">
        <v>2614.930782857748</v>
      </c>
      <c r="F1675" s="29">
        <v>5300</v>
      </c>
    </row>
    <row r="1676" spans="1:6" hidden="1" x14ac:dyDescent="0.3">
      <c r="A1676" t="s">
        <v>100</v>
      </c>
      <c r="B1676" t="s">
        <v>109</v>
      </c>
      <c r="C1676" t="s">
        <v>2218</v>
      </c>
      <c r="D1676" t="s">
        <v>2224</v>
      </c>
      <c r="E1676" s="29">
        <v>2513.5114035341439</v>
      </c>
      <c r="F1676" s="29">
        <v>5100</v>
      </c>
    </row>
    <row r="1677" spans="1:6" hidden="1" x14ac:dyDescent="0.3">
      <c r="A1677" t="s">
        <v>100</v>
      </c>
      <c r="B1677" t="s">
        <v>109</v>
      </c>
      <c r="C1677" t="s">
        <v>2218</v>
      </c>
      <c r="D1677" t="s">
        <v>2225</v>
      </c>
      <c r="E1677" s="29">
        <v>2886.3051950914314</v>
      </c>
      <c r="F1677" s="29">
        <v>5800</v>
      </c>
    </row>
    <row r="1678" spans="1:6" hidden="1" x14ac:dyDescent="0.3">
      <c r="A1678" t="s">
        <v>100</v>
      </c>
      <c r="B1678" t="s">
        <v>109</v>
      </c>
      <c r="C1678" t="s">
        <v>2218</v>
      </c>
      <c r="D1678" t="s">
        <v>2226</v>
      </c>
      <c r="E1678" s="29">
        <v>10405.824188775434</v>
      </c>
      <c r="F1678" s="29">
        <v>20900</v>
      </c>
    </row>
    <row r="1679" spans="1:6" hidden="1" x14ac:dyDescent="0.3">
      <c r="A1679" t="s">
        <v>100</v>
      </c>
      <c r="B1679" t="s">
        <v>109</v>
      </c>
      <c r="C1679" t="s">
        <v>2227</v>
      </c>
      <c r="D1679" t="s">
        <v>2228</v>
      </c>
      <c r="E1679" s="29">
        <v>4638.662516003571</v>
      </c>
      <c r="F1679" s="29">
        <v>9300</v>
      </c>
    </row>
    <row r="1680" spans="1:6" hidden="1" x14ac:dyDescent="0.3">
      <c r="A1680" t="s">
        <v>100</v>
      </c>
      <c r="B1680" t="s">
        <v>109</v>
      </c>
      <c r="C1680" t="s">
        <v>2227</v>
      </c>
      <c r="D1680" t="s">
        <v>2229</v>
      </c>
      <c r="E1680" s="29">
        <v>1728.2121236528337</v>
      </c>
      <c r="F1680" s="29">
        <v>3500</v>
      </c>
    </row>
    <row r="1681" spans="1:6" hidden="1" x14ac:dyDescent="0.3">
      <c r="A1681" t="s">
        <v>100</v>
      </c>
      <c r="B1681" t="s">
        <v>109</v>
      </c>
      <c r="C1681" t="s">
        <v>2227</v>
      </c>
      <c r="D1681" t="s">
        <v>2230</v>
      </c>
      <c r="E1681" s="29">
        <v>1967.6133199305618</v>
      </c>
      <c r="F1681" s="29">
        <v>4000</v>
      </c>
    </row>
    <row r="1682" spans="1:6" hidden="1" x14ac:dyDescent="0.3">
      <c r="A1682" t="s">
        <v>100</v>
      </c>
      <c r="B1682" t="s">
        <v>109</v>
      </c>
      <c r="C1682" t="s">
        <v>2227</v>
      </c>
      <c r="D1682" t="s">
        <v>2231</v>
      </c>
      <c r="E1682" s="29">
        <v>1817.2069890822661</v>
      </c>
      <c r="F1682" s="29">
        <v>3700</v>
      </c>
    </row>
    <row r="1683" spans="1:6" hidden="1" x14ac:dyDescent="0.3">
      <c r="A1683" t="s">
        <v>100</v>
      </c>
      <c r="B1683" t="s">
        <v>109</v>
      </c>
      <c r="C1683" t="s">
        <v>2227</v>
      </c>
      <c r="D1683" t="s">
        <v>2232</v>
      </c>
      <c r="E1683" s="29">
        <v>1102.814690085037</v>
      </c>
      <c r="F1683" s="29">
        <v>2300</v>
      </c>
    </row>
    <row r="1684" spans="1:6" hidden="1" x14ac:dyDescent="0.3">
      <c r="A1684" t="s">
        <v>100</v>
      </c>
      <c r="B1684" t="s">
        <v>109</v>
      </c>
      <c r="C1684" t="s">
        <v>2227</v>
      </c>
      <c r="D1684" t="s">
        <v>2233</v>
      </c>
      <c r="E1684" s="29">
        <v>1566.187587353194</v>
      </c>
      <c r="F1684" s="29">
        <v>3200</v>
      </c>
    </row>
    <row r="1685" spans="1:6" hidden="1" x14ac:dyDescent="0.3">
      <c r="A1685" t="s">
        <v>100</v>
      </c>
      <c r="B1685" t="s">
        <v>109</v>
      </c>
      <c r="C1685" t="s">
        <v>2227</v>
      </c>
      <c r="D1685" t="s">
        <v>2234</v>
      </c>
      <c r="E1685" s="29">
        <v>1830.0829535227053</v>
      </c>
      <c r="F1685" s="29">
        <v>3700</v>
      </c>
    </row>
    <row r="1686" spans="1:6" hidden="1" x14ac:dyDescent="0.3">
      <c r="A1686" t="s">
        <v>100</v>
      </c>
      <c r="B1686" t="s">
        <v>109</v>
      </c>
      <c r="C1686" t="s">
        <v>2227</v>
      </c>
      <c r="D1686" t="s">
        <v>2235</v>
      </c>
      <c r="E1686" s="29">
        <v>1384.2185268644764</v>
      </c>
      <c r="F1686" s="29">
        <v>2800</v>
      </c>
    </row>
    <row r="1687" spans="1:6" hidden="1" x14ac:dyDescent="0.3">
      <c r="A1687" t="s">
        <v>100</v>
      </c>
      <c r="B1687" t="s">
        <v>109</v>
      </c>
      <c r="C1687" t="s">
        <v>2227</v>
      </c>
      <c r="D1687" t="s">
        <v>2236</v>
      </c>
      <c r="E1687" s="29">
        <v>1587.6497225186947</v>
      </c>
      <c r="F1687" s="29">
        <v>3200</v>
      </c>
    </row>
    <row r="1688" spans="1:6" hidden="1" x14ac:dyDescent="0.3">
      <c r="A1688" t="s">
        <v>100</v>
      </c>
      <c r="B1688" t="s">
        <v>109</v>
      </c>
      <c r="C1688" t="s">
        <v>2227</v>
      </c>
      <c r="D1688" t="s">
        <v>2237</v>
      </c>
      <c r="E1688" s="29">
        <v>1213.8955402881475</v>
      </c>
      <c r="F1688" s="29">
        <v>2500</v>
      </c>
    </row>
    <row r="1689" spans="1:6" hidden="1" x14ac:dyDescent="0.3">
      <c r="A1689" t="s">
        <v>100</v>
      </c>
      <c r="B1689" t="s">
        <v>109</v>
      </c>
      <c r="C1689" t="s">
        <v>2227</v>
      </c>
      <c r="D1689" t="s">
        <v>2238</v>
      </c>
      <c r="E1689" s="29">
        <v>1683.0094472376149</v>
      </c>
      <c r="F1689" s="29">
        <v>3400</v>
      </c>
    </row>
    <row r="1690" spans="1:6" hidden="1" x14ac:dyDescent="0.3">
      <c r="A1690" t="s">
        <v>100</v>
      </c>
      <c r="B1690" t="s">
        <v>109</v>
      </c>
      <c r="C1690" t="s">
        <v>2239</v>
      </c>
      <c r="D1690" t="s">
        <v>2240</v>
      </c>
      <c r="E1690" s="29">
        <v>3518.1303522785588</v>
      </c>
      <c r="F1690" s="29">
        <v>7100</v>
      </c>
    </row>
    <row r="1691" spans="1:6" hidden="1" x14ac:dyDescent="0.3">
      <c r="A1691" t="s">
        <v>100</v>
      </c>
      <c r="B1691" t="s">
        <v>109</v>
      </c>
      <c r="C1691" t="s">
        <v>2239</v>
      </c>
      <c r="D1691" t="s">
        <v>2241</v>
      </c>
      <c r="E1691" s="29">
        <v>1030.5164243903068</v>
      </c>
      <c r="F1691" s="29">
        <v>2100</v>
      </c>
    </row>
    <row r="1692" spans="1:6" hidden="1" x14ac:dyDescent="0.3">
      <c r="A1692" t="s">
        <v>100</v>
      </c>
      <c r="B1692" t="s">
        <v>109</v>
      </c>
      <c r="C1692" t="s">
        <v>2239</v>
      </c>
      <c r="D1692" t="s">
        <v>2242</v>
      </c>
      <c r="E1692" s="29">
        <v>1656.385794785645</v>
      </c>
      <c r="F1692" s="29">
        <v>3400</v>
      </c>
    </row>
    <row r="1693" spans="1:6" hidden="1" x14ac:dyDescent="0.3">
      <c r="A1693" t="s">
        <v>100</v>
      </c>
      <c r="B1693" t="s">
        <v>109</v>
      </c>
      <c r="C1693" t="s">
        <v>2239</v>
      </c>
      <c r="D1693" t="s">
        <v>2243</v>
      </c>
      <c r="E1693" s="29">
        <v>2151.3801332557268</v>
      </c>
      <c r="F1693" s="29">
        <v>4400</v>
      </c>
    </row>
    <row r="1694" spans="1:6" hidden="1" x14ac:dyDescent="0.3">
      <c r="A1694" t="s">
        <v>100</v>
      </c>
      <c r="B1694" t="s">
        <v>109</v>
      </c>
      <c r="C1694" t="s">
        <v>2239</v>
      </c>
      <c r="D1694" t="s">
        <v>2244</v>
      </c>
      <c r="E1694" s="29">
        <v>1144.805116996281</v>
      </c>
      <c r="F1694" s="29">
        <v>2300</v>
      </c>
    </row>
    <row r="1695" spans="1:6" hidden="1" x14ac:dyDescent="0.3">
      <c r="A1695" t="s">
        <v>100</v>
      </c>
      <c r="B1695" t="s">
        <v>109</v>
      </c>
      <c r="C1695" t="s">
        <v>2239</v>
      </c>
      <c r="D1695" t="s">
        <v>2245</v>
      </c>
      <c r="E1695" s="29">
        <v>9675.4061551868945</v>
      </c>
      <c r="F1695" s="29">
        <v>19400</v>
      </c>
    </row>
    <row r="1696" spans="1:6" hidden="1" x14ac:dyDescent="0.3">
      <c r="A1696" t="s">
        <v>100</v>
      </c>
      <c r="B1696" t="s">
        <v>109</v>
      </c>
      <c r="C1696" t="s">
        <v>2239</v>
      </c>
      <c r="D1696" t="s">
        <v>2246</v>
      </c>
      <c r="E1696" s="29">
        <v>1842.1795919629676</v>
      </c>
      <c r="F1696" s="29">
        <v>3700</v>
      </c>
    </row>
    <row r="1697" spans="1:6" hidden="1" x14ac:dyDescent="0.3">
      <c r="A1697" t="s">
        <v>100</v>
      </c>
      <c r="B1697" t="s">
        <v>109</v>
      </c>
      <c r="C1697" t="s">
        <v>2239</v>
      </c>
      <c r="D1697" t="s">
        <v>2247</v>
      </c>
      <c r="E1697" s="29">
        <v>1422.7543688994124</v>
      </c>
      <c r="F1697" s="29">
        <v>2900</v>
      </c>
    </row>
    <row r="1698" spans="1:6" hidden="1" x14ac:dyDescent="0.3">
      <c r="A1698" t="s">
        <v>100</v>
      </c>
      <c r="B1698" t="s">
        <v>109</v>
      </c>
      <c r="C1698" t="s">
        <v>2239</v>
      </c>
      <c r="D1698" t="s">
        <v>2248</v>
      </c>
      <c r="E1698" s="29">
        <v>1679.9546483107251</v>
      </c>
      <c r="F1698" s="29">
        <v>3400</v>
      </c>
    </row>
    <row r="1699" spans="1:6" hidden="1" x14ac:dyDescent="0.3">
      <c r="A1699" t="s">
        <v>100</v>
      </c>
      <c r="B1699" t="s">
        <v>109</v>
      </c>
      <c r="C1699" t="s">
        <v>2239</v>
      </c>
      <c r="D1699" t="s">
        <v>2249</v>
      </c>
      <c r="E1699" s="29">
        <v>851.75849449961697</v>
      </c>
      <c r="F1699" s="29">
        <v>1800</v>
      </c>
    </row>
    <row r="1700" spans="1:6" hidden="1" x14ac:dyDescent="0.3">
      <c r="A1700" t="s">
        <v>100</v>
      </c>
      <c r="B1700" t="s">
        <v>109</v>
      </c>
      <c r="C1700" t="s">
        <v>2239</v>
      </c>
      <c r="D1700" t="s">
        <v>2250</v>
      </c>
      <c r="E1700" s="29">
        <v>2018.0733351400997</v>
      </c>
      <c r="F1700" s="29">
        <v>4100</v>
      </c>
    </row>
    <row r="1701" spans="1:6" hidden="1" x14ac:dyDescent="0.3">
      <c r="A1701" t="s">
        <v>100</v>
      </c>
      <c r="B1701" t="s">
        <v>109</v>
      </c>
      <c r="C1701" t="s">
        <v>2239</v>
      </c>
      <c r="D1701" t="s">
        <v>2251</v>
      </c>
      <c r="E1701" s="29">
        <v>2294.2704306613832</v>
      </c>
      <c r="F1701" s="29">
        <v>4600</v>
      </c>
    </row>
    <row r="1702" spans="1:6" hidden="1" x14ac:dyDescent="0.3">
      <c r="A1702" t="s">
        <v>100</v>
      </c>
      <c r="B1702" t="s">
        <v>109</v>
      </c>
      <c r="C1702" t="s">
        <v>2239</v>
      </c>
      <c r="D1702" t="s">
        <v>2252</v>
      </c>
      <c r="E1702" s="29">
        <v>2287.334939055952</v>
      </c>
      <c r="F1702" s="29">
        <v>4600</v>
      </c>
    </row>
    <row r="1703" spans="1:6" hidden="1" x14ac:dyDescent="0.3">
      <c r="A1703" t="s">
        <v>100</v>
      </c>
      <c r="B1703" t="s">
        <v>111</v>
      </c>
      <c r="C1703" t="s">
        <v>2253</v>
      </c>
      <c r="D1703" t="s">
        <v>2254</v>
      </c>
      <c r="E1703" s="29">
        <v>945.62742777355606</v>
      </c>
      <c r="F1703" s="29">
        <v>1900</v>
      </c>
    </row>
    <row r="1704" spans="1:6" hidden="1" x14ac:dyDescent="0.3">
      <c r="A1704" t="s">
        <v>100</v>
      </c>
      <c r="B1704" t="s">
        <v>111</v>
      </c>
      <c r="C1704" t="s">
        <v>2253</v>
      </c>
      <c r="D1704" t="s">
        <v>2255</v>
      </c>
      <c r="E1704" s="29">
        <v>447.93268916076113</v>
      </c>
      <c r="F1704" s="29">
        <v>900</v>
      </c>
    </row>
    <row r="1705" spans="1:6" hidden="1" x14ac:dyDescent="0.3">
      <c r="A1705" t="s">
        <v>100</v>
      </c>
      <c r="B1705" t="s">
        <v>111</v>
      </c>
      <c r="C1705" t="s">
        <v>2253</v>
      </c>
      <c r="D1705" t="s">
        <v>2256</v>
      </c>
      <c r="E1705" s="29">
        <v>1159.148553249692</v>
      </c>
      <c r="F1705" s="29">
        <v>2400</v>
      </c>
    </row>
    <row r="1706" spans="1:6" hidden="1" x14ac:dyDescent="0.3">
      <c r="A1706" t="s">
        <v>100</v>
      </c>
      <c r="B1706" t="s">
        <v>111</v>
      </c>
      <c r="C1706" t="s">
        <v>2257</v>
      </c>
      <c r="D1706" t="s">
        <v>2258</v>
      </c>
      <c r="E1706" s="29">
        <v>1483.5030723963205</v>
      </c>
      <c r="F1706" s="29">
        <v>3000</v>
      </c>
    </row>
    <row r="1707" spans="1:6" hidden="1" x14ac:dyDescent="0.3">
      <c r="A1707" t="s">
        <v>100</v>
      </c>
      <c r="B1707" t="s">
        <v>111</v>
      </c>
      <c r="C1707" t="s">
        <v>2257</v>
      </c>
      <c r="D1707" t="s">
        <v>2259</v>
      </c>
      <c r="E1707" s="29">
        <v>1684.7168021436792</v>
      </c>
      <c r="F1707" s="29">
        <v>3400</v>
      </c>
    </row>
    <row r="1708" spans="1:6" hidden="1" x14ac:dyDescent="0.3">
      <c r="A1708" t="s">
        <v>100</v>
      </c>
      <c r="B1708" t="s">
        <v>111</v>
      </c>
      <c r="C1708" t="s">
        <v>2257</v>
      </c>
      <c r="D1708" t="s">
        <v>2260</v>
      </c>
      <c r="E1708" s="29">
        <v>4644.3697641141289</v>
      </c>
      <c r="F1708" s="29">
        <v>9300</v>
      </c>
    </row>
    <row r="1709" spans="1:6" hidden="1" x14ac:dyDescent="0.3">
      <c r="A1709" t="s">
        <v>100</v>
      </c>
      <c r="B1709" t="s">
        <v>111</v>
      </c>
      <c r="C1709" t="s">
        <v>2257</v>
      </c>
      <c r="D1709" t="s">
        <v>2261</v>
      </c>
      <c r="E1709" s="29">
        <v>4399.2771592716799</v>
      </c>
      <c r="F1709" s="29">
        <v>8800</v>
      </c>
    </row>
    <row r="1710" spans="1:6" hidden="1" x14ac:dyDescent="0.3">
      <c r="A1710" t="s">
        <v>100</v>
      </c>
      <c r="B1710" t="s">
        <v>111</v>
      </c>
      <c r="C1710" t="s">
        <v>112</v>
      </c>
      <c r="D1710" t="s">
        <v>399</v>
      </c>
      <c r="E1710" s="29">
        <v>6508.9775671426905</v>
      </c>
      <c r="F1710" s="29">
        <v>13100</v>
      </c>
    </row>
    <row r="1711" spans="1:6" hidden="1" x14ac:dyDescent="0.3">
      <c r="A1711" t="s">
        <v>100</v>
      </c>
      <c r="B1711" t="s">
        <v>111</v>
      </c>
      <c r="C1711" t="s">
        <v>112</v>
      </c>
      <c r="D1711" t="s">
        <v>2262</v>
      </c>
      <c r="E1711" s="29">
        <v>2432.209446756041</v>
      </c>
      <c r="F1711" s="29">
        <v>4900</v>
      </c>
    </row>
    <row r="1712" spans="1:6" hidden="1" x14ac:dyDescent="0.3">
      <c r="A1712" t="s">
        <v>100</v>
      </c>
      <c r="B1712" t="s">
        <v>111</v>
      </c>
      <c r="C1712" t="s">
        <v>113</v>
      </c>
      <c r="D1712" t="s">
        <v>2263</v>
      </c>
      <c r="E1712" s="29">
        <v>3639.6826924673878</v>
      </c>
      <c r="F1712" s="29">
        <v>7300</v>
      </c>
    </row>
    <row r="1713" spans="1:6" hidden="1" x14ac:dyDescent="0.3">
      <c r="A1713" t="s">
        <v>100</v>
      </c>
      <c r="B1713" t="s">
        <v>111</v>
      </c>
      <c r="C1713" t="s">
        <v>113</v>
      </c>
      <c r="D1713" t="s">
        <v>400</v>
      </c>
      <c r="E1713" s="29">
        <v>5217.6963951084654</v>
      </c>
      <c r="F1713" s="29">
        <v>10500</v>
      </c>
    </row>
    <row r="1714" spans="1:6" hidden="1" x14ac:dyDescent="0.3">
      <c r="A1714" t="s">
        <v>100</v>
      </c>
      <c r="B1714" t="s">
        <v>111</v>
      </c>
      <c r="C1714" t="s">
        <v>113</v>
      </c>
      <c r="D1714" t="s">
        <v>401</v>
      </c>
      <c r="E1714" s="29">
        <v>12346.392627159843</v>
      </c>
      <c r="F1714" s="29">
        <v>24700</v>
      </c>
    </row>
    <row r="1715" spans="1:6" hidden="1" x14ac:dyDescent="0.3">
      <c r="A1715" t="s">
        <v>100</v>
      </c>
      <c r="B1715" t="s">
        <v>111</v>
      </c>
      <c r="C1715" t="s">
        <v>113</v>
      </c>
      <c r="D1715" t="s">
        <v>2264</v>
      </c>
      <c r="E1715" s="29">
        <v>5079.9597195537854</v>
      </c>
      <c r="F1715" s="29">
        <v>10200</v>
      </c>
    </row>
    <row r="1716" spans="1:6" hidden="1" x14ac:dyDescent="0.3">
      <c r="A1716" t="s">
        <v>100</v>
      </c>
      <c r="B1716" t="s">
        <v>111</v>
      </c>
      <c r="C1716" t="s">
        <v>113</v>
      </c>
      <c r="D1716" t="s">
        <v>402</v>
      </c>
      <c r="E1716" s="29">
        <v>19748.548465126929</v>
      </c>
      <c r="F1716" s="29">
        <v>39500</v>
      </c>
    </row>
    <row r="1717" spans="1:6" hidden="1" x14ac:dyDescent="0.3">
      <c r="A1717" t="s">
        <v>100</v>
      </c>
      <c r="B1717" t="s">
        <v>111</v>
      </c>
      <c r="C1717" t="s">
        <v>113</v>
      </c>
      <c r="D1717" t="s">
        <v>2265</v>
      </c>
      <c r="E1717" s="29">
        <v>4285.1911271991821</v>
      </c>
      <c r="F1717" s="29">
        <v>8600</v>
      </c>
    </row>
    <row r="1718" spans="1:6" hidden="1" x14ac:dyDescent="0.3">
      <c r="A1718" t="s">
        <v>100</v>
      </c>
      <c r="B1718" t="s">
        <v>111</v>
      </c>
      <c r="C1718" t="s">
        <v>113</v>
      </c>
      <c r="D1718" t="s">
        <v>2266</v>
      </c>
      <c r="E1718" s="29">
        <v>4634.8175603330128</v>
      </c>
      <c r="F1718" s="29">
        <v>9300</v>
      </c>
    </row>
    <row r="1719" spans="1:6" hidden="1" x14ac:dyDescent="0.3">
      <c r="A1719" t="s">
        <v>100</v>
      </c>
      <c r="B1719" t="s">
        <v>111</v>
      </c>
      <c r="C1719" t="s">
        <v>113</v>
      </c>
      <c r="D1719" t="s">
        <v>2267</v>
      </c>
      <c r="E1719" s="29">
        <v>3232.042303678877</v>
      </c>
      <c r="F1719" s="29">
        <v>6500</v>
      </c>
    </row>
    <row r="1720" spans="1:6" hidden="1" x14ac:dyDescent="0.3">
      <c r="A1720" t="s">
        <v>100</v>
      </c>
      <c r="B1720" t="s">
        <v>111</v>
      </c>
      <c r="C1720" t="s">
        <v>113</v>
      </c>
      <c r="D1720" t="s">
        <v>2268</v>
      </c>
      <c r="E1720" s="29">
        <v>4882.5243844722118</v>
      </c>
      <c r="F1720" s="29">
        <v>9800</v>
      </c>
    </row>
    <row r="1721" spans="1:6" hidden="1" x14ac:dyDescent="0.3">
      <c r="A1721" t="s">
        <v>100</v>
      </c>
      <c r="B1721" t="s">
        <v>111</v>
      </c>
      <c r="C1721" t="s">
        <v>113</v>
      </c>
      <c r="D1721" t="s">
        <v>403</v>
      </c>
      <c r="E1721" s="29">
        <v>14227.1607307461</v>
      </c>
      <c r="F1721" s="29">
        <v>28500</v>
      </c>
    </row>
    <row r="1722" spans="1:6" hidden="1" x14ac:dyDescent="0.3">
      <c r="A1722" t="s">
        <v>100</v>
      </c>
      <c r="B1722" t="s">
        <v>111</v>
      </c>
      <c r="C1722" t="s">
        <v>113</v>
      </c>
      <c r="D1722" t="s">
        <v>404</v>
      </c>
      <c r="E1722" s="29">
        <v>5593.4463466716979</v>
      </c>
      <c r="F1722" s="29">
        <v>11200</v>
      </c>
    </row>
    <row r="1723" spans="1:6" hidden="1" x14ac:dyDescent="0.3">
      <c r="A1723" t="s">
        <v>100</v>
      </c>
      <c r="B1723" t="s">
        <v>111</v>
      </c>
      <c r="C1723" t="s">
        <v>113</v>
      </c>
      <c r="D1723" t="s">
        <v>2269</v>
      </c>
      <c r="E1723" s="29">
        <v>3258.5771186016636</v>
      </c>
      <c r="F1723" s="29">
        <v>6600</v>
      </c>
    </row>
    <row r="1724" spans="1:6" hidden="1" x14ac:dyDescent="0.3">
      <c r="A1724" t="s">
        <v>100</v>
      </c>
      <c r="B1724" t="s">
        <v>111</v>
      </c>
      <c r="C1724" t="s">
        <v>113</v>
      </c>
      <c r="D1724" t="s">
        <v>2270</v>
      </c>
      <c r="E1724" s="29">
        <v>5177.9001913623051</v>
      </c>
      <c r="F1724" s="29">
        <v>10400</v>
      </c>
    </row>
    <row r="1725" spans="1:6" hidden="1" x14ac:dyDescent="0.3">
      <c r="A1725" t="s">
        <v>100</v>
      </c>
      <c r="B1725" t="s">
        <v>111</v>
      </c>
      <c r="C1725" t="s">
        <v>113</v>
      </c>
      <c r="D1725" t="s">
        <v>2271</v>
      </c>
      <c r="E1725" s="29">
        <v>3962.6712570715417</v>
      </c>
      <c r="F1725" s="29">
        <v>8000</v>
      </c>
    </row>
    <row r="1726" spans="1:6" hidden="1" x14ac:dyDescent="0.3">
      <c r="A1726" t="s">
        <v>100</v>
      </c>
      <c r="B1726" t="s">
        <v>111</v>
      </c>
      <c r="C1726" t="s">
        <v>113</v>
      </c>
      <c r="D1726" t="s">
        <v>405</v>
      </c>
      <c r="E1726" s="29">
        <v>9037.6672027214609</v>
      </c>
      <c r="F1726" s="29">
        <v>18100</v>
      </c>
    </row>
    <row r="1727" spans="1:6" hidden="1" x14ac:dyDescent="0.3">
      <c r="A1727" t="s">
        <v>100</v>
      </c>
      <c r="B1727" t="s">
        <v>111</v>
      </c>
      <c r="C1727" t="s">
        <v>113</v>
      </c>
      <c r="D1727" t="s">
        <v>2272</v>
      </c>
      <c r="E1727" s="29">
        <v>1290.0676352099485</v>
      </c>
      <c r="F1727" s="29">
        <v>2600</v>
      </c>
    </row>
    <row r="1728" spans="1:6" hidden="1" x14ac:dyDescent="0.3">
      <c r="A1728" t="s">
        <v>100</v>
      </c>
      <c r="B1728" t="s">
        <v>111</v>
      </c>
      <c r="C1728" t="s">
        <v>113</v>
      </c>
      <c r="D1728" t="s">
        <v>2273</v>
      </c>
      <c r="E1728" s="29">
        <v>2429.4642892747734</v>
      </c>
      <c r="F1728" s="29">
        <v>4900</v>
      </c>
    </row>
    <row r="1729" spans="1:6" hidden="1" x14ac:dyDescent="0.3">
      <c r="A1729" t="s">
        <v>100</v>
      </c>
      <c r="B1729" t="s">
        <v>111</v>
      </c>
      <c r="C1729" t="s">
        <v>113</v>
      </c>
      <c r="D1729" t="s">
        <v>2274</v>
      </c>
      <c r="E1729" s="29">
        <v>3687.9738564481868</v>
      </c>
      <c r="F1729" s="29">
        <v>7400</v>
      </c>
    </row>
    <row r="1730" spans="1:6" hidden="1" x14ac:dyDescent="0.3">
      <c r="A1730" t="s">
        <v>100</v>
      </c>
      <c r="B1730" t="s">
        <v>111</v>
      </c>
      <c r="C1730" t="s">
        <v>113</v>
      </c>
      <c r="D1730" t="s">
        <v>2275</v>
      </c>
      <c r="E1730" s="29">
        <v>3535.6038847213777</v>
      </c>
      <c r="F1730" s="29">
        <v>7100</v>
      </c>
    </row>
    <row r="1731" spans="1:6" hidden="1" x14ac:dyDescent="0.3">
      <c r="A1731" t="s">
        <v>100</v>
      </c>
      <c r="B1731" t="s">
        <v>111</v>
      </c>
      <c r="C1731" t="s">
        <v>113</v>
      </c>
      <c r="D1731" t="s">
        <v>2276</v>
      </c>
      <c r="E1731" s="29">
        <v>1712.4027434200768</v>
      </c>
      <c r="F1731" s="29">
        <v>3500</v>
      </c>
    </row>
    <row r="1732" spans="1:6" hidden="1" x14ac:dyDescent="0.3">
      <c r="A1732" t="s">
        <v>100</v>
      </c>
      <c r="B1732" t="s">
        <v>111</v>
      </c>
      <c r="C1732" t="s">
        <v>113</v>
      </c>
      <c r="D1732" t="s">
        <v>406</v>
      </c>
      <c r="E1732" s="29">
        <v>8202.4155541357723</v>
      </c>
      <c r="F1732" s="29">
        <v>16500</v>
      </c>
    </row>
    <row r="1733" spans="1:6" hidden="1" x14ac:dyDescent="0.3">
      <c r="A1733" t="s">
        <v>100</v>
      </c>
      <c r="B1733" t="s">
        <v>111</v>
      </c>
      <c r="C1733" t="s">
        <v>113</v>
      </c>
      <c r="D1733" t="s">
        <v>2277</v>
      </c>
      <c r="E1733" s="29">
        <v>3732.7621732011867</v>
      </c>
      <c r="F1733" s="29">
        <v>7500</v>
      </c>
    </row>
    <row r="1734" spans="1:6" hidden="1" x14ac:dyDescent="0.3">
      <c r="A1734" t="s">
        <v>100</v>
      </c>
      <c r="B1734" t="s">
        <v>111</v>
      </c>
      <c r="C1734" t="s">
        <v>113</v>
      </c>
      <c r="D1734" t="s">
        <v>2278</v>
      </c>
      <c r="E1734" s="29">
        <v>4858.4859476320935</v>
      </c>
      <c r="F1734" s="29">
        <v>9800</v>
      </c>
    </row>
    <row r="1735" spans="1:6" hidden="1" x14ac:dyDescent="0.3">
      <c r="A1735" t="s">
        <v>100</v>
      </c>
      <c r="B1735" t="s">
        <v>111</v>
      </c>
      <c r="C1735" t="s">
        <v>113</v>
      </c>
      <c r="D1735" t="s">
        <v>2279</v>
      </c>
      <c r="E1735" s="29">
        <v>3226.9379292089261</v>
      </c>
      <c r="F1735" s="29">
        <v>6500</v>
      </c>
    </row>
    <row r="1736" spans="1:6" hidden="1" x14ac:dyDescent="0.3">
      <c r="A1736" t="s">
        <v>100</v>
      </c>
      <c r="B1736" t="s">
        <v>111</v>
      </c>
      <c r="C1736" t="s">
        <v>113</v>
      </c>
      <c r="D1736" t="s">
        <v>407</v>
      </c>
      <c r="E1736" s="29">
        <v>6047.1918725673922</v>
      </c>
      <c r="F1736" s="29">
        <v>12100</v>
      </c>
    </row>
    <row r="1737" spans="1:6" hidden="1" x14ac:dyDescent="0.3">
      <c r="A1737" t="s">
        <v>100</v>
      </c>
      <c r="B1737" t="s">
        <v>111</v>
      </c>
      <c r="C1737" t="s">
        <v>113</v>
      </c>
      <c r="D1737" t="s">
        <v>408</v>
      </c>
      <c r="E1737" s="29">
        <v>8841.17114951228</v>
      </c>
      <c r="F1737" s="29">
        <v>17700</v>
      </c>
    </row>
    <row r="1738" spans="1:6" hidden="1" x14ac:dyDescent="0.3">
      <c r="A1738" t="s">
        <v>100</v>
      </c>
      <c r="B1738" t="s">
        <v>111</v>
      </c>
      <c r="C1738" t="s">
        <v>113</v>
      </c>
      <c r="D1738" t="s">
        <v>2280</v>
      </c>
      <c r="E1738" s="29">
        <v>4311.6693878879541</v>
      </c>
      <c r="F1738" s="29">
        <v>8700</v>
      </c>
    </row>
    <row r="1739" spans="1:6" hidden="1" x14ac:dyDescent="0.3">
      <c r="A1739" t="s">
        <v>100</v>
      </c>
      <c r="B1739" t="s">
        <v>111</v>
      </c>
      <c r="C1739" t="s">
        <v>113</v>
      </c>
      <c r="D1739" t="s">
        <v>2281</v>
      </c>
      <c r="E1739" s="29">
        <v>2737.3142281116798</v>
      </c>
      <c r="F1739" s="29">
        <v>5500</v>
      </c>
    </row>
    <row r="1740" spans="1:6" hidden="1" x14ac:dyDescent="0.3">
      <c r="A1740" t="s">
        <v>100</v>
      </c>
      <c r="B1740" t="s">
        <v>111</v>
      </c>
      <c r="C1740" t="s">
        <v>114</v>
      </c>
      <c r="D1740" t="s">
        <v>2282</v>
      </c>
      <c r="E1740" s="29">
        <v>877.00498086985704</v>
      </c>
      <c r="F1740" s="29">
        <v>1800</v>
      </c>
    </row>
    <row r="1741" spans="1:6" hidden="1" x14ac:dyDescent="0.3">
      <c r="A1741" t="s">
        <v>100</v>
      </c>
      <c r="B1741" t="s">
        <v>111</v>
      </c>
      <c r="C1741" t="s">
        <v>114</v>
      </c>
      <c r="D1741" t="s">
        <v>2283</v>
      </c>
      <c r="E1741" s="29">
        <v>3190.3558684195932</v>
      </c>
      <c r="F1741" s="29">
        <v>6400</v>
      </c>
    </row>
    <row r="1742" spans="1:6" hidden="1" x14ac:dyDescent="0.3">
      <c r="A1742" t="s">
        <v>100</v>
      </c>
      <c r="B1742" t="s">
        <v>111</v>
      </c>
      <c r="C1742" t="s">
        <v>114</v>
      </c>
      <c r="D1742" t="s">
        <v>2284</v>
      </c>
      <c r="E1742" s="29">
        <v>1047.1869472538679</v>
      </c>
      <c r="F1742" s="29">
        <v>2100</v>
      </c>
    </row>
    <row r="1743" spans="1:6" hidden="1" x14ac:dyDescent="0.3">
      <c r="A1743" t="s">
        <v>100</v>
      </c>
      <c r="B1743" t="s">
        <v>111</v>
      </c>
      <c r="C1743" t="s">
        <v>114</v>
      </c>
      <c r="D1743" t="s">
        <v>409</v>
      </c>
      <c r="E1743" s="29">
        <v>6984.0456900889076</v>
      </c>
      <c r="F1743" s="29">
        <v>14000</v>
      </c>
    </row>
    <row r="1744" spans="1:6" hidden="1" x14ac:dyDescent="0.3">
      <c r="A1744" t="s">
        <v>100</v>
      </c>
      <c r="B1744" t="s">
        <v>111</v>
      </c>
      <c r="C1744" t="s">
        <v>115</v>
      </c>
      <c r="D1744" t="s">
        <v>2285</v>
      </c>
      <c r="E1744" s="29">
        <v>2493.0858888548955</v>
      </c>
      <c r="F1744" s="29">
        <v>5000</v>
      </c>
    </row>
    <row r="1745" spans="1:6" hidden="1" x14ac:dyDescent="0.3">
      <c r="A1745" t="s">
        <v>100</v>
      </c>
      <c r="B1745" t="s">
        <v>111</v>
      </c>
      <c r="C1745" t="s">
        <v>115</v>
      </c>
      <c r="D1745" t="s">
        <v>410</v>
      </c>
      <c r="E1745" s="29">
        <v>9539.6672370245469</v>
      </c>
      <c r="F1745" s="29">
        <v>19100</v>
      </c>
    </row>
    <row r="1746" spans="1:6" hidden="1" x14ac:dyDescent="0.3">
      <c r="A1746" t="s">
        <v>100</v>
      </c>
      <c r="B1746" t="s">
        <v>111</v>
      </c>
      <c r="C1746" t="s">
        <v>115</v>
      </c>
      <c r="D1746" t="s">
        <v>411</v>
      </c>
      <c r="E1746" s="29">
        <v>9370.364435316691</v>
      </c>
      <c r="F1746" s="29">
        <v>18800</v>
      </c>
    </row>
    <row r="1747" spans="1:6" hidden="1" x14ac:dyDescent="0.3">
      <c r="A1747" t="s">
        <v>100</v>
      </c>
      <c r="B1747" t="s">
        <v>111</v>
      </c>
      <c r="C1747" t="s">
        <v>2286</v>
      </c>
      <c r="D1747" t="s">
        <v>2287</v>
      </c>
      <c r="E1747" s="29">
        <v>1880.5576667708592</v>
      </c>
      <c r="F1747" s="29">
        <v>3800</v>
      </c>
    </row>
    <row r="1748" spans="1:6" hidden="1" x14ac:dyDescent="0.3">
      <c r="A1748" t="s">
        <v>100</v>
      </c>
      <c r="B1748" t="s">
        <v>111</v>
      </c>
      <c r="C1748" t="s">
        <v>2286</v>
      </c>
      <c r="D1748" t="s">
        <v>2288</v>
      </c>
      <c r="E1748" s="29">
        <v>906.31727576291746</v>
      </c>
      <c r="F1748" s="29">
        <v>1900</v>
      </c>
    </row>
    <row r="1749" spans="1:6" hidden="1" x14ac:dyDescent="0.3">
      <c r="A1749" t="s">
        <v>100</v>
      </c>
      <c r="B1749" t="s">
        <v>111</v>
      </c>
      <c r="C1749" t="s">
        <v>2286</v>
      </c>
      <c r="D1749" t="s">
        <v>2289</v>
      </c>
      <c r="E1749" s="29">
        <v>2129.1848649929852</v>
      </c>
      <c r="F1749" s="29">
        <v>4300</v>
      </c>
    </row>
    <row r="1750" spans="1:6" hidden="1" x14ac:dyDescent="0.3">
      <c r="A1750" t="s">
        <v>100</v>
      </c>
      <c r="B1750" t="s">
        <v>111</v>
      </c>
      <c r="C1750" t="s">
        <v>2286</v>
      </c>
      <c r="D1750" t="s">
        <v>2290</v>
      </c>
      <c r="E1750" s="29">
        <v>2530.175858320008</v>
      </c>
      <c r="F1750" s="29">
        <v>5100</v>
      </c>
    </row>
    <row r="1751" spans="1:6" hidden="1" x14ac:dyDescent="0.3">
      <c r="A1751" t="s">
        <v>100</v>
      </c>
      <c r="B1751" t="s">
        <v>111</v>
      </c>
      <c r="C1751" t="s">
        <v>2286</v>
      </c>
      <c r="D1751" t="s">
        <v>2291</v>
      </c>
      <c r="E1751" s="29">
        <v>808.40422843739884</v>
      </c>
      <c r="F1751" s="29">
        <v>1700</v>
      </c>
    </row>
    <row r="1752" spans="1:6" hidden="1" x14ac:dyDescent="0.3">
      <c r="A1752" t="s">
        <v>100</v>
      </c>
      <c r="B1752" t="s">
        <v>111</v>
      </c>
      <c r="C1752" t="s">
        <v>2286</v>
      </c>
      <c r="D1752" t="s">
        <v>2292</v>
      </c>
      <c r="E1752" s="29">
        <v>3616.0345369330457</v>
      </c>
      <c r="F1752" s="29">
        <v>7300</v>
      </c>
    </row>
    <row r="1753" spans="1:6" hidden="1" x14ac:dyDescent="0.3">
      <c r="A1753" t="s">
        <v>100</v>
      </c>
      <c r="B1753" t="s">
        <v>111</v>
      </c>
      <c r="C1753" t="s">
        <v>2286</v>
      </c>
      <c r="D1753" t="s">
        <v>2293</v>
      </c>
      <c r="E1753" s="29">
        <v>2475.8595598291554</v>
      </c>
      <c r="F1753" s="29">
        <v>5000</v>
      </c>
    </row>
    <row r="1754" spans="1:6" hidden="1" x14ac:dyDescent="0.3">
      <c r="A1754" t="s">
        <v>100</v>
      </c>
      <c r="B1754" t="s">
        <v>111</v>
      </c>
      <c r="C1754" t="s">
        <v>2286</v>
      </c>
      <c r="D1754" t="s">
        <v>2294</v>
      </c>
      <c r="E1754" s="29">
        <v>1381.2821773138965</v>
      </c>
      <c r="F1754" s="29">
        <v>2800</v>
      </c>
    </row>
    <row r="1755" spans="1:6" hidden="1" x14ac:dyDescent="0.3">
      <c r="A1755" t="s">
        <v>100</v>
      </c>
      <c r="B1755" t="s">
        <v>116</v>
      </c>
      <c r="C1755" t="s">
        <v>2295</v>
      </c>
      <c r="D1755" t="s">
        <v>2296</v>
      </c>
      <c r="E1755" s="29">
        <v>1050.1714629129979</v>
      </c>
      <c r="F1755" s="29">
        <v>2200</v>
      </c>
    </row>
    <row r="1756" spans="1:6" hidden="1" x14ac:dyDescent="0.3">
      <c r="A1756" t="s">
        <v>100</v>
      </c>
      <c r="B1756" t="s">
        <v>116</v>
      </c>
      <c r="C1756" t="s">
        <v>2295</v>
      </c>
      <c r="D1756" t="s">
        <v>2297</v>
      </c>
      <c r="E1756" s="29">
        <v>2194.0193622165853</v>
      </c>
      <c r="F1756" s="29">
        <v>4400</v>
      </c>
    </row>
    <row r="1757" spans="1:6" hidden="1" x14ac:dyDescent="0.3">
      <c r="A1757" t="s">
        <v>100</v>
      </c>
      <c r="B1757" t="s">
        <v>116</v>
      </c>
      <c r="C1757" t="s">
        <v>2295</v>
      </c>
      <c r="D1757" t="s">
        <v>2298</v>
      </c>
      <c r="E1757" s="29">
        <v>3485.5159907346942</v>
      </c>
      <c r="F1757" s="29">
        <v>7000</v>
      </c>
    </row>
    <row r="1758" spans="1:6" hidden="1" x14ac:dyDescent="0.3">
      <c r="A1758" t="s">
        <v>100</v>
      </c>
      <c r="B1758" t="s">
        <v>116</v>
      </c>
      <c r="C1758" t="s">
        <v>2295</v>
      </c>
      <c r="D1758" t="s">
        <v>2299</v>
      </c>
      <c r="E1758" s="29">
        <v>2194.0357568241757</v>
      </c>
      <c r="F1758" s="29">
        <v>4400</v>
      </c>
    </row>
    <row r="1759" spans="1:6" hidden="1" x14ac:dyDescent="0.3">
      <c r="A1759" t="s">
        <v>100</v>
      </c>
      <c r="B1759" t="s">
        <v>116</v>
      </c>
      <c r="C1759" t="s">
        <v>2295</v>
      </c>
      <c r="D1759" t="s">
        <v>2300</v>
      </c>
      <c r="E1759" s="29">
        <v>1825.0104102950431</v>
      </c>
      <c r="F1759" s="29">
        <v>3700</v>
      </c>
    </row>
    <row r="1760" spans="1:6" hidden="1" x14ac:dyDescent="0.3">
      <c r="A1760" t="s">
        <v>100</v>
      </c>
      <c r="B1760" t="s">
        <v>116</v>
      </c>
      <c r="C1760" t="s">
        <v>2295</v>
      </c>
      <c r="D1760" t="s">
        <v>2301</v>
      </c>
      <c r="E1760" s="29">
        <v>1349.8093060576589</v>
      </c>
      <c r="F1760" s="29">
        <v>2700</v>
      </c>
    </row>
    <row r="1761" spans="1:6" hidden="1" x14ac:dyDescent="0.3">
      <c r="A1761" t="s">
        <v>100</v>
      </c>
      <c r="B1761" t="s">
        <v>116</v>
      </c>
      <c r="C1761" t="s">
        <v>2295</v>
      </c>
      <c r="D1761" t="s">
        <v>2302</v>
      </c>
      <c r="E1761" s="29">
        <v>3475.0765122054872</v>
      </c>
      <c r="F1761" s="29">
        <v>7000</v>
      </c>
    </row>
    <row r="1762" spans="1:6" hidden="1" x14ac:dyDescent="0.3">
      <c r="A1762" t="s">
        <v>100</v>
      </c>
      <c r="B1762" t="s">
        <v>116</v>
      </c>
      <c r="C1762" t="s">
        <v>2295</v>
      </c>
      <c r="D1762" t="s">
        <v>2303</v>
      </c>
      <c r="E1762" s="29">
        <v>1980.5561110617089</v>
      </c>
      <c r="F1762" s="29">
        <v>4000</v>
      </c>
    </row>
    <row r="1763" spans="1:6" hidden="1" x14ac:dyDescent="0.3">
      <c r="A1763" t="s">
        <v>100</v>
      </c>
      <c r="B1763" t="s">
        <v>116</v>
      </c>
      <c r="C1763" t="s">
        <v>2295</v>
      </c>
      <c r="D1763" t="s">
        <v>2304</v>
      </c>
      <c r="E1763" s="29">
        <v>1091.8340656131597</v>
      </c>
      <c r="F1763" s="29">
        <v>2200</v>
      </c>
    </row>
    <row r="1764" spans="1:6" hidden="1" x14ac:dyDescent="0.3">
      <c r="A1764" t="s">
        <v>100</v>
      </c>
      <c r="B1764" t="s">
        <v>116</v>
      </c>
      <c r="C1764" t="s">
        <v>2305</v>
      </c>
      <c r="D1764" t="s">
        <v>2306</v>
      </c>
      <c r="E1764" s="29">
        <v>566.26549838759445</v>
      </c>
      <c r="F1764" s="29">
        <v>1200</v>
      </c>
    </row>
    <row r="1765" spans="1:6" hidden="1" x14ac:dyDescent="0.3">
      <c r="A1765" t="s">
        <v>100</v>
      </c>
      <c r="B1765" t="s">
        <v>116</v>
      </c>
      <c r="C1765" t="s">
        <v>2305</v>
      </c>
      <c r="D1765" t="s">
        <v>2307</v>
      </c>
      <c r="E1765" s="29">
        <v>808.66531189955333</v>
      </c>
      <c r="F1765" s="29">
        <v>1700</v>
      </c>
    </row>
    <row r="1766" spans="1:6" hidden="1" x14ac:dyDescent="0.3">
      <c r="A1766" t="s">
        <v>100</v>
      </c>
      <c r="B1766" t="s">
        <v>116</v>
      </c>
      <c r="C1766" t="s">
        <v>2305</v>
      </c>
      <c r="D1766" t="s">
        <v>2308</v>
      </c>
      <c r="E1766" s="29">
        <v>1688.0420046139036</v>
      </c>
      <c r="F1766" s="29">
        <v>3400</v>
      </c>
    </row>
    <row r="1767" spans="1:6" hidden="1" x14ac:dyDescent="0.3">
      <c r="A1767" t="s">
        <v>100</v>
      </c>
      <c r="B1767" t="s">
        <v>116</v>
      </c>
      <c r="C1767" t="s">
        <v>2305</v>
      </c>
      <c r="D1767" t="s">
        <v>2309</v>
      </c>
      <c r="E1767" s="29">
        <v>724.56712745947539</v>
      </c>
      <c r="F1767" s="29">
        <v>1500</v>
      </c>
    </row>
    <row r="1768" spans="1:6" hidden="1" x14ac:dyDescent="0.3">
      <c r="A1768" t="s">
        <v>100</v>
      </c>
      <c r="B1768" t="s">
        <v>116</v>
      </c>
      <c r="C1768" t="s">
        <v>2305</v>
      </c>
      <c r="D1768" t="s">
        <v>2310</v>
      </c>
      <c r="E1768" s="29">
        <v>3029.7692087691389</v>
      </c>
      <c r="F1768" s="29">
        <v>6100</v>
      </c>
    </row>
    <row r="1769" spans="1:6" hidden="1" x14ac:dyDescent="0.3">
      <c r="A1769" t="s">
        <v>100</v>
      </c>
      <c r="B1769" t="s">
        <v>116</v>
      </c>
      <c r="C1769" t="s">
        <v>2305</v>
      </c>
      <c r="D1769" t="s">
        <v>2311</v>
      </c>
      <c r="E1769" s="29">
        <v>1175.6291110668662</v>
      </c>
      <c r="F1769" s="29">
        <v>2400</v>
      </c>
    </row>
    <row r="1770" spans="1:6" hidden="1" x14ac:dyDescent="0.3">
      <c r="A1770" t="s">
        <v>100</v>
      </c>
      <c r="B1770" t="s">
        <v>116</v>
      </c>
      <c r="C1770" t="s">
        <v>2305</v>
      </c>
      <c r="D1770" t="s">
        <v>2312</v>
      </c>
      <c r="E1770" s="29">
        <v>2042.1425830933294</v>
      </c>
      <c r="F1770" s="29">
        <v>4100</v>
      </c>
    </row>
    <row r="1771" spans="1:6" hidden="1" x14ac:dyDescent="0.3">
      <c r="A1771" t="s">
        <v>100</v>
      </c>
      <c r="B1771" t="s">
        <v>116</v>
      </c>
      <c r="C1771" t="s">
        <v>2305</v>
      </c>
      <c r="D1771" t="s">
        <v>2313</v>
      </c>
      <c r="E1771" s="29">
        <v>1074.7251531812453</v>
      </c>
      <c r="F1771" s="29">
        <v>2200</v>
      </c>
    </row>
    <row r="1772" spans="1:6" hidden="1" x14ac:dyDescent="0.3">
      <c r="A1772" t="s">
        <v>100</v>
      </c>
      <c r="B1772" t="s">
        <v>116</v>
      </c>
      <c r="C1772" t="s">
        <v>2305</v>
      </c>
      <c r="D1772" t="s">
        <v>2314</v>
      </c>
      <c r="E1772" s="29">
        <v>817.9660655312573</v>
      </c>
      <c r="F1772" s="29">
        <v>1700</v>
      </c>
    </row>
    <row r="1773" spans="1:6" hidden="1" x14ac:dyDescent="0.3">
      <c r="A1773" t="s">
        <v>100</v>
      </c>
      <c r="B1773" t="s">
        <v>116</v>
      </c>
      <c r="C1773" t="s">
        <v>2305</v>
      </c>
      <c r="D1773" t="s">
        <v>2315</v>
      </c>
      <c r="E1773" s="29">
        <v>1088.6944652727566</v>
      </c>
      <c r="F1773" s="29">
        <v>2200</v>
      </c>
    </row>
    <row r="1774" spans="1:6" hidden="1" x14ac:dyDescent="0.3">
      <c r="A1774" t="s">
        <v>100</v>
      </c>
      <c r="B1774" t="s">
        <v>116</v>
      </c>
      <c r="C1774" t="s">
        <v>2305</v>
      </c>
      <c r="D1774" t="s">
        <v>2316</v>
      </c>
      <c r="E1774" s="29">
        <v>3186.0090005222328</v>
      </c>
      <c r="F1774" s="29">
        <v>6400</v>
      </c>
    </row>
    <row r="1775" spans="1:6" hidden="1" x14ac:dyDescent="0.3">
      <c r="A1775" t="s">
        <v>100</v>
      </c>
      <c r="B1775" t="s">
        <v>116</v>
      </c>
      <c r="C1775" t="s">
        <v>2305</v>
      </c>
      <c r="D1775" t="s">
        <v>2317</v>
      </c>
      <c r="E1775" s="29">
        <v>2116.8390130270527</v>
      </c>
      <c r="F1775" s="29">
        <v>4300</v>
      </c>
    </row>
    <row r="1776" spans="1:6" hidden="1" x14ac:dyDescent="0.3">
      <c r="A1776" t="s">
        <v>100</v>
      </c>
      <c r="B1776" t="s">
        <v>116</v>
      </c>
      <c r="C1776" t="s">
        <v>2305</v>
      </c>
      <c r="D1776" t="s">
        <v>2318</v>
      </c>
      <c r="E1776" s="29">
        <v>3532.6014327651919</v>
      </c>
      <c r="F1776" s="29">
        <v>7100</v>
      </c>
    </row>
    <row r="1777" spans="1:6" hidden="1" x14ac:dyDescent="0.3">
      <c r="A1777" t="s">
        <v>100</v>
      </c>
      <c r="B1777" t="s">
        <v>116</v>
      </c>
      <c r="C1777" t="s">
        <v>2305</v>
      </c>
      <c r="D1777" t="s">
        <v>2319</v>
      </c>
      <c r="E1777" s="29">
        <v>1121.3527674793345</v>
      </c>
      <c r="F1777" s="29">
        <v>2300</v>
      </c>
    </row>
    <row r="1778" spans="1:6" hidden="1" x14ac:dyDescent="0.3">
      <c r="A1778" t="s">
        <v>100</v>
      </c>
      <c r="B1778" t="s">
        <v>116</v>
      </c>
      <c r="C1778" t="s">
        <v>2305</v>
      </c>
      <c r="D1778" t="s">
        <v>2320</v>
      </c>
      <c r="E1778" s="29">
        <v>1069.2026132388701</v>
      </c>
      <c r="F1778" s="29">
        <v>2200</v>
      </c>
    </row>
    <row r="1779" spans="1:6" hidden="1" x14ac:dyDescent="0.3">
      <c r="A1779" t="s">
        <v>100</v>
      </c>
      <c r="B1779" t="s">
        <v>116</v>
      </c>
      <c r="C1779" t="s">
        <v>2305</v>
      </c>
      <c r="D1779" t="s">
        <v>2321</v>
      </c>
      <c r="E1779" s="29">
        <v>1561.7233978404238</v>
      </c>
      <c r="F1779" s="29">
        <v>3200</v>
      </c>
    </row>
    <row r="1780" spans="1:6" hidden="1" x14ac:dyDescent="0.3">
      <c r="A1780" t="s">
        <v>100</v>
      </c>
      <c r="B1780" t="s">
        <v>116</v>
      </c>
      <c r="C1780" t="s">
        <v>2305</v>
      </c>
      <c r="D1780" t="s">
        <v>2322</v>
      </c>
      <c r="E1780" s="29">
        <v>1258.9919290011867</v>
      </c>
      <c r="F1780" s="29">
        <v>2600</v>
      </c>
    </row>
    <row r="1781" spans="1:6" hidden="1" x14ac:dyDescent="0.3">
      <c r="A1781" t="s">
        <v>100</v>
      </c>
      <c r="B1781" t="s">
        <v>116</v>
      </c>
      <c r="C1781" t="s">
        <v>2305</v>
      </c>
      <c r="D1781" t="s">
        <v>2323</v>
      </c>
      <c r="E1781" s="29">
        <v>5700.042355537269</v>
      </c>
      <c r="F1781" s="29">
        <v>11500</v>
      </c>
    </row>
    <row r="1782" spans="1:6" hidden="1" x14ac:dyDescent="0.3">
      <c r="A1782" t="s">
        <v>100</v>
      </c>
      <c r="B1782" t="s">
        <v>116</v>
      </c>
      <c r="C1782" t="s">
        <v>2305</v>
      </c>
      <c r="D1782" t="s">
        <v>2324</v>
      </c>
      <c r="E1782" s="29">
        <v>1725.4374907383685</v>
      </c>
      <c r="F1782" s="29">
        <v>3500</v>
      </c>
    </row>
    <row r="1783" spans="1:6" hidden="1" x14ac:dyDescent="0.3">
      <c r="A1783" t="s">
        <v>100</v>
      </c>
      <c r="B1783" t="s">
        <v>116</v>
      </c>
      <c r="C1783" t="s">
        <v>117</v>
      </c>
      <c r="D1783" t="s">
        <v>2325</v>
      </c>
      <c r="E1783" s="29">
        <v>642.23959448896744</v>
      </c>
      <c r="F1783" s="29">
        <v>1300</v>
      </c>
    </row>
    <row r="1784" spans="1:6" hidden="1" x14ac:dyDescent="0.3">
      <c r="A1784" t="s">
        <v>100</v>
      </c>
      <c r="B1784" t="s">
        <v>116</v>
      </c>
      <c r="C1784" t="s">
        <v>117</v>
      </c>
      <c r="D1784" t="s">
        <v>2326</v>
      </c>
      <c r="E1784" s="29">
        <v>1982.7567379738261</v>
      </c>
      <c r="F1784" s="29">
        <v>4000</v>
      </c>
    </row>
    <row r="1785" spans="1:6" hidden="1" x14ac:dyDescent="0.3">
      <c r="A1785" t="s">
        <v>100</v>
      </c>
      <c r="B1785" t="s">
        <v>116</v>
      </c>
      <c r="C1785" t="s">
        <v>117</v>
      </c>
      <c r="D1785" t="s">
        <v>2327</v>
      </c>
      <c r="E1785" s="29">
        <v>2054.4037780544531</v>
      </c>
      <c r="F1785" s="29">
        <v>4200</v>
      </c>
    </row>
    <row r="1786" spans="1:6" hidden="1" x14ac:dyDescent="0.3">
      <c r="A1786" t="s">
        <v>100</v>
      </c>
      <c r="B1786" t="s">
        <v>116</v>
      </c>
      <c r="C1786" t="s">
        <v>117</v>
      </c>
      <c r="D1786" t="s">
        <v>2328</v>
      </c>
      <c r="E1786" s="29">
        <v>5972.9063414561151</v>
      </c>
      <c r="F1786" s="29">
        <v>12000</v>
      </c>
    </row>
    <row r="1787" spans="1:6" hidden="1" x14ac:dyDescent="0.3">
      <c r="A1787" t="s">
        <v>100</v>
      </c>
      <c r="B1787" t="s">
        <v>116</v>
      </c>
      <c r="C1787" t="s">
        <v>117</v>
      </c>
      <c r="D1787" t="s">
        <v>2329</v>
      </c>
      <c r="E1787" s="29">
        <v>1905.9682453956307</v>
      </c>
      <c r="F1787" s="29">
        <v>3900</v>
      </c>
    </row>
    <row r="1788" spans="1:6" hidden="1" x14ac:dyDescent="0.3">
      <c r="A1788" t="s">
        <v>100</v>
      </c>
      <c r="B1788" t="s">
        <v>116</v>
      </c>
      <c r="C1788" t="s">
        <v>117</v>
      </c>
      <c r="D1788" t="s">
        <v>2330</v>
      </c>
      <c r="E1788" s="29">
        <v>3191.5896841340873</v>
      </c>
      <c r="F1788" s="29">
        <v>6400</v>
      </c>
    </row>
    <row r="1789" spans="1:6" hidden="1" x14ac:dyDescent="0.3">
      <c r="A1789" t="s">
        <v>100</v>
      </c>
      <c r="B1789" t="s">
        <v>116</v>
      </c>
      <c r="C1789" t="s">
        <v>117</v>
      </c>
      <c r="D1789" t="s">
        <v>2331</v>
      </c>
      <c r="E1789" s="29">
        <v>2559.8262997600605</v>
      </c>
      <c r="F1789" s="29">
        <v>5200</v>
      </c>
    </row>
    <row r="1790" spans="1:6" hidden="1" x14ac:dyDescent="0.3">
      <c r="A1790" t="s">
        <v>100</v>
      </c>
      <c r="B1790" t="s">
        <v>116</v>
      </c>
      <c r="C1790" t="s">
        <v>117</v>
      </c>
      <c r="D1790" t="s">
        <v>412</v>
      </c>
      <c r="E1790" s="29">
        <v>6828.5122529813725</v>
      </c>
      <c r="F1790" s="29">
        <v>13700</v>
      </c>
    </row>
    <row r="1791" spans="1:6" hidden="1" x14ac:dyDescent="0.3">
      <c r="A1791" t="s">
        <v>100</v>
      </c>
      <c r="B1791" t="s">
        <v>116</v>
      </c>
      <c r="C1791" t="s">
        <v>117</v>
      </c>
      <c r="D1791" t="s">
        <v>2332</v>
      </c>
      <c r="E1791" s="29">
        <v>3038.8564268307978</v>
      </c>
      <c r="F1791" s="29">
        <v>6100</v>
      </c>
    </row>
    <row r="1792" spans="1:6" hidden="1" x14ac:dyDescent="0.3">
      <c r="A1792" t="s">
        <v>100</v>
      </c>
      <c r="B1792" t="s">
        <v>116</v>
      </c>
      <c r="C1792" t="s">
        <v>117</v>
      </c>
      <c r="D1792" t="s">
        <v>2333</v>
      </c>
      <c r="E1792" s="29">
        <v>1155.7836294125684</v>
      </c>
      <c r="F1792" s="29">
        <v>2400</v>
      </c>
    </row>
    <row r="1793" spans="1:6" hidden="1" x14ac:dyDescent="0.3">
      <c r="A1793" t="s">
        <v>100</v>
      </c>
      <c r="B1793" t="s">
        <v>116</v>
      </c>
      <c r="C1793" t="s">
        <v>117</v>
      </c>
      <c r="D1793" t="s">
        <v>413</v>
      </c>
      <c r="E1793" s="29">
        <v>5828.3656288722186</v>
      </c>
      <c r="F1793" s="29">
        <v>11700</v>
      </c>
    </row>
    <row r="1794" spans="1:6" hidden="1" x14ac:dyDescent="0.3">
      <c r="A1794" t="s">
        <v>100</v>
      </c>
      <c r="B1794" t="s">
        <v>116</v>
      </c>
      <c r="C1794" t="s">
        <v>117</v>
      </c>
      <c r="D1794" t="s">
        <v>414</v>
      </c>
      <c r="E1794" s="29">
        <v>3990.5152135012286</v>
      </c>
      <c r="F1794" s="29">
        <v>8000</v>
      </c>
    </row>
    <row r="1795" spans="1:6" hidden="1" x14ac:dyDescent="0.3">
      <c r="A1795" t="s">
        <v>100</v>
      </c>
      <c r="B1795" t="s">
        <v>116</v>
      </c>
      <c r="C1795" t="s">
        <v>118</v>
      </c>
      <c r="D1795" t="s">
        <v>2334</v>
      </c>
      <c r="E1795" s="29">
        <v>1221.2121253752423</v>
      </c>
      <c r="F1795" s="29">
        <v>2500</v>
      </c>
    </row>
    <row r="1796" spans="1:6" hidden="1" x14ac:dyDescent="0.3">
      <c r="A1796" t="s">
        <v>100</v>
      </c>
      <c r="B1796" t="s">
        <v>116</v>
      </c>
      <c r="C1796" t="s">
        <v>118</v>
      </c>
      <c r="D1796" t="s">
        <v>2335</v>
      </c>
      <c r="E1796" s="29">
        <v>631.66813305002688</v>
      </c>
      <c r="F1796" s="29">
        <v>1300</v>
      </c>
    </row>
    <row r="1797" spans="1:6" hidden="1" x14ac:dyDescent="0.3">
      <c r="A1797" t="s">
        <v>100</v>
      </c>
      <c r="B1797" t="s">
        <v>116</v>
      </c>
      <c r="C1797" t="s">
        <v>118</v>
      </c>
      <c r="D1797" t="s">
        <v>2336</v>
      </c>
      <c r="E1797" s="29">
        <v>2230.7137976639706</v>
      </c>
      <c r="F1797" s="29">
        <v>4500</v>
      </c>
    </row>
    <row r="1798" spans="1:6" hidden="1" x14ac:dyDescent="0.3">
      <c r="A1798" t="s">
        <v>100</v>
      </c>
      <c r="B1798" t="s">
        <v>116</v>
      </c>
      <c r="C1798" t="s">
        <v>118</v>
      </c>
      <c r="D1798" t="s">
        <v>2337</v>
      </c>
      <c r="E1798" s="29">
        <v>545.89764721202584</v>
      </c>
      <c r="F1798" s="29">
        <v>1100</v>
      </c>
    </row>
    <row r="1799" spans="1:6" hidden="1" x14ac:dyDescent="0.3">
      <c r="A1799" t="s">
        <v>100</v>
      </c>
      <c r="B1799" t="s">
        <v>116</v>
      </c>
      <c r="C1799" t="s">
        <v>118</v>
      </c>
      <c r="D1799" t="s">
        <v>2338</v>
      </c>
      <c r="E1799" s="29">
        <v>407.9128211521292</v>
      </c>
      <c r="F1799" s="29">
        <v>900</v>
      </c>
    </row>
    <row r="1800" spans="1:6" hidden="1" x14ac:dyDescent="0.3">
      <c r="A1800" t="s">
        <v>100</v>
      </c>
      <c r="B1800" t="s">
        <v>116</v>
      </c>
      <c r="C1800" t="s">
        <v>118</v>
      </c>
      <c r="D1800" t="s">
        <v>2339</v>
      </c>
      <c r="E1800" s="29">
        <v>1554.5430829533468</v>
      </c>
      <c r="F1800" s="29">
        <v>3200</v>
      </c>
    </row>
    <row r="1801" spans="1:6" hidden="1" x14ac:dyDescent="0.3">
      <c r="A1801" t="s">
        <v>100</v>
      </c>
      <c r="B1801" t="s">
        <v>116</v>
      </c>
      <c r="C1801" t="s">
        <v>118</v>
      </c>
      <c r="D1801" t="s">
        <v>2340</v>
      </c>
      <c r="E1801" s="29">
        <v>1996.9614054507388</v>
      </c>
      <c r="F1801" s="29">
        <v>4000</v>
      </c>
    </row>
    <row r="1802" spans="1:6" hidden="1" x14ac:dyDescent="0.3">
      <c r="A1802" t="s">
        <v>100</v>
      </c>
      <c r="B1802" t="s">
        <v>116</v>
      </c>
      <c r="C1802" t="s">
        <v>118</v>
      </c>
      <c r="D1802" t="s">
        <v>2341</v>
      </c>
      <c r="E1802" s="29">
        <v>857.9379693044018</v>
      </c>
      <c r="F1802" s="29">
        <v>1800</v>
      </c>
    </row>
    <row r="1803" spans="1:6" hidden="1" x14ac:dyDescent="0.3">
      <c r="A1803" t="s">
        <v>100</v>
      </c>
      <c r="B1803" t="s">
        <v>116</v>
      </c>
      <c r="C1803" t="s">
        <v>118</v>
      </c>
      <c r="D1803" t="s">
        <v>415</v>
      </c>
      <c r="E1803" s="29">
        <v>2745.3133269046129</v>
      </c>
      <c r="F1803" s="29">
        <v>5500</v>
      </c>
    </row>
    <row r="1804" spans="1:6" hidden="1" x14ac:dyDescent="0.3">
      <c r="A1804" t="s">
        <v>100</v>
      </c>
      <c r="B1804" t="s">
        <v>116</v>
      </c>
      <c r="C1804" t="s">
        <v>118</v>
      </c>
      <c r="D1804" t="s">
        <v>416</v>
      </c>
      <c r="E1804" s="29">
        <v>3124.2858666138372</v>
      </c>
      <c r="F1804" s="29">
        <v>6300</v>
      </c>
    </row>
    <row r="1805" spans="1:6" hidden="1" x14ac:dyDescent="0.3">
      <c r="A1805" t="s">
        <v>100</v>
      </c>
      <c r="B1805" t="s">
        <v>116</v>
      </c>
      <c r="C1805" t="s">
        <v>118</v>
      </c>
      <c r="D1805" t="s">
        <v>417</v>
      </c>
      <c r="E1805" s="29">
        <v>3719.9341081877674</v>
      </c>
      <c r="F1805" s="29">
        <v>7500</v>
      </c>
    </row>
    <row r="1806" spans="1:6" hidden="1" x14ac:dyDescent="0.3">
      <c r="A1806" t="s">
        <v>100</v>
      </c>
      <c r="B1806" t="s">
        <v>116</v>
      </c>
      <c r="C1806" t="s">
        <v>118</v>
      </c>
      <c r="D1806" t="s">
        <v>2342</v>
      </c>
      <c r="E1806" s="29">
        <v>1775.5484607971989</v>
      </c>
      <c r="F1806" s="29">
        <v>3600</v>
      </c>
    </row>
    <row r="1807" spans="1:6" hidden="1" x14ac:dyDescent="0.3">
      <c r="A1807" t="s">
        <v>100</v>
      </c>
      <c r="B1807" t="s">
        <v>116</v>
      </c>
      <c r="C1807" t="s">
        <v>118</v>
      </c>
      <c r="D1807" t="s">
        <v>2343</v>
      </c>
      <c r="E1807" s="29">
        <v>1163.0362383351824</v>
      </c>
      <c r="F1807" s="29">
        <v>2400</v>
      </c>
    </row>
    <row r="1808" spans="1:6" hidden="1" x14ac:dyDescent="0.3">
      <c r="A1808" t="s">
        <v>100</v>
      </c>
      <c r="B1808" t="s">
        <v>116</v>
      </c>
      <c r="C1808" t="s">
        <v>118</v>
      </c>
      <c r="D1808" t="s">
        <v>2344</v>
      </c>
      <c r="E1808" s="29">
        <v>1332.0558456697649</v>
      </c>
      <c r="F1808" s="29">
        <v>2700</v>
      </c>
    </row>
    <row r="1809" spans="1:6" hidden="1" x14ac:dyDescent="0.3">
      <c r="A1809" t="s">
        <v>100</v>
      </c>
      <c r="B1809" t="s">
        <v>116</v>
      </c>
      <c r="C1809" t="s">
        <v>118</v>
      </c>
      <c r="D1809" t="s">
        <v>2345</v>
      </c>
      <c r="E1809" s="29">
        <v>565.31304064269477</v>
      </c>
      <c r="F1809" s="29">
        <v>1200</v>
      </c>
    </row>
    <row r="1810" spans="1:6" hidden="1" x14ac:dyDescent="0.3">
      <c r="A1810" t="s">
        <v>100</v>
      </c>
      <c r="B1810" t="s">
        <v>116</v>
      </c>
      <c r="C1810" t="s">
        <v>118</v>
      </c>
      <c r="D1810" t="s">
        <v>2346</v>
      </c>
      <c r="E1810" s="29">
        <v>1068.9486363028341</v>
      </c>
      <c r="F1810" s="29">
        <v>2200</v>
      </c>
    </row>
    <row r="1811" spans="1:6" hidden="1" x14ac:dyDescent="0.3">
      <c r="A1811" t="s">
        <v>100</v>
      </c>
      <c r="B1811" t="s">
        <v>116</v>
      </c>
      <c r="C1811" t="s">
        <v>118</v>
      </c>
      <c r="D1811" t="s">
        <v>2347</v>
      </c>
      <c r="E1811" s="29">
        <v>1046.6367306545533</v>
      </c>
      <c r="F1811" s="29">
        <v>2100</v>
      </c>
    </row>
    <row r="1812" spans="1:6" hidden="1" x14ac:dyDescent="0.3">
      <c r="A1812" t="s">
        <v>100</v>
      </c>
      <c r="B1812" t="s">
        <v>116</v>
      </c>
      <c r="C1812" t="s">
        <v>118</v>
      </c>
      <c r="D1812" t="s">
        <v>2348</v>
      </c>
      <c r="E1812" s="29">
        <v>1705.6655856607763</v>
      </c>
      <c r="F1812" s="29">
        <v>3500</v>
      </c>
    </row>
    <row r="1813" spans="1:6" hidden="1" x14ac:dyDescent="0.3">
      <c r="A1813" t="s">
        <v>100</v>
      </c>
      <c r="B1813" t="s">
        <v>116</v>
      </c>
      <c r="C1813" t="s">
        <v>118</v>
      </c>
      <c r="D1813" t="s">
        <v>2349</v>
      </c>
      <c r="E1813" s="29">
        <v>2536.119128483137</v>
      </c>
      <c r="F1813" s="29">
        <v>5100</v>
      </c>
    </row>
    <row r="1814" spans="1:6" hidden="1" x14ac:dyDescent="0.3">
      <c r="A1814" t="s">
        <v>100</v>
      </c>
      <c r="B1814" t="s">
        <v>116</v>
      </c>
      <c r="C1814" t="s">
        <v>118</v>
      </c>
      <c r="D1814" t="s">
        <v>2350</v>
      </c>
      <c r="E1814" s="29">
        <v>1523.4177521280265</v>
      </c>
      <c r="F1814" s="29">
        <v>3100</v>
      </c>
    </row>
    <row r="1815" spans="1:6" hidden="1" x14ac:dyDescent="0.3">
      <c r="A1815" t="s">
        <v>100</v>
      </c>
      <c r="B1815" t="s">
        <v>2351</v>
      </c>
      <c r="C1815" t="s">
        <v>2352</v>
      </c>
      <c r="D1815" t="s">
        <v>2353</v>
      </c>
      <c r="E1815" s="29">
        <v>2960.2440130027085</v>
      </c>
      <c r="F1815" s="29">
        <v>6000</v>
      </c>
    </row>
    <row r="1816" spans="1:6" hidden="1" x14ac:dyDescent="0.3">
      <c r="A1816" t="s">
        <v>100</v>
      </c>
      <c r="B1816" t="s">
        <v>2351</v>
      </c>
      <c r="C1816" t="s">
        <v>2352</v>
      </c>
      <c r="D1816" t="s">
        <v>2354</v>
      </c>
      <c r="E1816" s="29">
        <v>5028.8046461993017</v>
      </c>
      <c r="F1816" s="29">
        <v>10100</v>
      </c>
    </row>
    <row r="1817" spans="1:6" hidden="1" x14ac:dyDescent="0.3">
      <c r="A1817" t="s">
        <v>100</v>
      </c>
      <c r="B1817" t="s">
        <v>2351</v>
      </c>
      <c r="C1817" t="s">
        <v>2352</v>
      </c>
      <c r="D1817" t="s">
        <v>2355</v>
      </c>
      <c r="E1817" s="29">
        <v>1690.2369964802281</v>
      </c>
      <c r="F1817" s="29">
        <v>3400</v>
      </c>
    </row>
    <row r="1818" spans="1:6" hidden="1" x14ac:dyDescent="0.3">
      <c r="A1818" t="s">
        <v>100</v>
      </c>
      <c r="B1818" t="s">
        <v>2351</v>
      </c>
      <c r="C1818" t="s">
        <v>2352</v>
      </c>
      <c r="D1818" t="s">
        <v>2356</v>
      </c>
      <c r="E1818" s="29">
        <v>2792.4298371161231</v>
      </c>
      <c r="F1818" s="29">
        <v>5600</v>
      </c>
    </row>
    <row r="1819" spans="1:6" hidden="1" x14ac:dyDescent="0.3">
      <c r="A1819" t="s">
        <v>100</v>
      </c>
      <c r="B1819" t="s">
        <v>2351</v>
      </c>
      <c r="C1819" t="s">
        <v>2352</v>
      </c>
      <c r="D1819" t="s">
        <v>2357</v>
      </c>
      <c r="E1819" s="29">
        <v>2675.9050773643839</v>
      </c>
      <c r="F1819" s="29">
        <v>5400</v>
      </c>
    </row>
    <row r="1820" spans="1:6" hidden="1" x14ac:dyDescent="0.3">
      <c r="A1820" t="s">
        <v>100</v>
      </c>
      <c r="B1820" t="s">
        <v>2351</v>
      </c>
      <c r="C1820" t="s">
        <v>2352</v>
      </c>
      <c r="D1820" t="s">
        <v>2358</v>
      </c>
      <c r="E1820" s="29">
        <v>2729.3834976351891</v>
      </c>
      <c r="F1820" s="29">
        <v>5500</v>
      </c>
    </row>
    <row r="1821" spans="1:6" hidden="1" x14ac:dyDescent="0.3">
      <c r="A1821" t="s">
        <v>100</v>
      </c>
      <c r="B1821" t="s">
        <v>2351</v>
      </c>
      <c r="C1821" t="s">
        <v>2359</v>
      </c>
      <c r="D1821" t="s">
        <v>2360</v>
      </c>
      <c r="E1821" s="29">
        <v>3764.3133831522855</v>
      </c>
      <c r="F1821" s="29">
        <v>7600</v>
      </c>
    </row>
    <row r="1822" spans="1:6" hidden="1" x14ac:dyDescent="0.3">
      <c r="A1822" t="s">
        <v>100</v>
      </c>
      <c r="B1822" t="s">
        <v>2351</v>
      </c>
      <c r="C1822" t="s">
        <v>2359</v>
      </c>
      <c r="D1822" t="s">
        <v>2361</v>
      </c>
      <c r="E1822" s="29">
        <v>1608.6784816888539</v>
      </c>
      <c r="F1822" s="29">
        <v>3300</v>
      </c>
    </row>
    <row r="1823" spans="1:6" hidden="1" x14ac:dyDescent="0.3">
      <c r="A1823" t="s">
        <v>100</v>
      </c>
      <c r="B1823" t="s">
        <v>2351</v>
      </c>
      <c r="C1823" t="s">
        <v>2359</v>
      </c>
      <c r="D1823" t="s">
        <v>2362</v>
      </c>
      <c r="E1823" s="29">
        <v>2275.8205432655541</v>
      </c>
      <c r="F1823" s="29">
        <v>4600</v>
      </c>
    </row>
    <row r="1824" spans="1:6" hidden="1" x14ac:dyDescent="0.3">
      <c r="A1824" t="s">
        <v>100</v>
      </c>
      <c r="B1824" t="s">
        <v>2351</v>
      </c>
      <c r="C1824" t="s">
        <v>2359</v>
      </c>
      <c r="D1824" t="s">
        <v>2363</v>
      </c>
      <c r="E1824" s="29">
        <v>1431.9226173463449</v>
      </c>
      <c r="F1824" s="29">
        <v>2900</v>
      </c>
    </row>
    <row r="1825" spans="1:6" hidden="1" x14ac:dyDescent="0.3">
      <c r="A1825" t="s">
        <v>100</v>
      </c>
      <c r="B1825" t="s">
        <v>2351</v>
      </c>
      <c r="C1825" t="s">
        <v>2359</v>
      </c>
      <c r="D1825" t="s">
        <v>2364</v>
      </c>
      <c r="E1825" s="29">
        <v>667.92506275142239</v>
      </c>
      <c r="F1825" s="29">
        <v>1400</v>
      </c>
    </row>
    <row r="1826" spans="1:6" hidden="1" x14ac:dyDescent="0.3">
      <c r="A1826" t="s">
        <v>100</v>
      </c>
      <c r="B1826" t="s">
        <v>2351</v>
      </c>
      <c r="C1826" t="s">
        <v>2359</v>
      </c>
      <c r="D1826" t="s">
        <v>2365</v>
      </c>
      <c r="E1826" s="29">
        <v>4304.0152890503705</v>
      </c>
      <c r="F1826" s="29">
        <v>8700</v>
      </c>
    </row>
    <row r="1827" spans="1:6" hidden="1" x14ac:dyDescent="0.3">
      <c r="A1827" t="s">
        <v>100</v>
      </c>
      <c r="B1827" t="s">
        <v>2351</v>
      </c>
      <c r="C1827" t="s">
        <v>2359</v>
      </c>
      <c r="D1827" t="s">
        <v>2366</v>
      </c>
      <c r="E1827" s="29">
        <v>1345.2434550985586</v>
      </c>
      <c r="F1827" s="29">
        <v>2700</v>
      </c>
    </row>
    <row r="1828" spans="1:6" hidden="1" x14ac:dyDescent="0.3">
      <c r="A1828" t="s">
        <v>100</v>
      </c>
      <c r="B1828" t="s">
        <v>2351</v>
      </c>
      <c r="C1828" t="s">
        <v>2359</v>
      </c>
      <c r="D1828" t="s">
        <v>2367</v>
      </c>
      <c r="E1828" s="29">
        <v>2002.5670216061935</v>
      </c>
      <c r="F1828" s="29">
        <v>4100</v>
      </c>
    </row>
    <row r="1829" spans="1:6" hidden="1" x14ac:dyDescent="0.3">
      <c r="A1829" t="s">
        <v>100</v>
      </c>
      <c r="B1829" t="s">
        <v>2351</v>
      </c>
      <c r="C1829" t="s">
        <v>2359</v>
      </c>
      <c r="D1829" t="s">
        <v>2368</v>
      </c>
      <c r="E1829" s="29">
        <v>689.73693174049231</v>
      </c>
      <c r="F1829" s="29">
        <v>1400</v>
      </c>
    </row>
    <row r="1830" spans="1:6" hidden="1" x14ac:dyDescent="0.3">
      <c r="A1830" t="s">
        <v>100</v>
      </c>
      <c r="B1830" t="s">
        <v>2351</v>
      </c>
      <c r="C1830" t="s">
        <v>2359</v>
      </c>
      <c r="D1830" t="s">
        <v>2369</v>
      </c>
      <c r="E1830" s="29">
        <v>1336.6824170317464</v>
      </c>
      <c r="F1830" s="29">
        <v>2700</v>
      </c>
    </row>
    <row r="1831" spans="1:6" hidden="1" x14ac:dyDescent="0.3">
      <c r="A1831" t="s">
        <v>100</v>
      </c>
      <c r="B1831" t="s">
        <v>2351</v>
      </c>
      <c r="C1831" t="s">
        <v>2359</v>
      </c>
      <c r="D1831" t="s">
        <v>2370</v>
      </c>
      <c r="E1831" s="29">
        <v>1614.7897027394906</v>
      </c>
      <c r="F1831" s="29">
        <v>3300</v>
      </c>
    </row>
    <row r="1832" spans="1:6" hidden="1" x14ac:dyDescent="0.3">
      <c r="A1832" t="s">
        <v>100</v>
      </c>
      <c r="B1832" t="s">
        <v>2351</v>
      </c>
      <c r="C1832" t="s">
        <v>2359</v>
      </c>
      <c r="D1832" t="s">
        <v>2371</v>
      </c>
      <c r="E1832" s="29">
        <v>3045.8692825404614</v>
      </c>
      <c r="F1832" s="29">
        <v>6100</v>
      </c>
    </row>
    <row r="1833" spans="1:6" hidden="1" x14ac:dyDescent="0.3">
      <c r="A1833" t="s">
        <v>100</v>
      </c>
      <c r="B1833" t="s">
        <v>2351</v>
      </c>
      <c r="C1833" t="s">
        <v>2359</v>
      </c>
      <c r="D1833" t="s">
        <v>2372</v>
      </c>
      <c r="E1833" s="29">
        <v>750.67385235691256</v>
      </c>
      <c r="F1833" s="29">
        <v>1600</v>
      </c>
    </row>
    <row r="1834" spans="1:6" hidden="1" x14ac:dyDescent="0.3">
      <c r="A1834" t="s">
        <v>100</v>
      </c>
      <c r="B1834" t="s">
        <v>2351</v>
      </c>
      <c r="C1834" t="s">
        <v>2359</v>
      </c>
      <c r="D1834" t="s">
        <v>2373</v>
      </c>
      <c r="E1834" s="29">
        <v>646.46285384699036</v>
      </c>
      <c r="F1834" s="29">
        <v>1300</v>
      </c>
    </row>
    <row r="1835" spans="1:6" hidden="1" x14ac:dyDescent="0.3">
      <c r="A1835" t="s">
        <v>100</v>
      </c>
      <c r="B1835" t="s">
        <v>2351</v>
      </c>
      <c r="C1835" t="s">
        <v>2359</v>
      </c>
      <c r="D1835" t="s">
        <v>2374</v>
      </c>
      <c r="E1835" s="29">
        <v>949.01328652190034</v>
      </c>
      <c r="F1835" s="29">
        <v>1900</v>
      </c>
    </row>
    <row r="1836" spans="1:6" hidden="1" x14ac:dyDescent="0.3">
      <c r="A1836" t="s">
        <v>100</v>
      </c>
      <c r="B1836" t="s">
        <v>2351</v>
      </c>
      <c r="C1836" t="s">
        <v>2359</v>
      </c>
      <c r="D1836" t="s">
        <v>2375</v>
      </c>
      <c r="E1836" s="29">
        <v>656.70775139145837</v>
      </c>
      <c r="F1836" s="29">
        <v>1400</v>
      </c>
    </row>
    <row r="1837" spans="1:6" hidden="1" x14ac:dyDescent="0.3">
      <c r="A1837" t="s">
        <v>100</v>
      </c>
      <c r="B1837" t="s">
        <v>2351</v>
      </c>
      <c r="C1837" t="s">
        <v>2359</v>
      </c>
      <c r="D1837" t="s">
        <v>2376</v>
      </c>
      <c r="E1837" s="29">
        <v>817.84663750414757</v>
      </c>
      <c r="F1837" s="29">
        <v>1700</v>
      </c>
    </row>
    <row r="1838" spans="1:6" hidden="1" x14ac:dyDescent="0.3">
      <c r="A1838" t="s">
        <v>100</v>
      </c>
      <c r="B1838" t="s">
        <v>2351</v>
      </c>
      <c r="C1838" t="s">
        <v>2359</v>
      </c>
      <c r="D1838" t="s">
        <v>2377</v>
      </c>
      <c r="E1838" s="29">
        <v>1031.8217733117858</v>
      </c>
      <c r="F1838" s="29">
        <v>2100</v>
      </c>
    </row>
    <row r="1839" spans="1:6" hidden="1" x14ac:dyDescent="0.3">
      <c r="A1839" t="s">
        <v>100</v>
      </c>
      <c r="B1839" t="s">
        <v>2351</v>
      </c>
      <c r="C1839" t="s">
        <v>2359</v>
      </c>
      <c r="D1839" t="s">
        <v>2378</v>
      </c>
      <c r="E1839" s="29">
        <v>6937.5611741381981</v>
      </c>
      <c r="F1839" s="29">
        <v>13900</v>
      </c>
    </row>
    <row r="1840" spans="1:6" hidden="1" x14ac:dyDescent="0.3">
      <c r="A1840" t="s">
        <v>100</v>
      </c>
      <c r="B1840" t="s">
        <v>2351</v>
      </c>
      <c r="C1840" t="s">
        <v>2359</v>
      </c>
      <c r="D1840" t="s">
        <v>2379</v>
      </c>
      <c r="E1840" s="29">
        <v>1131.5499751909906</v>
      </c>
      <c r="F1840" s="29">
        <v>2300</v>
      </c>
    </row>
    <row r="1841" spans="1:6" hidden="1" x14ac:dyDescent="0.3">
      <c r="A1841" t="s">
        <v>100</v>
      </c>
      <c r="B1841" t="s">
        <v>2351</v>
      </c>
      <c r="C1841" t="s">
        <v>2359</v>
      </c>
      <c r="D1841" t="s">
        <v>2380</v>
      </c>
      <c r="E1841" s="29">
        <v>649.72828071917866</v>
      </c>
      <c r="F1841" s="29">
        <v>1300</v>
      </c>
    </row>
    <row r="1842" spans="1:6" hidden="1" x14ac:dyDescent="0.3">
      <c r="A1842" t="s">
        <v>100</v>
      </c>
      <c r="B1842" t="s">
        <v>2351</v>
      </c>
      <c r="C1842" t="s">
        <v>2381</v>
      </c>
      <c r="D1842" t="s">
        <v>2382</v>
      </c>
      <c r="E1842" s="29">
        <v>5468.6650763770303</v>
      </c>
      <c r="F1842" s="29">
        <v>11000</v>
      </c>
    </row>
    <row r="1843" spans="1:6" hidden="1" x14ac:dyDescent="0.3">
      <c r="A1843" t="s">
        <v>100</v>
      </c>
      <c r="B1843" t="s">
        <v>2351</v>
      </c>
      <c r="C1843" t="s">
        <v>2381</v>
      </c>
      <c r="D1843" t="s">
        <v>2383</v>
      </c>
      <c r="E1843" s="29">
        <v>1283.396031152356</v>
      </c>
      <c r="F1843" s="29">
        <v>2600</v>
      </c>
    </row>
    <row r="1844" spans="1:6" hidden="1" x14ac:dyDescent="0.3">
      <c r="A1844" t="s">
        <v>100</v>
      </c>
      <c r="B1844" t="s">
        <v>2351</v>
      </c>
      <c r="C1844" t="s">
        <v>2381</v>
      </c>
      <c r="D1844" t="s">
        <v>2384</v>
      </c>
      <c r="E1844" s="29">
        <v>2872.4366198820762</v>
      </c>
      <c r="F1844" s="29">
        <v>5800</v>
      </c>
    </row>
    <row r="1845" spans="1:6" hidden="1" x14ac:dyDescent="0.3">
      <c r="A1845" t="s">
        <v>100</v>
      </c>
      <c r="B1845" t="s">
        <v>2351</v>
      </c>
      <c r="C1845" t="s">
        <v>2381</v>
      </c>
      <c r="D1845" t="s">
        <v>2385</v>
      </c>
      <c r="E1845" s="29">
        <v>2183.4928184595474</v>
      </c>
      <c r="F1845" s="29">
        <v>4400</v>
      </c>
    </row>
    <row r="1846" spans="1:6" hidden="1" x14ac:dyDescent="0.3">
      <c r="A1846" t="s">
        <v>100</v>
      </c>
      <c r="B1846" t="s">
        <v>2351</v>
      </c>
      <c r="C1846" t="s">
        <v>2381</v>
      </c>
      <c r="D1846" t="s">
        <v>2386</v>
      </c>
      <c r="E1846" s="29">
        <v>2600.4456407996468</v>
      </c>
      <c r="F1846" s="29">
        <v>5300</v>
      </c>
    </row>
    <row r="1847" spans="1:6" hidden="1" x14ac:dyDescent="0.3">
      <c r="A1847" t="s">
        <v>100</v>
      </c>
      <c r="B1847" t="s">
        <v>2351</v>
      </c>
      <c r="C1847" t="s">
        <v>2381</v>
      </c>
      <c r="D1847" t="s">
        <v>2387</v>
      </c>
      <c r="E1847" s="29">
        <v>1671.773973545839</v>
      </c>
      <c r="F1847" s="29">
        <v>3400</v>
      </c>
    </row>
    <row r="1848" spans="1:6" hidden="1" x14ac:dyDescent="0.3">
      <c r="A1848" t="s">
        <v>100</v>
      </c>
      <c r="B1848" t="s">
        <v>2351</v>
      </c>
      <c r="C1848" t="s">
        <v>2381</v>
      </c>
      <c r="D1848" t="s">
        <v>2388</v>
      </c>
      <c r="E1848" s="29">
        <v>1249.6677670150154</v>
      </c>
      <c r="F1848" s="29">
        <v>2500</v>
      </c>
    </row>
    <row r="1849" spans="1:6" hidden="1" x14ac:dyDescent="0.3">
      <c r="A1849" t="s">
        <v>100</v>
      </c>
      <c r="B1849" t="s">
        <v>2351</v>
      </c>
      <c r="C1849" t="s">
        <v>2381</v>
      </c>
      <c r="D1849" t="s">
        <v>2389</v>
      </c>
      <c r="E1849" s="29">
        <v>905.00550269713654</v>
      </c>
      <c r="F1849" s="29">
        <v>1900</v>
      </c>
    </row>
    <row r="1850" spans="1:6" hidden="1" x14ac:dyDescent="0.3">
      <c r="A1850" t="s">
        <v>100</v>
      </c>
      <c r="B1850" t="s">
        <v>2351</v>
      </c>
      <c r="C1850" t="s">
        <v>2381</v>
      </c>
      <c r="D1850" t="s">
        <v>2390</v>
      </c>
      <c r="E1850" s="29">
        <v>1533.1861956646785</v>
      </c>
      <c r="F1850" s="29">
        <v>3100</v>
      </c>
    </row>
    <row r="1851" spans="1:6" hidden="1" x14ac:dyDescent="0.3">
      <c r="A1851" t="s">
        <v>100</v>
      </c>
      <c r="B1851" t="s">
        <v>2351</v>
      </c>
      <c r="C1851" t="s">
        <v>2381</v>
      </c>
      <c r="D1851" t="s">
        <v>2391</v>
      </c>
      <c r="E1851" s="29">
        <v>1406.0904142892925</v>
      </c>
      <c r="F1851" s="29">
        <v>2900</v>
      </c>
    </row>
    <row r="1852" spans="1:6" hidden="1" x14ac:dyDescent="0.3">
      <c r="A1852" t="s">
        <v>100</v>
      </c>
      <c r="B1852" t="s">
        <v>2351</v>
      </c>
      <c r="C1852" t="s">
        <v>2381</v>
      </c>
      <c r="D1852" t="s">
        <v>2392</v>
      </c>
      <c r="E1852" s="29">
        <v>1576.2391880993791</v>
      </c>
      <c r="F1852" s="29">
        <v>3200</v>
      </c>
    </row>
    <row r="1853" spans="1:6" hidden="1" x14ac:dyDescent="0.3">
      <c r="A1853" t="s">
        <v>100</v>
      </c>
      <c r="B1853" t="s">
        <v>2351</v>
      </c>
      <c r="C1853" t="s">
        <v>2381</v>
      </c>
      <c r="D1853" t="s">
        <v>2393</v>
      </c>
      <c r="E1853" s="29">
        <v>2272.4797354676912</v>
      </c>
      <c r="F1853" s="29">
        <v>4600</v>
      </c>
    </row>
    <row r="1854" spans="1:6" hidden="1" x14ac:dyDescent="0.3">
      <c r="A1854" t="s">
        <v>100</v>
      </c>
      <c r="B1854" t="s">
        <v>2351</v>
      </c>
      <c r="C1854" t="s">
        <v>2381</v>
      </c>
      <c r="D1854" t="s">
        <v>2394</v>
      </c>
      <c r="E1854" s="29">
        <v>3593.3639893857462</v>
      </c>
      <c r="F1854" s="29">
        <v>7200</v>
      </c>
    </row>
    <row r="1855" spans="1:6" hidden="1" x14ac:dyDescent="0.3">
      <c r="A1855" t="s">
        <v>100</v>
      </c>
      <c r="B1855" t="s">
        <v>2351</v>
      </c>
      <c r="C1855" t="s">
        <v>2381</v>
      </c>
      <c r="D1855" t="s">
        <v>2395</v>
      </c>
      <c r="E1855" s="29">
        <v>1630.6751983766958</v>
      </c>
      <c r="F1855" s="29">
        <v>3300</v>
      </c>
    </row>
    <row r="1856" spans="1:6" hidden="1" x14ac:dyDescent="0.3">
      <c r="A1856" t="s">
        <v>100</v>
      </c>
      <c r="B1856" t="s">
        <v>2351</v>
      </c>
      <c r="C1856" t="s">
        <v>2381</v>
      </c>
      <c r="D1856" t="s">
        <v>2396</v>
      </c>
      <c r="E1856" s="29">
        <v>2159.1135703568252</v>
      </c>
      <c r="F1856" s="29">
        <v>4400</v>
      </c>
    </row>
    <row r="1857" spans="1:6" hidden="1" x14ac:dyDescent="0.3">
      <c r="A1857" t="s">
        <v>100</v>
      </c>
      <c r="B1857" t="s">
        <v>2351</v>
      </c>
      <c r="C1857" t="s">
        <v>2397</v>
      </c>
      <c r="D1857" t="s">
        <v>2398</v>
      </c>
      <c r="E1857" s="29">
        <v>1243.6696195697236</v>
      </c>
      <c r="F1857" s="29">
        <v>2500</v>
      </c>
    </row>
    <row r="1858" spans="1:6" hidden="1" x14ac:dyDescent="0.3">
      <c r="A1858" t="s">
        <v>100</v>
      </c>
      <c r="B1858" t="s">
        <v>2351</v>
      </c>
      <c r="C1858" t="s">
        <v>2397</v>
      </c>
      <c r="D1858" t="s">
        <v>2399</v>
      </c>
      <c r="E1858" s="29">
        <v>3350.4733112105814</v>
      </c>
      <c r="F1858" s="29">
        <v>6800</v>
      </c>
    </row>
    <row r="1859" spans="1:6" hidden="1" x14ac:dyDescent="0.3">
      <c r="A1859" t="s">
        <v>100</v>
      </c>
      <c r="B1859" t="s">
        <v>2351</v>
      </c>
      <c r="C1859" t="s">
        <v>2397</v>
      </c>
      <c r="D1859" t="s">
        <v>2400</v>
      </c>
      <c r="E1859" s="29">
        <v>1870.1439285455908</v>
      </c>
      <c r="F1859" s="29">
        <v>3800</v>
      </c>
    </row>
    <row r="1860" spans="1:6" hidden="1" x14ac:dyDescent="0.3">
      <c r="A1860" t="s">
        <v>100</v>
      </c>
      <c r="B1860" t="s">
        <v>2351</v>
      </c>
      <c r="C1860" t="s">
        <v>2397</v>
      </c>
      <c r="D1860" t="s">
        <v>2401</v>
      </c>
      <c r="E1860" s="29">
        <v>1647.0922650896459</v>
      </c>
      <c r="F1860" s="29">
        <v>3300</v>
      </c>
    </row>
    <row r="1861" spans="1:6" hidden="1" x14ac:dyDescent="0.3">
      <c r="A1861" t="s">
        <v>100</v>
      </c>
      <c r="B1861" t="s">
        <v>2351</v>
      </c>
      <c r="C1861" t="s">
        <v>2397</v>
      </c>
      <c r="D1861" t="s">
        <v>2402</v>
      </c>
      <c r="E1861" s="29">
        <v>2317.1130591975389</v>
      </c>
      <c r="F1861" s="29">
        <v>4700</v>
      </c>
    </row>
    <row r="1862" spans="1:6" hidden="1" x14ac:dyDescent="0.3">
      <c r="A1862" t="s">
        <v>100</v>
      </c>
      <c r="B1862" t="s">
        <v>2351</v>
      </c>
      <c r="C1862" t="s">
        <v>2397</v>
      </c>
      <c r="D1862" t="s">
        <v>2403</v>
      </c>
      <c r="E1862" s="29">
        <v>1416.3487779914967</v>
      </c>
      <c r="F1862" s="29">
        <v>2900</v>
      </c>
    </row>
    <row r="1863" spans="1:6" hidden="1" x14ac:dyDescent="0.3">
      <c r="A1863" t="s">
        <v>100</v>
      </c>
      <c r="B1863" t="s">
        <v>2351</v>
      </c>
      <c r="C1863" t="s">
        <v>2397</v>
      </c>
      <c r="D1863" t="s">
        <v>2404</v>
      </c>
      <c r="E1863" s="29">
        <v>944.48938235630374</v>
      </c>
      <c r="F1863" s="29">
        <v>1900</v>
      </c>
    </row>
    <row r="1864" spans="1:6" hidden="1" x14ac:dyDescent="0.3">
      <c r="A1864" t="s">
        <v>100</v>
      </c>
      <c r="B1864" t="s">
        <v>2351</v>
      </c>
      <c r="C1864" t="s">
        <v>2397</v>
      </c>
      <c r="D1864" t="s">
        <v>2405</v>
      </c>
      <c r="E1864" s="29">
        <v>3105.1228666464717</v>
      </c>
      <c r="F1864" s="29">
        <v>6300</v>
      </c>
    </row>
    <row r="1865" spans="1:6" hidden="1" x14ac:dyDescent="0.3">
      <c r="A1865" t="s">
        <v>100</v>
      </c>
      <c r="B1865" t="s">
        <v>2351</v>
      </c>
      <c r="C1865" t="s">
        <v>2397</v>
      </c>
      <c r="D1865" t="s">
        <v>2406</v>
      </c>
      <c r="E1865" s="29">
        <v>2045.9589287604938</v>
      </c>
      <c r="F1865" s="29">
        <v>4100</v>
      </c>
    </row>
    <row r="1866" spans="1:6" hidden="1" x14ac:dyDescent="0.3">
      <c r="A1866" t="s">
        <v>100</v>
      </c>
      <c r="B1866" t="s">
        <v>2351</v>
      </c>
      <c r="C1866" t="s">
        <v>2397</v>
      </c>
      <c r="D1866" t="s">
        <v>2407</v>
      </c>
      <c r="E1866" s="29">
        <v>2892.1670740864265</v>
      </c>
      <c r="F1866" s="29">
        <v>5800</v>
      </c>
    </row>
    <row r="1867" spans="1:6" hidden="1" x14ac:dyDescent="0.3">
      <c r="A1867" t="s">
        <v>100</v>
      </c>
      <c r="B1867" t="s">
        <v>2351</v>
      </c>
      <c r="C1867" t="s">
        <v>2397</v>
      </c>
      <c r="D1867" t="s">
        <v>2408</v>
      </c>
      <c r="E1867" s="29">
        <v>686.93671095396076</v>
      </c>
      <c r="F1867" s="29">
        <v>1400</v>
      </c>
    </row>
    <row r="1868" spans="1:6" hidden="1" x14ac:dyDescent="0.3">
      <c r="A1868" t="s">
        <v>100</v>
      </c>
      <c r="B1868" t="s">
        <v>2351</v>
      </c>
      <c r="C1868" t="s">
        <v>2397</v>
      </c>
      <c r="D1868" t="s">
        <v>2409</v>
      </c>
      <c r="E1868" s="29">
        <v>1894.4354806791723</v>
      </c>
      <c r="F1868" s="29">
        <v>3800</v>
      </c>
    </row>
    <row r="1869" spans="1:6" hidden="1" x14ac:dyDescent="0.3">
      <c r="A1869" t="s">
        <v>100</v>
      </c>
      <c r="B1869" t="s">
        <v>2410</v>
      </c>
      <c r="C1869" t="s">
        <v>2411</v>
      </c>
      <c r="D1869" t="s">
        <v>2412</v>
      </c>
      <c r="E1869" s="29">
        <v>2115.5273165416884</v>
      </c>
      <c r="F1869" s="29">
        <v>4300</v>
      </c>
    </row>
    <row r="1870" spans="1:6" hidden="1" x14ac:dyDescent="0.3">
      <c r="A1870" t="s">
        <v>100</v>
      </c>
      <c r="B1870" t="s">
        <v>2410</v>
      </c>
      <c r="C1870" t="s">
        <v>2411</v>
      </c>
      <c r="D1870" t="s">
        <v>2413</v>
      </c>
      <c r="E1870" s="29">
        <v>2414.3958824865804</v>
      </c>
      <c r="F1870" s="29">
        <v>4900</v>
      </c>
    </row>
    <row r="1871" spans="1:6" hidden="1" x14ac:dyDescent="0.3">
      <c r="A1871" t="s">
        <v>100</v>
      </c>
      <c r="B1871" t="s">
        <v>2410</v>
      </c>
      <c r="C1871" t="s">
        <v>2411</v>
      </c>
      <c r="D1871" t="s">
        <v>2414</v>
      </c>
      <c r="E1871" s="29">
        <v>3472.8336635268197</v>
      </c>
      <c r="F1871" s="29">
        <v>7000</v>
      </c>
    </row>
    <row r="1872" spans="1:6" hidden="1" x14ac:dyDescent="0.3">
      <c r="A1872" t="s">
        <v>100</v>
      </c>
      <c r="B1872" t="s">
        <v>2410</v>
      </c>
      <c r="C1872" t="s">
        <v>2411</v>
      </c>
      <c r="D1872" t="s">
        <v>2415</v>
      </c>
      <c r="E1872" s="29">
        <v>5947.7773536450186</v>
      </c>
      <c r="F1872" s="29">
        <v>11900</v>
      </c>
    </row>
    <row r="1873" spans="1:6" hidden="1" x14ac:dyDescent="0.3">
      <c r="A1873" t="s">
        <v>100</v>
      </c>
      <c r="B1873" t="s">
        <v>2410</v>
      </c>
      <c r="C1873" t="s">
        <v>2411</v>
      </c>
      <c r="D1873" t="s">
        <v>2416</v>
      </c>
      <c r="E1873" s="29">
        <v>3066.0309801807725</v>
      </c>
      <c r="F1873" s="29">
        <v>6200</v>
      </c>
    </row>
    <row r="1874" spans="1:6" hidden="1" x14ac:dyDescent="0.3">
      <c r="A1874" t="s">
        <v>100</v>
      </c>
      <c r="B1874" t="s">
        <v>2410</v>
      </c>
      <c r="C1874" t="s">
        <v>2411</v>
      </c>
      <c r="D1874" t="s">
        <v>2417</v>
      </c>
      <c r="E1874" s="29">
        <v>769.94453045325372</v>
      </c>
      <c r="F1874" s="29">
        <v>1600</v>
      </c>
    </row>
    <row r="1875" spans="1:6" hidden="1" x14ac:dyDescent="0.3">
      <c r="A1875" t="s">
        <v>100</v>
      </c>
      <c r="B1875" t="s">
        <v>2410</v>
      </c>
      <c r="C1875" t="s">
        <v>2411</v>
      </c>
      <c r="D1875" t="s">
        <v>2418</v>
      </c>
      <c r="E1875" s="29">
        <v>1591.2211611497862</v>
      </c>
      <c r="F1875" s="29">
        <v>3200</v>
      </c>
    </row>
    <row r="1876" spans="1:6" hidden="1" x14ac:dyDescent="0.3">
      <c r="A1876" t="s">
        <v>100</v>
      </c>
      <c r="B1876" t="s">
        <v>2410</v>
      </c>
      <c r="C1876" t="s">
        <v>2411</v>
      </c>
      <c r="D1876" t="s">
        <v>2419</v>
      </c>
      <c r="E1876" s="29">
        <v>2158.3423897315365</v>
      </c>
      <c r="F1876" s="29">
        <v>4400</v>
      </c>
    </row>
    <row r="1877" spans="1:6" hidden="1" x14ac:dyDescent="0.3">
      <c r="A1877" t="s">
        <v>100</v>
      </c>
      <c r="B1877" t="s">
        <v>2410</v>
      </c>
      <c r="C1877" t="s">
        <v>2411</v>
      </c>
      <c r="D1877" t="s">
        <v>2420</v>
      </c>
      <c r="E1877" s="29">
        <v>2033.966658495498</v>
      </c>
      <c r="F1877" s="29">
        <v>4100</v>
      </c>
    </row>
    <row r="1878" spans="1:6" hidden="1" x14ac:dyDescent="0.3">
      <c r="A1878" t="s">
        <v>100</v>
      </c>
      <c r="B1878" t="s">
        <v>2410</v>
      </c>
      <c r="C1878" t="s">
        <v>2411</v>
      </c>
      <c r="D1878" t="s">
        <v>2421</v>
      </c>
      <c r="E1878" s="29">
        <v>1913.8018192368477</v>
      </c>
      <c r="F1878" s="29">
        <v>3900</v>
      </c>
    </row>
    <row r="1879" spans="1:6" hidden="1" x14ac:dyDescent="0.3">
      <c r="A1879" t="s">
        <v>100</v>
      </c>
      <c r="B1879" t="s">
        <v>2410</v>
      </c>
      <c r="C1879" t="s">
        <v>2411</v>
      </c>
      <c r="D1879" t="s">
        <v>2422</v>
      </c>
      <c r="E1879" s="29">
        <v>2127.0433647762943</v>
      </c>
      <c r="F1879" s="29">
        <v>4300</v>
      </c>
    </row>
    <row r="1880" spans="1:6" hidden="1" x14ac:dyDescent="0.3">
      <c r="A1880" t="s">
        <v>100</v>
      </c>
      <c r="B1880" t="s">
        <v>2410</v>
      </c>
      <c r="C1880" t="s">
        <v>2411</v>
      </c>
      <c r="D1880" t="s">
        <v>2423</v>
      </c>
      <c r="E1880" s="29">
        <v>1752.7289557953306</v>
      </c>
      <c r="F1880" s="29">
        <v>3600</v>
      </c>
    </row>
    <row r="1881" spans="1:6" hidden="1" x14ac:dyDescent="0.3">
      <c r="A1881" t="s">
        <v>100</v>
      </c>
      <c r="B1881" t="s">
        <v>2410</v>
      </c>
      <c r="C1881" t="s">
        <v>2411</v>
      </c>
      <c r="D1881" t="s">
        <v>2424</v>
      </c>
      <c r="E1881" s="29">
        <v>2639.4444672526306</v>
      </c>
      <c r="F1881" s="29">
        <v>5300</v>
      </c>
    </row>
    <row r="1882" spans="1:6" hidden="1" x14ac:dyDescent="0.3">
      <c r="A1882" t="s">
        <v>100</v>
      </c>
      <c r="B1882" t="s">
        <v>2410</v>
      </c>
      <c r="C1882" t="s">
        <v>2411</v>
      </c>
      <c r="D1882" t="s">
        <v>2425</v>
      </c>
      <c r="E1882" s="29">
        <v>1674.5592937894044</v>
      </c>
      <c r="F1882" s="29">
        <v>3400</v>
      </c>
    </row>
    <row r="1883" spans="1:6" hidden="1" x14ac:dyDescent="0.3">
      <c r="A1883" t="s">
        <v>100</v>
      </c>
      <c r="B1883" t="s">
        <v>2410</v>
      </c>
      <c r="C1883" t="s">
        <v>2411</v>
      </c>
      <c r="D1883" t="s">
        <v>2426</v>
      </c>
      <c r="E1883" s="29">
        <v>3031.5499435976985</v>
      </c>
      <c r="F1883" s="29">
        <v>6100</v>
      </c>
    </row>
    <row r="1884" spans="1:6" hidden="1" x14ac:dyDescent="0.3">
      <c r="A1884" t="s">
        <v>100</v>
      </c>
      <c r="B1884" t="s">
        <v>2410</v>
      </c>
      <c r="C1884" t="s">
        <v>2411</v>
      </c>
      <c r="D1884" t="s">
        <v>2427</v>
      </c>
      <c r="E1884" s="29">
        <v>11640.692553669855</v>
      </c>
      <c r="F1884" s="29">
        <v>23300</v>
      </c>
    </row>
    <row r="1885" spans="1:6" hidden="1" x14ac:dyDescent="0.3">
      <c r="A1885" t="s">
        <v>100</v>
      </c>
      <c r="B1885" t="s">
        <v>2410</v>
      </c>
      <c r="C1885" t="s">
        <v>2411</v>
      </c>
      <c r="D1885" t="s">
        <v>2428</v>
      </c>
      <c r="E1885" s="29">
        <v>3122.7571844070453</v>
      </c>
      <c r="F1885" s="29">
        <v>6300</v>
      </c>
    </row>
    <row r="1886" spans="1:6" hidden="1" x14ac:dyDescent="0.3">
      <c r="A1886" t="s">
        <v>100</v>
      </c>
      <c r="B1886" t="s">
        <v>2410</v>
      </c>
      <c r="C1886" t="s">
        <v>2411</v>
      </c>
      <c r="D1886" t="s">
        <v>2429</v>
      </c>
      <c r="E1886" s="29">
        <v>2199.853544573723</v>
      </c>
      <c r="F1886" s="29">
        <v>4400</v>
      </c>
    </row>
    <row r="1887" spans="1:6" hidden="1" x14ac:dyDescent="0.3">
      <c r="A1887" t="s">
        <v>100</v>
      </c>
      <c r="B1887" t="s">
        <v>2410</v>
      </c>
      <c r="C1887" t="s">
        <v>2411</v>
      </c>
      <c r="D1887" t="s">
        <v>2430</v>
      </c>
      <c r="E1887" s="29">
        <v>3361.26936751528</v>
      </c>
      <c r="F1887" s="29">
        <v>6800</v>
      </c>
    </row>
    <row r="1888" spans="1:6" hidden="1" x14ac:dyDescent="0.3">
      <c r="A1888" t="s">
        <v>100</v>
      </c>
      <c r="B1888" t="s">
        <v>2410</v>
      </c>
      <c r="C1888" t="s">
        <v>2411</v>
      </c>
      <c r="D1888" t="s">
        <v>2431</v>
      </c>
      <c r="E1888" s="29">
        <v>3460.3719418534347</v>
      </c>
      <c r="F1888" s="29">
        <v>7000</v>
      </c>
    </row>
    <row r="1889" spans="1:6" hidden="1" x14ac:dyDescent="0.3">
      <c r="A1889" t="s">
        <v>100</v>
      </c>
      <c r="B1889" t="s">
        <v>2410</v>
      </c>
      <c r="C1889" t="s">
        <v>2432</v>
      </c>
      <c r="D1889" t="s">
        <v>2433</v>
      </c>
      <c r="E1889" s="29">
        <v>3538.2500308460703</v>
      </c>
      <c r="F1889" s="29">
        <v>7100</v>
      </c>
    </row>
    <row r="1890" spans="1:6" hidden="1" x14ac:dyDescent="0.3">
      <c r="A1890" t="s">
        <v>100</v>
      </c>
      <c r="B1890" t="s">
        <v>2410</v>
      </c>
      <c r="C1890" t="s">
        <v>2432</v>
      </c>
      <c r="D1890" t="s">
        <v>2434</v>
      </c>
      <c r="E1890" s="29">
        <v>2169.949752896322</v>
      </c>
      <c r="F1890" s="29">
        <v>4400</v>
      </c>
    </row>
    <row r="1891" spans="1:6" hidden="1" x14ac:dyDescent="0.3">
      <c r="A1891" t="s">
        <v>100</v>
      </c>
      <c r="B1891" t="s">
        <v>2410</v>
      </c>
      <c r="C1891" t="s">
        <v>2432</v>
      </c>
      <c r="D1891" t="s">
        <v>2435</v>
      </c>
      <c r="E1891" s="29">
        <v>929.59265374144798</v>
      </c>
      <c r="F1891" s="29">
        <v>1900</v>
      </c>
    </row>
    <row r="1892" spans="1:6" hidden="1" x14ac:dyDescent="0.3">
      <c r="A1892" t="s">
        <v>100</v>
      </c>
      <c r="B1892" t="s">
        <v>2410</v>
      </c>
      <c r="C1892" t="s">
        <v>2432</v>
      </c>
      <c r="D1892" t="s">
        <v>2436</v>
      </c>
      <c r="E1892" s="29">
        <v>1854.2548862498684</v>
      </c>
      <c r="F1892" s="29">
        <v>3800</v>
      </c>
    </row>
    <row r="1893" spans="1:6" hidden="1" x14ac:dyDescent="0.3">
      <c r="A1893" t="s">
        <v>100</v>
      </c>
      <c r="B1893" t="s">
        <v>2410</v>
      </c>
      <c r="C1893" t="s">
        <v>2432</v>
      </c>
      <c r="D1893" t="s">
        <v>2437</v>
      </c>
      <c r="E1893" s="29">
        <v>2374.368206952629</v>
      </c>
      <c r="F1893" s="29">
        <v>4800</v>
      </c>
    </row>
    <row r="1894" spans="1:6" hidden="1" x14ac:dyDescent="0.3">
      <c r="A1894" t="s">
        <v>100</v>
      </c>
      <c r="B1894" t="s">
        <v>2410</v>
      </c>
      <c r="C1894" t="s">
        <v>2432</v>
      </c>
      <c r="D1894" t="s">
        <v>2438</v>
      </c>
      <c r="E1894" s="29">
        <v>5445.7906595044014</v>
      </c>
      <c r="F1894" s="29">
        <v>10900</v>
      </c>
    </row>
    <row r="1895" spans="1:6" hidden="1" x14ac:dyDescent="0.3">
      <c r="A1895" t="s">
        <v>100</v>
      </c>
      <c r="B1895" t="s">
        <v>2410</v>
      </c>
      <c r="C1895" t="s">
        <v>2432</v>
      </c>
      <c r="D1895" t="s">
        <v>2439</v>
      </c>
      <c r="E1895" s="29">
        <v>2663.7441193445138</v>
      </c>
      <c r="F1895" s="29">
        <v>5400</v>
      </c>
    </row>
    <row r="1896" spans="1:6" hidden="1" x14ac:dyDescent="0.3">
      <c r="A1896" t="s">
        <v>100</v>
      </c>
      <c r="B1896" t="s">
        <v>2410</v>
      </c>
      <c r="C1896" t="s">
        <v>2432</v>
      </c>
      <c r="D1896" t="s">
        <v>2440</v>
      </c>
      <c r="E1896" s="29">
        <v>3455.6148282671638</v>
      </c>
      <c r="F1896" s="29">
        <v>7000</v>
      </c>
    </row>
    <row r="1897" spans="1:6" hidden="1" x14ac:dyDescent="0.3">
      <c r="A1897" t="s">
        <v>100</v>
      </c>
      <c r="B1897" t="s">
        <v>2410</v>
      </c>
      <c r="C1897" t="s">
        <v>2432</v>
      </c>
      <c r="D1897" t="s">
        <v>2441</v>
      </c>
      <c r="E1897" s="29">
        <v>6819.6769685598756</v>
      </c>
      <c r="F1897" s="29">
        <v>13700</v>
      </c>
    </row>
    <row r="1898" spans="1:6" hidden="1" x14ac:dyDescent="0.3">
      <c r="A1898" t="s">
        <v>100</v>
      </c>
      <c r="B1898" t="s">
        <v>2410</v>
      </c>
      <c r="C1898" t="s">
        <v>2432</v>
      </c>
      <c r="D1898" t="s">
        <v>2442</v>
      </c>
      <c r="E1898" s="29">
        <v>4979.5376402164766</v>
      </c>
      <c r="F1898" s="29">
        <v>10000</v>
      </c>
    </row>
    <row r="1899" spans="1:6" hidden="1" x14ac:dyDescent="0.3">
      <c r="A1899" t="s">
        <v>100</v>
      </c>
      <c r="B1899" t="s">
        <v>2410</v>
      </c>
      <c r="C1899" t="s">
        <v>2432</v>
      </c>
      <c r="D1899" t="s">
        <v>2443</v>
      </c>
      <c r="E1899" s="29">
        <v>2973.0731973867901</v>
      </c>
      <c r="F1899" s="29">
        <v>6000</v>
      </c>
    </row>
    <row r="1900" spans="1:6" hidden="1" x14ac:dyDescent="0.3">
      <c r="A1900" t="s">
        <v>100</v>
      </c>
      <c r="B1900" t="s">
        <v>2410</v>
      </c>
      <c r="C1900" t="s">
        <v>2444</v>
      </c>
      <c r="D1900" t="s">
        <v>2445</v>
      </c>
      <c r="E1900" s="29">
        <v>2888.4233692077196</v>
      </c>
      <c r="F1900" s="29">
        <v>5800</v>
      </c>
    </row>
    <row r="1901" spans="1:6" hidden="1" x14ac:dyDescent="0.3">
      <c r="A1901" t="s">
        <v>100</v>
      </c>
      <c r="B1901" t="s">
        <v>2410</v>
      </c>
      <c r="C1901" t="s">
        <v>2444</v>
      </c>
      <c r="D1901" t="s">
        <v>2446</v>
      </c>
      <c r="E1901" s="29">
        <v>5045.7886402338554</v>
      </c>
      <c r="F1901" s="29">
        <v>10100</v>
      </c>
    </row>
    <row r="1902" spans="1:6" hidden="1" x14ac:dyDescent="0.3">
      <c r="A1902" t="s">
        <v>100</v>
      </c>
      <c r="B1902" t="s">
        <v>2410</v>
      </c>
      <c r="C1902" t="s">
        <v>2444</v>
      </c>
      <c r="D1902" t="s">
        <v>2447</v>
      </c>
      <c r="E1902" s="29">
        <v>1628.0673394840483</v>
      </c>
      <c r="F1902" s="29">
        <v>3300</v>
      </c>
    </row>
    <row r="1903" spans="1:6" hidden="1" x14ac:dyDescent="0.3">
      <c r="A1903" t="s">
        <v>100</v>
      </c>
      <c r="B1903" t="s">
        <v>2410</v>
      </c>
      <c r="C1903" t="s">
        <v>2444</v>
      </c>
      <c r="D1903" t="s">
        <v>2448</v>
      </c>
      <c r="E1903" s="29">
        <v>3112.3310109875902</v>
      </c>
      <c r="F1903" s="29">
        <v>6300</v>
      </c>
    </row>
    <row r="1904" spans="1:6" hidden="1" x14ac:dyDescent="0.3">
      <c r="A1904" t="s">
        <v>100</v>
      </c>
      <c r="B1904" t="s">
        <v>2410</v>
      </c>
      <c r="C1904" t="s">
        <v>2444</v>
      </c>
      <c r="D1904" t="s">
        <v>2449</v>
      </c>
      <c r="E1904" s="29">
        <v>4772.4058665357861</v>
      </c>
      <c r="F1904" s="29">
        <v>9600</v>
      </c>
    </row>
    <row r="1905" spans="1:6" hidden="1" x14ac:dyDescent="0.3">
      <c r="A1905" t="s">
        <v>100</v>
      </c>
      <c r="B1905" t="s">
        <v>2410</v>
      </c>
      <c r="C1905" t="s">
        <v>2444</v>
      </c>
      <c r="D1905" t="s">
        <v>2450</v>
      </c>
      <c r="E1905" s="29">
        <v>4198.1190727384219</v>
      </c>
      <c r="F1905" s="29">
        <v>8400</v>
      </c>
    </row>
    <row r="1906" spans="1:6" hidden="1" x14ac:dyDescent="0.3">
      <c r="A1906" t="s">
        <v>100</v>
      </c>
      <c r="B1906" t="s">
        <v>119</v>
      </c>
      <c r="C1906" t="s">
        <v>120</v>
      </c>
      <c r="D1906" t="s">
        <v>2451</v>
      </c>
      <c r="E1906" s="29">
        <v>1974.7629784849646</v>
      </c>
      <c r="F1906" s="29">
        <v>4000</v>
      </c>
    </row>
    <row r="1907" spans="1:6" hidden="1" x14ac:dyDescent="0.3">
      <c r="A1907" t="s">
        <v>100</v>
      </c>
      <c r="B1907" t="s">
        <v>119</v>
      </c>
      <c r="C1907" t="s">
        <v>120</v>
      </c>
      <c r="D1907" t="s">
        <v>418</v>
      </c>
      <c r="E1907" s="29">
        <v>8175.6129993369877</v>
      </c>
      <c r="F1907" s="29">
        <v>16400</v>
      </c>
    </row>
    <row r="1908" spans="1:6" hidden="1" x14ac:dyDescent="0.3">
      <c r="A1908" t="s">
        <v>100</v>
      </c>
      <c r="B1908" t="s">
        <v>119</v>
      </c>
      <c r="C1908" t="s">
        <v>120</v>
      </c>
      <c r="D1908" t="s">
        <v>2452</v>
      </c>
      <c r="E1908" s="29">
        <v>1126.244014114081</v>
      </c>
      <c r="F1908" s="29">
        <v>2300</v>
      </c>
    </row>
    <row r="1909" spans="1:6" hidden="1" x14ac:dyDescent="0.3">
      <c r="A1909" t="s">
        <v>100</v>
      </c>
      <c r="B1909" t="s">
        <v>119</v>
      </c>
      <c r="C1909" t="s">
        <v>120</v>
      </c>
      <c r="D1909" t="s">
        <v>2453</v>
      </c>
      <c r="E1909" s="29">
        <v>911.5669906832627</v>
      </c>
      <c r="F1909" s="29">
        <v>1900</v>
      </c>
    </row>
    <row r="1910" spans="1:6" hidden="1" x14ac:dyDescent="0.3">
      <c r="A1910" t="s">
        <v>100</v>
      </c>
      <c r="B1910" t="s">
        <v>119</v>
      </c>
      <c r="C1910" t="s">
        <v>120</v>
      </c>
      <c r="D1910" t="s">
        <v>2454</v>
      </c>
      <c r="E1910" s="29">
        <v>3584.1882809856697</v>
      </c>
      <c r="F1910" s="29">
        <v>7200</v>
      </c>
    </row>
    <row r="1911" spans="1:6" hidden="1" x14ac:dyDescent="0.3">
      <c r="A1911" t="s">
        <v>100</v>
      </c>
      <c r="B1911" t="s">
        <v>119</v>
      </c>
      <c r="C1911" t="s">
        <v>120</v>
      </c>
      <c r="D1911" t="s">
        <v>2455</v>
      </c>
      <c r="E1911" s="29">
        <v>1300.3313856626373</v>
      </c>
      <c r="F1911" s="29">
        <v>2700</v>
      </c>
    </row>
    <row r="1912" spans="1:6" hidden="1" x14ac:dyDescent="0.3">
      <c r="A1912" t="s">
        <v>100</v>
      </c>
      <c r="B1912" t="s">
        <v>119</v>
      </c>
      <c r="C1912" t="s">
        <v>120</v>
      </c>
      <c r="D1912" t="s">
        <v>2456</v>
      </c>
      <c r="E1912" s="29">
        <v>1445.632305985162</v>
      </c>
      <c r="F1912" s="29">
        <v>2900</v>
      </c>
    </row>
    <row r="1913" spans="1:6" hidden="1" x14ac:dyDescent="0.3">
      <c r="A1913" t="s">
        <v>100</v>
      </c>
      <c r="B1913" t="s">
        <v>119</v>
      </c>
      <c r="C1913" t="s">
        <v>120</v>
      </c>
      <c r="D1913" t="s">
        <v>2457</v>
      </c>
      <c r="E1913" s="29">
        <v>581.08903318756165</v>
      </c>
      <c r="F1913" s="29">
        <v>1200</v>
      </c>
    </row>
    <row r="1914" spans="1:6" hidden="1" x14ac:dyDescent="0.3">
      <c r="A1914" t="s">
        <v>100</v>
      </c>
      <c r="B1914" t="s">
        <v>119</v>
      </c>
      <c r="C1914" t="s">
        <v>120</v>
      </c>
      <c r="D1914" t="s">
        <v>2458</v>
      </c>
      <c r="E1914" s="29">
        <v>6178.1672855149263</v>
      </c>
      <c r="F1914" s="29">
        <v>12400</v>
      </c>
    </row>
    <row r="1915" spans="1:6" hidden="1" x14ac:dyDescent="0.3">
      <c r="A1915" t="s">
        <v>100</v>
      </c>
      <c r="B1915" t="s">
        <v>119</v>
      </c>
      <c r="C1915" t="s">
        <v>120</v>
      </c>
      <c r="D1915" t="s">
        <v>2459</v>
      </c>
      <c r="E1915" s="29">
        <v>3386.8323571798583</v>
      </c>
      <c r="F1915" s="29">
        <v>6800</v>
      </c>
    </row>
    <row r="1916" spans="1:6" hidden="1" x14ac:dyDescent="0.3">
      <c r="A1916" t="s">
        <v>100</v>
      </c>
      <c r="B1916" t="s">
        <v>119</v>
      </c>
      <c r="C1916" t="s">
        <v>120</v>
      </c>
      <c r="D1916" t="s">
        <v>2460</v>
      </c>
      <c r="E1916" s="29">
        <v>743.88335495110482</v>
      </c>
      <c r="F1916" s="29">
        <v>1500</v>
      </c>
    </row>
    <row r="1917" spans="1:6" hidden="1" x14ac:dyDescent="0.3">
      <c r="A1917" t="s">
        <v>100</v>
      </c>
      <c r="B1917" t="s">
        <v>119</v>
      </c>
      <c r="C1917" t="s">
        <v>120</v>
      </c>
      <c r="D1917" t="s">
        <v>2461</v>
      </c>
      <c r="E1917" s="29">
        <v>1448.5674856343965</v>
      </c>
      <c r="F1917" s="29">
        <v>2900</v>
      </c>
    </row>
    <row r="1918" spans="1:6" hidden="1" x14ac:dyDescent="0.3">
      <c r="A1918" t="s">
        <v>100</v>
      </c>
      <c r="B1918" t="s">
        <v>119</v>
      </c>
      <c r="C1918" t="s">
        <v>120</v>
      </c>
      <c r="D1918" t="s">
        <v>2462</v>
      </c>
      <c r="E1918" s="29">
        <v>400</v>
      </c>
      <c r="F1918" s="29">
        <v>800</v>
      </c>
    </row>
    <row r="1919" spans="1:6" hidden="1" x14ac:dyDescent="0.3">
      <c r="A1919" t="s">
        <v>100</v>
      </c>
      <c r="B1919" t="s">
        <v>119</v>
      </c>
      <c r="C1919" t="s">
        <v>120</v>
      </c>
      <c r="D1919" t="s">
        <v>2463</v>
      </c>
      <c r="E1919" s="29">
        <v>500.32025588346437</v>
      </c>
      <c r="F1919" s="29">
        <v>1100</v>
      </c>
    </row>
    <row r="1920" spans="1:6" hidden="1" x14ac:dyDescent="0.3">
      <c r="A1920" t="s">
        <v>100</v>
      </c>
      <c r="B1920" t="s">
        <v>119</v>
      </c>
      <c r="C1920" t="s">
        <v>120</v>
      </c>
      <c r="D1920" t="s">
        <v>2464</v>
      </c>
      <c r="E1920" s="29">
        <v>1252.7022032136695</v>
      </c>
      <c r="F1920" s="29">
        <v>2600</v>
      </c>
    </row>
    <row r="1921" spans="1:6" hidden="1" x14ac:dyDescent="0.3">
      <c r="A1921" t="s">
        <v>100</v>
      </c>
      <c r="B1921" t="s">
        <v>119</v>
      </c>
      <c r="C1921" t="s">
        <v>120</v>
      </c>
      <c r="D1921" t="s">
        <v>2465</v>
      </c>
      <c r="E1921" s="29">
        <v>1800.2117121966849</v>
      </c>
      <c r="F1921" s="29">
        <v>3700</v>
      </c>
    </row>
    <row r="1922" spans="1:6" hidden="1" x14ac:dyDescent="0.3">
      <c r="A1922" t="s">
        <v>100</v>
      </c>
      <c r="B1922" t="s">
        <v>119</v>
      </c>
      <c r="C1922" t="s">
        <v>120</v>
      </c>
      <c r="D1922" t="s">
        <v>2466</v>
      </c>
      <c r="E1922" s="29">
        <v>3934.2174490380612</v>
      </c>
      <c r="F1922" s="29">
        <v>7900</v>
      </c>
    </row>
    <row r="1923" spans="1:6" hidden="1" x14ac:dyDescent="0.3">
      <c r="A1923" t="s">
        <v>100</v>
      </c>
      <c r="B1923" t="s">
        <v>119</v>
      </c>
      <c r="C1923" t="s">
        <v>120</v>
      </c>
      <c r="D1923" t="s">
        <v>2467</v>
      </c>
      <c r="E1923" s="29">
        <v>1617.55259258658</v>
      </c>
      <c r="F1923" s="29">
        <v>3300</v>
      </c>
    </row>
    <row r="1924" spans="1:6" hidden="1" x14ac:dyDescent="0.3">
      <c r="A1924" t="s">
        <v>100</v>
      </c>
      <c r="B1924" t="s">
        <v>119</v>
      </c>
      <c r="C1924" t="s">
        <v>121</v>
      </c>
      <c r="D1924" t="s">
        <v>419</v>
      </c>
      <c r="E1924" s="29">
        <v>6301.3270164524365</v>
      </c>
      <c r="F1924" s="29">
        <v>12700</v>
      </c>
    </row>
    <row r="1925" spans="1:6" hidden="1" x14ac:dyDescent="0.3">
      <c r="A1925" t="s">
        <v>100</v>
      </c>
      <c r="B1925" t="s">
        <v>119</v>
      </c>
      <c r="C1925" t="s">
        <v>121</v>
      </c>
      <c r="D1925" t="s">
        <v>2468</v>
      </c>
      <c r="E1925" s="29">
        <v>3751.9910849967741</v>
      </c>
      <c r="F1925" s="29">
        <v>7600</v>
      </c>
    </row>
    <row r="1926" spans="1:6" hidden="1" x14ac:dyDescent="0.3">
      <c r="A1926" t="s">
        <v>100</v>
      </c>
      <c r="B1926" t="s">
        <v>119</v>
      </c>
      <c r="C1926" t="s">
        <v>121</v>
      </c>
      <c r="D1926" t="s">
        <v>2469</v>
      </c>
      <c r="E1926" s="29">
        <v>1128.6699344745921</v>
      </c>
      <c r="F1926" s="29">
        <v>2300</v>
      </c>
    </row>
    <row r="1927" spans="1:6" hidden="1" x14ac:dyDescent="0.3">
      <c r="A1927" t="s">
        <v>100</v>
      </c>
      <c r="B1927" t="s">
        <v>119</v>
      </c>
      <c r="C1927" t="s">
        <v>121</v>
      </c>
      <c r="D1927" t="s">
        <v>2470</v>
      </c>
      <c r="E1927" s="29">
        <v>737.08159681156872</v>
      </c>
      <c r="F1927" s="29">
        <v>1500</v>
      </c>
    </row>
    <row r="1928" spans="1:6" hidden="1" x14ac:dyDescent="0.3">
      <c r="A1928" t="s">
        <v>100</v>
      </c>
      <c r="B1928" t="s">
        <v>119</v>
      </c>
      <c r="C1928" t="s">
        <v>121</v>
      </c>
      <c r="D1928" t="s">
        <v>2471</v>
      </c>
      <c r="E1928" s="29">
        <v>2378.5888961250675</v>
      </c>
      <c r="F1928" s="29">
        <v>4800</v>
      </c>
    </row>
    <row r="1929" spans="1:6" hidden="1" x14ac:dyDescent="0.3">
      <c r="A1929" t="s">
        <v>100</v>
      </c>
      <c r="B1929" t="s">
        <v>119</v>
      </c>
      <c r="C1929" t="s">
        <v>121</v>
      </c>
      <c r="D1929" t="s">
        <v>2472</v>
      </c>
      <c r="E1929" s="29">
        <v>1420.2857772820053</v>
      </c>
      <c r="F1929" s="29">
        <v>2900</v>
      </c>
    </row>
    <row r="1930" spans="1:6" hidden="1" x14ac:dyDescent="0.3">
      <c r="A1930" t="s">
        <v>100</v>
      </c>
      <c r="B1930" t="s">
        <v>119</v>
      </c>
      <c r="C1930" t="s">
        <v>121</v>
      </c>
      <c r="D1930" t="s">
        <v>2473</v>
      </c>
      <c r="E1930" s="29">
        <v>1350.2564788381449</v>
      </c>
      <c r="F1930" s="29">
        <v>2800</v>
      </c>
    </row>
    <row r="1931" spans="1:6" hidden="1" x14ac:dyDescent="0.3">
      <c r="A1931" t="s">
        <v>100</v>
      </c>
      <c r="B1931" t="s">
        <v>119</v>
      </c>
      <c r="C1931" t="s">
        <v>2474</v>
      </c>
      <c r="D1931" t="s">
        <v>2475</v>
      </c>
      <c r="E1931" s="29">
        <v>2560.5858001552806</v>
      </c>
      <c r="F1931" s="29">
        <v>5200</v>
      </c>
    </row>
    <row r="1932" spans="1:6" hidden="1" x14ac:dyDescent="0.3">
      <c r="A1932" t="s">
        <v>100</v>
      </c>
      <c r="B1932" t="s">
        <v>119</v>
      </c>
      <c r="C1932" t="s">
        <v>2474</v>
      </c>
      <c r="D1932" t="s">
        <v>2476</v>
      </c>
      <c r="E1932" s="29">
        <v>3364.3865270471547</v>
      </c>
      <c r="F1932" s="29">
        <v>6800</v>
      </c>
    </row>
    <row r="1933" spans="1:6" hidden="1" x14ac:dyDescent="0.3">
      <c r="A1933" t="s">
        <v>100</v>
      </c>
      <c r="B1933" t="s">
        <v>119</v>
      </c>
      <c r="C1933" t="s">
        <v>2474</v>
      </c>
      <c r="D1933" t="s">
        <v>2477</v>
      </c>
      <c r="E1933" s="29">
        <v>891.66865488240956</v>
      </c>
      <c r="F1933" s="29">
        <v>1800</v>
      </c>
    </row>
    <row r="1934" spans="1:6" hidden="1" x14ac:dyDescent="0.3">
      <c r="A1934" t="s">
        <v>100</v>
      </c>
      <c r="B1934" t="s">
        <v>119</v>
      </c>
      <c r="C1934" t="s">
        <v>2474</v>
      </c>
      <c r="D1934" t="s">
        <v>2478</v>
      </c>
      <c r="E1934" s="29">
        <v>1617.419716369744</v>
      </c>
      <c r="F1934" s="29">
        <v>3300</v>
      </c>
    </row>
    <row r="1935" spans="1:6" hidden="1" x14ac:dyDescent="0.3">
      <c r="A1935" t="s">
        <v>100</v>
      </c>
      <c r="B1935" t="s">
        <v>119</v>
      </c>
      <c r="C1935" t="s">
        <v>2474</v>
      </c>
      <c r="D1935" t="s">
        <v>2479</v>
      </c>
      <c r="E1935" s="29">
        <v>1150.6470487565114</v>
      </c>
      <c r="F1935" s="29">
        <v>2400</v>
      </c>
    </row>
    <row r="1936" spans="1:6" hidden="1" x14ac:dyDescent="0.3">
      <c r="A1936" t="s">
        <v>100</v>
      </c>
      <c r="B1936" t="s">
        <v>119</v>
      </c>
      <c r="C1936" t="s">
        <v>2474</v>
      </c>
      <c r="D1936" t="s">
        <v>2480</v>
      </c>
      <c r="E1936" s="29">
        <v>1017.4791306356946</v>
      </c>
      <c r="F1936" s="29">
        <v>2100</v>
      </c>
    </row>
    <row r="1937" spans="1:6" hidden="1" x14ac:dyDescent="0.3">
      <c r="A1937" t="s">
        <v>100</v>
      </c>
      <c r="B1937" t="s">
        <v>119</v>
      </c>
      <c r="C1937" t="s">
        <v>2474</v>
      </c>
      <c r="D1937" t="s">
        <v>2481</v>
      </c>
      <c r="E1937" s="29">
        <v>1235.6461389023925</v>
      </c>
      <c r="F1937" s="29">
        <v>2500</v>
      </c>
    </row>
    <row r="1938" spans="1:6" hidden="1" x14ac:dyDescent="0.3">
      <c r="A1938" t="s">
        <v>100</v>
      </c>
      <c r="B1938" t="s">
        <v>119</v>
      </c>
      <c r="C1938" t="s">
        <v>2474</v>
      </c>
      <c r="D1938" t="s">
        <v>2482</v>
      </c>
      <c r="E1938" s="29">
        <v>1475.1433204115042</v>
      </c>
      <c r="F1938" s="29">
        <v>3000</v>
      </c>
    </row>
    <row r="1939" spans="1:6" hidden="1" x14ac:dyDescent="0.3">
      <c r="A1939" t="s">
        <v>100</v>
      </c>
      <c r="B1939" t="s">
        <v>119</v>
      </c>
      <c r="C1939" t="s">
        <v>2474</v>
      </c>
      <c r="D1939" t="s">
        <v>2483</v>
      </c>
      <c r="E1939" s="29">
        <v>1435.7721094019253</v>
      </c>
      <c r="F1939" s="29">
        <v>2900</v>
      </c>
    </row>
    <row r="1940" spans="1:6" hidden="1" x14ac:dyDescent="0.3">
      <c r="A1940" t="s">
        <v>100</v>
      </c>
      <c r="B1940" t="s">
        <v>119</v>
      </c>
      <c r="C1940" t="s">
        <v>2474</v>
      </c>
      <c r="D1940" t="s">
        <v>2484</v>
      </c>
      <c r="E1940" s="29">
        <v>1369.5953529421977</v>
      </c>
      <c r="F1940" s="29">
        <v>2800</v>
      </c>
    </row>
    <row r="1941" spans="1:6" hidden="1" x14ac:dyDescent="0.3">
      <c r="A1941" t="s">
        <v>100</v>
      </c>
      <c r="B1941" t="s">
        <v>119</v>
      </c>
      <c r="C1941" t="s">
        <v>2474</v>
      </c>
      <c r="D1941" t="s">
        <v>2485</v>
      </c>
      <c r="E1941" s="29">
        <v>3246.2053508983981</v>
      </c>
      <c r="F1941" s="29">
        <v>6500</v>
      </c>
    </row>
    <row r="1942" spans="1:6" hidden="1" x14ac:dyDescent="0.3">
      <c r="A1942" t="s">
        <v>100</v>
      </c>
      <c r="B1942" t="s">
        <v>119</v>
      </c>
      <c r="C1942" t="s">
        <v>2474</v>
      </c>
      <c r="D1942" t="s">
        <v>2486</v>
      </c>
      <c r="E1942" s="29">
        <v>1643.9297122852088</v>
      </c>
      <c r="F1942" s="29">
        <v>3300</v>
      </c>
    </row>
    <row r="1943" spans="1:6" hidden="1" x14ac:dyDescent="0.3">
      <c r="A1943" t="s">
        <v>100</v>
      </c>
      <c r="B1943" t="s">
        <v>119</v>
      </c>
      <c r="C1943" t="s">
        <v>2474</v>
      </c>
      <c r="D1943" t="s">
        <v>2487</v>
      </c>
      <c r="E1943" s="29">
        <v>4834.7532734153338</v>
      </c>
      <c r="F1943" s="29">
        <v>9700</v>
      </c>
    </row>
    <row r="1944" spans="1:6" hidden="1" x14ac:dyDescent="0.3">
      <c r="A1944" t="s">
        <v>100</v>
      </c>
      <c r="B1944" t="s">
        <v>119</v>
      </c>
      <c r="C1944" t="s">
        <v>2474</v>
      </c>
      <c r="D1944" t="s">
        <v>2488</v>
      </c>
      <c r="E1944" s="29">
        <v>965.62275504441391</v>
      </c>
      <c r="F1944" s="29">
        <v>2000</v>
      </c>
    </row>
    <row r="1945" spans="1:6" hidden="1" x14ac:dyDescent="0.3">
      <c r="A1945" t="s">
        <v>100</v>
      </c>
      <c r="B1945" t="s">
        <v>119</v>
      </c>
      <c r="C1945" t="s">
        <v>2474</v>
      </c>
      <c r="D1945" t="s">
        <v>2489</v>
      </c>
      <c r="E1945" s="29">
        <v>1849.1564988638956</v>
      </c>
      <c r="F1945" s="29">
        <v>3700</v>
      </c>
    </row>
    <row r="1946" spans="1:6" hidden="1" x14ac:dyDescent="0.3">
      <c r="A1946" t="s">
        <v>100</v>
      </c>
      <c r="B1946" t="s">
        <v>119</v>
      </c>
      <c r="C1946" t="s">
        <v>2490</v>
      </c>
      <c r="D1946" t="s">
        <v>2491</v>
      </c>
      <c r="E1946" s="29">
        <v>2092.4556537680714</v>
      </c>
      <c r="F1946" s="29">
        <v>4200</v>
      </c>
    </row>
    <row r="1947" spans="1:6" hidden="1" x14ac:dyDescent="0.3">
      <c r="A1947" t="s">
        <v>100</v>
      </c>
      <c r="B1947" t="s">
        <v>119</v>
      </c>
      <c r="C1947" t="s">
        <v>2490</v>
      </c>
      <c r="D1947" t="s">
        <v>2492</v>
      </c>
      <c r="E1947" s="29">
        <v>880.87207269804765</v>
      </c>
      <c r="F1947" s="29">
        <v>1800</v>
      </c>
    </row>
    <row r="1948" spans="1:6" hidden="1" x14ac:dyDescent="0.3">
      <c r="A1948" t="s">
        <v>100</v>
      </c>
      <c r="B1948" t="s">
        <v>119</v>
      </c>
      <c r="C1948" t="s">
        <v>2490</v>
      </c>
      <c r="D1948" t="s">
        <v>2493</v>
      </c>
      <c r="E1948" s="29">
        <v>1460.3131741363766</v>
      </c>
      <c r="F1948" s="29">
        <v>3000</v>
      </c>
    </row>
    <row r="1949" spans="1:6" hidden="1" x14ac:dyDescent="0.3">
      <c r="A1949" t="s">
        <v>100</v>
      </c>
      <c r="B1949" t="s">
        <v>119</v>
      </c>
      <c r="C1949" t="s">
        <v>2490</v>
      </c>
      <c r="D1949" t="s">
        <v>2494</v>
      </c>
      <c r="E1949" s="29">
        <v>1591.9465135950904</v>
      </c>
      <c r="F1949" s="29">
        <v>3200</v>
      </c>
    </row>
    <row r="1950" spans="1:6" hidden="1" x14ac:dyDescent="0.3">
      <c r="A1950" t="s">
        <v>100</v>
      </c>
      <c r="B1950" t="s">
        <v>119</v>
      </c>
      <c r="C1950" t="s">
        <v>2490</v>
      </c>
      <c r="D1950" t="s">
        <v>2495</v>
      </c>
      <c r="E1950" s="29">
        <v>1156.6626775388945</v>
      </c>
      <c r="F1950" s="29">
        <v>2400</v>
      </c>
    </row>
    <row r="1951" spans="1:6" hidden="1" x14ac:dyDescent="0.3">
      <c r="A1951" t="s">
        <v>100</v>
      </c>
      <c r="B1951" t="s">
        <v>119</v>
      </c>
      <c r="C1951" t="s">
        <v>2490</v>
      </c>
      <c r="D1951" t="s">
        <v>2496</v>
      </c>
      <c r="E1951" s="29">
        <v>1466.2498205251227</v>
      </c>
      <c r="F1951" s="29">
        <v>3000</v>
      </c>
    </row>
    <row r="1952" spans="1:6" hidden="1" x14ac:dyDescent="0.3">
      <c r="A1952" t="s">
        <v>100</v>
      </c>
      <c r="B1952" t="s">
        <v>119</v>
      </c>
      <c r="C1952" t="s">
        <v>2490</v>
      </c>
      <c r="D1952" t="s">
        <v>2497</v>
      </c>
      <c r="E1952" s="29">
        <v>581.98068767923257</v>
      </c>
      <c r="F1952" s="29">
        <v>1200</v>
      </c>
    </row>
    <row r="1953" spans="1:6" hidden="1" x14ac:dyDescent="0.3">
      <c r="A1953" t="s">
        <v>100</v>
      </c>
      <c r="B1953" t="s">
        <v>119</v>
      </c>
      <c r="C1953" t="s">
        <v>2490</v>
      </c>
      <c r="D1953" t="s">
        <v>2498</v>
      </c>
      <c r="E1953" s="29">
        <v>1426.0169243414209</v>
      </c>
      <c r="F1953" s="29">
        <v>2900</v>
      </c>
    </row>
    <row r="1954" spans="1:6" hidden="1" x14ac:dyDescent="0.3">
      <c r="A1954" t="s">
        <v>100</v>
      </c>
      <c r="B1954" t="s">
        <v>119</v>
      </c>
      <c r="C1954" t="s">
        <v>2490</v>
      </c>
      <c r="D1954" t="s">
        <v>2499</v>
      </c>
      <c r="E1954" s="29">
        <v>783.3786846102596</v>
      </c>
      <c r="F1954" s="29">
        <v>1600</v>
      </c>
    </row>
    <row r="1955" spans="1:6" hidden="1" x14ac:dyDescent="0.3">
      <c r="A1955" t="s">
        <v>100</v>
      </c>
      <c r="B1955" t="s">
        <v>119</v>
      </c>
      <c r="C1955" t="s">
        <v>2490</v>
      </c>
      <c r="D1955" t="s">
        <v>2500</v>
      </c>
      <c r="E1955" s="29">
        <v>1615.3333349424606</v>
      </c>
      <c r="F1955" s="29">
        <v>3300</v>
      </c>
    </row>
    <row r="1956" spans="1:6" hidden="1" x14ac:dyDescent="0.3">
      <c r="A1956" t="s">
        <v>100</v>
      </c>
      <c r="B1956" t="s">
        <v>119</v>
      </c>
      <c r="C1956" t="s">
        <v>2490</v>
      </c>
      <c r="D1956" t="s">
        <v>2501</v>
      </c>
      <c r="E1956" s="29">
        <v>1503.5606872094572</v>
      </c>
      <c r="F1956" s="29">
        <v>3100</v>
      </c>
    </row>
    <row r="1957" spans="1:6" hidden="1" x14ac:dyDescent="0.3">
      <c r="A1957" t="s">
        <v>100</v>
      </c>
      <c r="B1957" t="s">
        <v>119</v>
      </c>
      <c r="C1957" t="s">
        <v>2490</v>
      </c>
      <c r="D1957" t="s">
        <v>2502</v>
      </c>
      <c r="E1957" s="29">
        <v>2909.8500999698713</v>
      </c>
      <c r="F1957" s="29">
        <v>5900</v>
      </c>
    </row>
    <row r="1958" spans="1:6" hidden="1" x14ac:dyDescent="0.3">
      <c r="A1958" t="s">
        <v>100</v>
      </c>
      <c r="B1958" t="s">
        <v>119</v>
      </c>
      <c r="C1958" t="s">
        <v>2490</v>
      </c>
      <c r="D1958" t="s">
        <v>2503</v>
      </c>
      <c r="E1958" s="29">
        <v>1838.9999342462693</v>
      </c>
      <c r="F1958" s="29">
        <v>3700</v>
      </c>
    </row>
    <row r="1959" spans="1:6" hidden="1" x14ac:dyDescent="0.3">
      <c r="A1959" t="s">
        <v>100</v>
      </c>
      <c r="B1959" t="s">
        <v>119</v>
      </c>
      <c r="C1959" t="s">
        <v>2490</v>
      </c>
      <c r="D1959" t="s">
        <v>2504</v>
      </c>
      <c r="E1959" s="29">
        <v>1187.3038882650364</v>
      </c>
      <c r="F1959" s="29">
        <v>2400</v>
      </c>
    </row>
    <row r="1960" spans="1:6" hidden="1" x14ac:dyDescent="0.3">
      <c r="A1960" t="s">
        <v>100</v>
      </c>
      <c r="B1960" t="s">
        <v>119</v>
      </c>
      <c r="C1960" t="s">
        <v>2490</v>
      </c>
      <c r="D1960" t="s">
        <v>2505</v>
      </c>
      <c r="E1960" s="29">
        <v>490.40511292795122</v>
      </c>
      <c r="F1960" s="29">
        <v>1000</v>
      </c>
    </row>
    <row r="1961" spans="1:6" hidden="1" x14ac:dyDescent="0.3">
      <c r="A1961" t="s">
        <v>100</v>
      </c>
      <c r="B1961" t="s">
        <v>119</v>
      </c>
      <c r="C1961" t="s">
        <v>2490</v>
      </c>
      <c r="D1961" t="s">
        <v>2506</v>
      </c>
      <c r="E1961" s="29">
        <v>1024.1831264732004</v>
      </c>
      <c r="F1961" s="29">
        <v>2100</v>
      </c>
    </row>
    <row r="1962" spans="1:6" hidden="1" x14ac:dyDescent="0.3">
      <c r="A1962" t="s">
        <v>100</v>
      </c>
      <c r="B1962" t="s">
        <v>119</v>
      </c>
      <c r="C1962" t="s">
        <v>2490</v>
      </c>
      <c r="D1962" t="s">
        <v>2507</v>
      </c>
      <c r="E1962" s="29">
        <v>1703.0110184502041</v>
      </c>
      <c r="F1962" s="29">
        <v>3500</v>
      </c>
    </row>
    <row r="1963" spans="1:6" hidden="1" x14ac:dyDescent="0.3">
      <c r="A1963" t="s">
        <v>100</v>
      </c>
      <c r="B1963" t="s">
        <v>119</v>
      </c>
      <c r="C1963" t="s">
        <v>2490</v>
      </c>
      <c r="D1963" t="s">
        <v>2508</v>
      </c>
      <c r="E1963" s="29">
        <v>951.44423873964888</v>
      </c>
      <c r="F1963" s="29">
        <v>2000</v>
      </c>
    </row>
    <row r="1964" spans="1:6" hidden="1" x14ac:dyDescent="0.3">
      <c r="A1964" t="s">
        <v>100</v>
      </c>
      <c r="B1964" t="s">
        <v>119</v>
      </c>
      <c r="C1964" t="s">
        <v>2490</v>
      </c>
      <c r="D1964" t="s">
        <v>2509</v>
      </c>
      <c r="E1964" s="29">
        <v>635.8727366698372</v>
      </c>
      <c r="F1964" s="29">
        <v>1300</v>
      </c>
    </row>
    <row r="1965" spans="1:6" hidden="1" x14ac:dyDescent="0.3">
      <c r="A1965" t="s">
        <v>100</v>
      </c>
      <c r="B1965" t="s">
        <v>119</v>
      </c>
      <c r="C1965" t="s">
        <v>2490</v>
      </c>
      <c r="D1965" t="s">
        <v>2510</v>
      </c>
      <c r="E1965" s="29">
        <v>522.02794301447238</v>
      </c>
      <c r="F1965" s="29">
        <v>1100</v>
      </c>
    </row>
    <row r="1966" spans="1:6" hidden="1" x14ac:dyDescent="0.3">
      <c r="A1966" t="s">
        <v>100</v>
      </c>
      <c r="B1966" t="s">
        <v>119</v>
      </c>
      <c r="C1966" t="s">
        <v>2490</v>
      </c>
      <c r="D1966" t="s">
        <v>2511</v>
      </c>
      <c r="E1966" s="29">
        <v>1089.0741864775653</v>
      </c>
      <c r="F1966" s="29">
        <v>2200</v>
      </c>
    </row>
    <row r="1967" spans="1:6" hidden="1" x14ac:dyDescent="0.3">
      <c r="A1967" t="s">
        <v>100</v>
      </c>
      <c r="B1967" t="s">
        <v>119</v>
      </c>
      <c r="C1967" t="s">
        <v>2490</v>
      </c>
      <c r="D1967" t="s">
        <v>2512</v>
      </c>
      <c r="E1967" s="29">
        <v>839.07420903209277</v>
      </c>
      <c r="F1967" s="29">
        <v>1700</v>
      </c>
    </row>
    <row r="1968" spans="1:6" hidden="1" x14ac:dyDescent="0.3">
      <c r="A1968" t="s">
        <v>100</v>
      </c>
      <c r="B1968" t="s">
        <v>119</v>
      </c>
      <c r="C1968" t="s">
        <v>2490</v>
      </c>
      <c r="D1968" t="s">
        <v>2513</v>
      </c>
      <c r="E1968" s="29">
        <v>637.05801182741902</v>
      </c>
      <c r="F1968" s="29">
        <v>1300</v>
      </c>
    </row>
    <row r="1969" spans="1:6" hidden="1" x14ac:dyDescent="0.3">
      <c r="A1969" t="s">
        <v>100</v>
      </c>
      <c r="B1969" t="s">
        <v>119</v>
      </c>
      <c r="C1969" t="s">
        <v>2490</v>
      </c>
      <c r="D1969" t="s">
        <v>2514</v>
      </c>
      <c r="E1969" s="29">
        <v>3396.9954060570171</v>
      </c>
      <c r="F1969" s="29">
        <v>6800</v>
      </c>
    </row>
    <row r="1970" spans="1:6" hidden="1" x14ac:dyDescent="0.3">
      <c r="A1970" t="s">
        <v>100</v>
      </c>
      <c r="B1970" t="s">
        <v>119</v>
      </c>
      <c r="C1970" t="s">
        <v>2490</v>
      </c>
      <c r="D1970" t="s">
        <v>2515</v>
      </c>
      <c r="E1970" s="29">
        <v>736.0485979053592</v>
      </c>
      <c r="F1970" s="29">
        <v>1500</v>
      </c>
    </row>
    <row r="1971" spans="1:6" hidden="1" x14ac:dyDescent="0.3">
      <c r="A1971" t="s">
        <v>100</v>
      </c>
      <c r="B1971" t="s">
        <v>119</v>
      </c>
      <c r="C1971" t="s">
        <v>2490</v>
      </c>
      <c r="D1971" t="s">
        <v>2516</v>
      </c>
      <c r="E1971" s="29">
        <v>1265.5749738296984</v>
      </c>
      <c r="F1971" s="29">
        <v>2600</v>
      </c>
    </row>
    <row r="1972" spans="1:6" hidden="1" x14ac:dyDescent="0.3">
      <c r="A1972" t="s">
        <v>100</v>
      </c>
      <c r="B1972" t="s">
        <v>119</v>
      </c>
      <c r="C1972" t="s">
        <v>122</v>
      </c>
      <c r="D1972" t="s">
        <v>2517</v>
      </c>
      <c r="E1972" s="29">
        <v>2038.8897769760688</v>
      </c>
      <c r="F1972" s="29">
        <v>4100</v>
      </c>
    </row>
    <row r="1973" spans="1:6" hidden="1" x14ac:dyDescent="0.3">
      <c r="A1973" t="s">
        <v>100</v>
      </c>
      <c r="B1973" t="s">
        <v>119</v>
      </c>
      <c r="C1973" t="s">
        <v>122</v>
      </c>
      <c r="D1973" t="s">
        <v>420</v>
      </c>
      <c r="E1973" s="29">
        <v>2700.9687671273323</v>
      </c>
      <c r="F1973" s="29">
        <v>5500</v>
      </c>
    </row>
    <row r="1974" spans="1:6" hidden="1" x14ac:dyDescent="0.3">
      <c r="A1974" t="s">
        <v>100</v>
      </c>
      <c r="B1974" t="s">
        <v>119</v>
      </c>
      <c r="C1974" t="s">
        <v>122</v>
      </c>
      <c r="D1974" t="s">
        <v>2518</v>
      </c>
      <c r="E1974" s="29">
        <v>1589.7063734784899</v>
      </c>
      <c r="F1974" s="29">
        <v>3200</v>
      </c>
    </row>
    <row r="1975" spans="1:6" hidden="1" x14ac:dyDescent="0.3">
      <c r="A1975" t="s">
        <v>100</v>
      </c>
      <c r="B1975" t="s">
        <v>119</v>
      </c>
      <c r="C1975" t="s">
        <v>122</v>
      </c>
      <c r="D1975" t="s">
        <v>421</v>
      </c>
      <c r="E1975" s="29">
        <v>4608.4339608738901</v>
      </c>
      <c r="F1975" s="29">
        <v>9300</v>
      </c>
    </row>
    <row r="1976" spans="1:6" hidden="1" x14ac:dyDescent="0.3">
      <c r="A1976" t="s">
        <v>100</v>
      </c>
      <c r="B1976" t="s">
        <v>119</v>
      </c>
      <c r="C1976" t="s">
        <v>122</v>
      </c>
      <c r="D1976" t="s">
        <v>2519</v>
      </c>
      <c r="E1976" s="29">
        <v>1105.9425271899686</v>
      </c>
      <c r="F1976" s="29">
        <v>2300</v>
      </c>
    </row>
    <row r="1977" spans="1:6" hidden="1" x14ac:dyDescent="0.3">
      <c r="A1977" t="s">
        <v>100</v>
      </c>
      <c r="B1977" t="s">
        <v>119</v>
      </c>
      <c r="C1977" t="s">
        <v>122</v>
      </c>
      <c r="D1977" t="s">
        <v>2520</v>
      </c>
      <c r="E1977" s="29">
        <v>1720.7396435264604</v>
      </c>
      <c r="F1977" s="29">
        <v>3500</v>
      </c>
    </row>
    <row r="1978" spans="1:6" hidden="1" x14ac:dyDescent="0.3">
      <c r="A1978" t="s">
        <v>100</v>
      </c>
      <c r="B1978" t="s">
        <v>119</v>
      </c>
      <c r="C1978" t="s">
        <v>122</v>
      </c>
      <c r="D1978" t="s">
        <v>422</v>
      </c>
      <c r="E1978" s="29">
        <v>3555.310590379388</v>
      </c>
      <c r="F1978" s="29">
        <v>7200</v>
      </c>
    </row>
    <row r="1979" spans="1:6" hidden="1" x14ac:dyDescent="0.3">
      <c r="A1979" t="s">
        <v>100</v>
      </c>
      <c r="B1979" t="s">
        <v>119</v>
      </c>
      <c r="C1979" t="s">
        <v>122</v>
      </c>
      <c r="D1979" t="s">
        <v>423</v>
      </c>
      <c r="E1979" s="29">
        <v>5254.6493864936219</v>
      </c>
      <c r="F1979" s="29">
        <v>10600</v>
      </c>
    </row>
    <row r="1980" spans="1:6" hidden="1" x14ac:dyDescent="0.3">
      <c r="A1980" t="s">
        <v>100</v>
      </c>
      <c r="B1980" t="s">
        <v>119</v>
      </c>
      <c r="C1980" t="s">
        <v>122</v>
      </c>
      <c r="D1980" t="s">
        <v>2521</v>
      </c>
      <c r="E1980" s="29">
        <v>411.1713329167485</v>
      </c>
      <c r="F1980" s="29">
        <v>900</v>
      </c>
    </row>
    <row r="1981" spans="1:6" hidden="1" x14ac:dyDescent="0.3">
      <c r="A1981" t="s">
        <v>100</v>
      </c>
      <c r="B1981" t="s">
        <v>119</v>
      </c>
      <c r="C1981" t="s">
        <v>122</v>
      </c>
      <c r="D1981" t="s">
        <v>2522</v>
      </c>
      <c r="E1981" s="29">
        <v>1083.0981514630716</v>
      </c>
      <c r="F1981" s="29">
        <v>2200</v>
      </c>
    </row>
    <row r="1982" spans="1:6" hidden="1" x14ac:dyDescent="0.3">
      <c r="A1982" t="s">
        <v>2523</v>
      </c>
      <c r="B1982" t="s">
        <v>2524</v>
      </c>
      <c r="C1982" t="s">
        <v>2525</v>
      </c>
      <c r="D1982" t="s">
        <v>2526</v>
      </c>
      <c r="E1982" s="29">
        <v>2097.4159680255007</v>
      </c>
      <c r="F1982" s="29">
        <v>4200</v>
      </c>
    </row>
    <row r="1983" spans="1:6" hidden="1" x14ac:dyDescent="0.3">
      <c r="A1983" t="s">
        <v>2523</v>
      </c>
      <c r="B1983" t="s">
        <v>2524</v>
      </c>
      <c r="C1983" t="s">
        <v>2525</v>
      </c>
      <c r="D1983" t="s">
        <v>2527</v>
      </c>
      <c r="E1983" s="29">
        <v>1716.0908007491491</v>
      </c>
      <c r="F1983" s="29">
        <v>3500</v>
      </c>
    </row>
    <row r="1984" spans="1:6" hidden="1" x14ac:dyDescent="0.3">
      <c r="A1984" t="s">
        <v>2523</v>
      </c>
      <c r="B1984" t="s">
        <v>2524</v>
      </c>
      <c r="C1984" t="s">
        <v>2525</v>
      </c>
      <c r="D1984" t="s">
        <v>2528</v>
      </c>
      <c r="E1984" s="29">
        <v>3393.9723409723538</v>
      </c>
      <c r="F1984" s="29">
        <v>6800</v>
      </c>
    </row>
    <row r="1985" spans="1:6" hidden="1" x14ac:dyDescent="0.3">
      <c r="A1985" t="s">
        <v>2523</v>
      </c>
      <c r="B1985" t="s">
        <v>2524</v>
      </c>
      <c r="C1985" t="s">
        <v>2525</v>
      </c>
      <c r="D1985" t="s">
        <v>2529</v>
      </c>
      <c r="E1985" s="29">
        <v>3490.5699027057481</v>
      </c>
      <c r="F1985" s="29">
        <v>7000</v>
      </c>
    </row>
    <row r="1986" spans="1:6" hidden="1" x14ac:dyDescent="0.3">
      <c r="A1986" t="s">
        <v>2523</v>
      </c>
      <c r="B1986" t="s">
        <v>2524</v>
      </c>
      <c r="C1986" t="s">
        <v>2525</v>
      </c>
      <c r="D1986" t="s">
        <v>2530</v>
      </c>
      <c r="E1986" s="29">
        <v>756.52264368991564</v>
      </c>
      <c r="F1986" s="29">
        <v>1600</v>
      </c>
    </row>
    <row r="1987" spans="1:6" hidden="1" x14ac:dyDescent="0.3">
      <c r="A1987" t="s">
        <v>2523</v>
      </c>
      <c r="B1987" t="s">
        <v>2524</v>
      </c>
      <c r="C1987" t="s">
        <v>2525</v>
      </c>
      <c r="D1987" t="s">
        <v>2531</v>
      </c>
      <c r="E1987" s="29">
        <v>1604.4149237622589</v>
      </c>
      <c r="F1987" s="29">
        <v>3300</v>
      </c>
    </row>
    <row r="1988" spans="1:6" hidden="1" x14ac:dyDescent="0.3">
      <c r="A1988" t="s">
        <v>2523</v>
      </c>
      <c r="B1988" t="s">
        <v>2524</v>
      </c>
      <c r="C1988" t="s">
        <v>2525</v>
      </c>
      <c r="D1988" t="s">
        <v>2532</v>
      </c>
      <c r="E1988" s="29">
        <v>1003.5603632283239</v>
      </c>
      <c r="F1988" s="29">
        <v>2100</v>
      </c>
    </row>
    <row r="1989" spans="1:6" hidden="1" x14ac:dyDescent="0.3">
      <c r="A1989" t="s">
        <v>2523</v>
      </c>
      <c r="B1989" t="s">
        <v>2524</v>
      </c>
      <c r="C1989" t="s">
        <v>2525</v>
      </c>
      <c r="D1989" t="s">
        <v>2533</v>
      </c>
      <c r="E1989" s="29">
        <v>631.66781310464717</v>
      </c>
      <c r="F1989" s="29">
        <v>1300</v>
      </c>
    </row>
    <row r="1990" spans="1:6" hidden="1" x14ac:dyDescent="0.3">
      <c r="A1990" t="s">
        <v>2523</v>
      </c>
      <c r="B1990" t="s">
        <v>2524</v>
      </c>
      <c r="C1990" t="s">
        <v>2525</v>
      </c>
      <c r="D1990" t="s">
        <v>2534</v>
      </c>
      <c r="E1990" s="29">
        <v>1430.8597253479129</v>
      </c>
      <c r="F1990" s="29">
        <v>2900</v>
      </c>
    </row>
    <row r="1991" spans="1:6" hidden="1" x14ac:dyDescent="0.3">
      <c r="A1991" t="s">
        <v>2523</v>
      </c>
      <c r="B1991" t="s">
        <v>2524</v>
      </c>
      <c r="C1991" t="s">
        <v>2525</v>
      </c>
      <c r="D1991" t="s">
        <v>2535</v>
      </c>
      <c r="E1991" s="29">
        <v>1975.4564900083576</v>
      </c>
      <c r="F1991" s="29">
        <v>4000</v>
      </c>
    </row>
    <row r="1992" spans="1:6" hidden="1" x14ac:dyDescent="0.3">
      <c r="A1992" t="s">
        <v>2523</v>
      </c>
      <c r="B1992" t="s">
        <v>2524</v>
      </c>
      <c r="C1992" t="s">
        <v>2525</v>
      </c>
      <c r="D1992" t="s">
        <v>2536</v>
      </c>
      <c r="E1992" s="29">
        <v>1890.7456072382361</v>
      </c>
      <c r="F1992" s="29">
        <v>3800</v>
      </c>
    </row>
    <row r="1993" spans="1:6" hidden="1" x14ac:dyDescent="0.3">
      <c r="A1993" t="s">
        <v>2523</v>
      </c>
      <c r="B1993" t="s">
        <v>2524</v>
      </c>
      <c r="C1993" t="s">
        <v>2525</v>
      </c>
      <c r="D1993" t="s">
        <v>2537</v>
      </c>
      <c r="E1993" s="29">
        <v>1727.6197870460283</v>
      </c>
      <c r="F1993" s="29">
        <v>3500</v>
      </c>
    </row>
    <row r="1994" spans="1:6" hidden="1" x14ac:dyDescent="0.3">
      <c r="A1994" t="s">
        <v>2523</v>
      </c>
      <c r="B1994" t="s">
        <v>2524</v>
      </c>
      <c r="C1994" t="s">
        <v>2525</v>
      </c>
      <c r="D1994" t="s">
        <v>2538</v>
      </c>
      <c r="E1994" s="29">
        <v>485.20892563294751</v>
      </c>
      <c r="F1994" s="29">
        <v>1000</v>
      </c>
    </row>
    <row r="1995" spans="1:6" hidden="1" x14ac:dyDescent="0.3">
      <c r="A1995" t="s">
        <v>2523</v>
      </c>
      <c r="B1995" t="s">
        <v>2524</v>
      </c>
      <c r="C1995" t="s">
        <v>2525</v>
      </c>
      <c r="D1995" t="s">
        <v>2539</v>
      </c>
      <c r="E1995" s="29">
        <v>887.78893554740785</v>
      </c>
      <c r="F1995" s="29">
        <v>1800</v>
      </c>
    </row>
    <row r="1996" spans="1:6" hidden="1" x14ac:dyDescent="0.3">
      <c r="A1996" t="s">
        <v>2523</v>
      </c>
      <c r="B1996" t="s">
        <v>2524</v>
      </c>
      <c r="C1996" t="s">
        <v>2525</v>
      </c>
      <c r="D1996" t="s">
        <v>2540</v>
      </c>
      <c r="E1996" s="29">
        <v>1660.0006566088218</v>
      </c>
      <c r="F1996" s="29">
        <v>3400</v>
      </c>
    </row>
    <row r="1997" spans="1:6" hidden="1" x14ac:dyDescent="0.3">
      <c r="A1997" t="s">
        <v>2523</v>
      </c>
      <c r="B1997" t="s">
        <v>2524</v>
      </c>
      <c r="C1997" t="s">
        <v>2525</v>
      </c>
      <c r="D1997" t="s">
        <v>2541</v>
      </c>
      <c r="E1997" s="29">
        <v>1223.4503727275842</v>
      </c>
      <c r="F1997" s="29">
        <v>2500</v>
      </c>
    </row>
    <row r="1998" spans="1:6" hidden="1" x14ac:dyDescent="0.3">
      <c r="A1998" t="s">
        <v>2523</v>
      </c>
      <c r="B1998" t="s">
        <v>2524</v>
      </c>
      <c r="C1998" t="s">
        <v>2525</v>
      </c>
      <c r="D1998" t="s">
        <v>2542</v>
      </c>
      <c r="E1998" s="29">
        <v>814.52496471734128</v>
      </c>
      <c r="F1998" s="29">
        <v>1700</v>
      </c>
    </row>
    <row r="1999" spans="1:6" hidden="1" x14ac:dyDescent="0.3">
      <c r="A1999" t="s">
        <v>2523</v>
      </c>
      <c r="B1999" t="s">
        <v>2524</v>
      </c>
      <c r="C1999" t="s">
        <v>2525</v>
      </c>
      <c r="D1999" t="s">
        <v>2543</v>
      </c>
      <c r="E1999" s="29">
        <v>1951.4742919209525</v>
      </c>
      <c r="F1999" s="29">
        <v>4000</v>
      </c>
    </row>
    <row r="2000" spans="1:6" hidden="1" x14ac:dyDescent="0.3">
      <c r="A2000" t="s">
        <v>2523</v>
      </c>
      <c r="B2000" t="s">
        <v>2524</v>
      </c>
      <c r="C2000" t="s">
        <v>2525</v>
      </c>
      <c r="D2000" t="s">
        <v>2544</v>
      </c>
      <c r="E2000" s="29">
        <v>775.85115275594683</v>
      </c>
      <c r="F2000" s="29">
        <v>1600</v>
      </c>
    </row>
    <row r="2001" spans="1:6" hidden="1" x14ac:dyDescent="0.3">
      <c r="A2001" t="s">
        <v>2523</v>
      </c>
      <c r="B2001" t="s">
        <v>2524</v>
      </c>
      <c r="C2001" t="s">
        <v>2525</v>
      </c>
      <c r="D2001" t="s">
        <v>2545</v>
      </c>
      <c r="E2001" s="29">
        <v>492.6351377800836</v>
      </c>
      <c r="F2001" s="29">
        <v>1000</v>
      </c>
    </row>
    <row r="2002" spans="1:6" hidden="1" x14ac:dyDescent="0.3">
      <c r="A2002" t="s">
        <v>2523</v>
      </c>
      <c r="B2002" t="s">
        <v>2524</v>
      </c>
      <c r="C2002" t="s">
        <v>2525</v>
      </c>
      <c r="D2002" t="s">
        <v>2546</v>
      </c>
      <c r="E2002" s="29">
        <v>1398.2465039712756</v>
      </c>
      <c r="F2002" s="29">
        <v>2800</v>
      </c>
    </row>
    <row r="2003" spans="1:6" hidden="1" x14ac:dyDescent="0.3">
      <c r="A2003" t="s">
        <v>2523</v>
      </c>
      <c r="B2003" t="s">
        <v>2524</v>
      </c>
      <c r="C2003" t="s">
        <v>2525</v>
      </c>
      <c r="D2003" t="s">
        <v>2547</v>
      </c>
      <c r="E2003" s="29">
        <v>2773.9553296307427</v>
      </c>
      <c r="F2003" s="29">
        <v>5600</v>
      </c>
    </row>
    <row r="2004" spans="1:6" hidden="1" x14ac:dyDescent="0.3">
      <c r="A2004" t="s">
        <v>2523</v>
      </c>
      <c r="B2004" t="s">
        <v>2524</v>
      </c>
      <c r="C2004" t="s">
        <v>2525</v>
      </c>
      <c r="D2004" t="s">
        <v>2548</v>
      </c>
      <c r="E2004" s="29">
        <v>1123.8137963837557</v>
      </c>
      <c r="F2004" s="29">
        <v>2300</v>
      </c>
    </row>
    <row r="2005" spans="1:6" hidden="1" x14ac:dyDescent="0.3">
      <c r="A2005" t="s">
        <v>2523</v>
      </c>
      <c r="B2005" t="s">
        <v>2524</v>
      </c>
      <c r="C2005" t="s">
        <v>2525</v>
      </c>
      <c r="D2005" t="s">
        <v>2549</v>
      </c>
      <c r="E2005" s="29">
        <v>835.55143112049291</v>
      </c>
      <c r="F2005" s="29">
        <v>1700</v>
      </c>
    </row>
    <row r="2006" spans="1:6" hidden="1" x14ac:dyDescent="0.3">
      <c r="A2006" t="s">
        <v>2523</v>
      </c>
      <c r="B2006" t="s">
        <v>2524</v>
      </c>
      <c r="C2006" t="s">
        <v>2525</v>
      </c>
      <c r="D2006" t="s">
        <v>2550</v>
      </c>
      <c r="E2006" s="29">
        <v>414.52654277852014</v>
      </c>
      <c r="F2006" s="29">
        <v>900</v>
      </c>
    </row>
    <row r="2007" spans="1:6" hidden="1" x14ac:dyDescent="0.3">
      <c r="A2007" t="s">
        <v>2523</v>
      </c>
      <c r="B2007" t="s">
        <v>2524</v>
      </c>
      <c r="C2007" t="s">
        <v>2525</v>
      </c>
      <c r="D2007" t="s">
        <v>2551</v>
      </c>
      <c r="E2007" s="29">
        <v>860.85355248247811</v>
      </c>
      <c r="F2007" s="29">
        <v>1800</v>
      </c>
    </row>
    <row r="2008" spans="1:6" hidden="1" x14ac:dyDescent="0.3">
      <c r="A2008" t="s">
        <v>2523</v>
      </c>
      <c r="B2008" t="s">
        <v>2524</v>
      </c>
      <c r="C2008" t="s">
        <v>2552</v>
      </c>
      <c r="D2008" t="s">
        <v>2553</v>
      </c>
      <c r="E2008" s="29">
        <v>1444.8260964815399</v>
      </c>
      <c r="F2008" s="29">
        <v>2900</v>
      </c>
    </row>
    <row r="2009" spans="1:6" hidden="1" x14ac:dyDescent="0.3">
      <c r="A2009" t="s">
        <v>2523</v>
      </c>
      <c r="B2009" t="s">
        <v>2524</v>
      </c>
      <c r="C2009" t="s">
        <v>2552</v>
      </c>
      <c r="D2009" t="s">
        <v>2554</v>
      </c>
      <c r="E2009" s="29">
        <v>1301.7586657374218</v>
      </c>
      <c r="F2009" s="29">
        <v>2700</v>
      </c>
    </row>
    <row r="2010" spans="1:6" hidden="1" x14ac:dyDescent="0.3">
      <c r="A2010" t="s">
        <v>2523</v>
      </c>
      <c r="B2010" t="s">
        <v>2524</v>
      </c>
      <c r="C2010" t="s">
        <v>2552</v>
      </c>
      <c r="D2010" t="s">
        <v>2555</v>
      </c>
      <c r="E2010" s="29">
        <v>1279.5150742133865</v>
      </c>
      <c r="F2010" s="29">
        <v>2600</v>
      </c>
    </row>
    <row r="2011" spans="1:6" hidden="1" x14ac:dyDescent="0.3">
      <c r="A2011" t="s">
        <v>2523</v>
      </c>
      <c r="B2011" t="s">
        <v>2524</v>
      </c>
      <c r="C2011" t="s">
        <v>2552</v>
      </c>
      <c r="D2011" t="s">
        <v>2556</v>
      </c>
      <c r="E2011" s="29">
        <v>1127.7378254669129</v>
      </c>
      <c r="F2011" s="29">
        <v>2300</v>
      </c>
    </row>
    <row r="2012" spans="1:6" hidden="1" x14ac:dyDescent="0.3">
      <c r="A2012" t="s">
        <v>2523</v>
      </c>
      <c r="B2012" t="s">
        <v>2524</v>
      </c>
      <c r="C2012" t="s">
        <v>2552</v>
      </c>
      <c r="D2012" t="s">
        <v>2557</v>
      </c>
      <c r="E2012" s="29">
        <v>1332.9862317239574</v>
      </c>
      <c r="F2012" s="29">
        <v>2700</v>
      </c>
    </row>
    <row r="2013" spans="1:6" hidden="1" x14ac:dyDescent="0.3">
      <c r="A2013" t="s">
        <v>2523</v>
      </c>
      <c r="B2013" t="s">
        <v>2524</v>
      </c>
      <c r="C2013" t="s">
        <v>2552</v>
      </c>
      <c r="D2013" t="s">
        <v>2558</v>
      </c>
      <c r="E2013" s="29">
        <v>2268.5053230921294</v>
      </c>
      <c r="F2013" s="29">
        <v>4600</v>
      </c>
    </row>
    <row r="2014" spans="1:6" hidden="1" x14ac:dyDescent="0.3">
      <c r="A2014" t="s">
        <v>2523</v>
      </c>
      <c r="B2014" t="s">
        <v>2524</v>
      </c>
      <c r="C2014" t="s">
        <v>2552</v>
      </c>
      <c r="D2014" t="s">
        <v>2559</v>
      </c>
      <c r="E2014" s="29">
        <v>756.68931809822629</v>
      </c>
      <c r="F2014" s="29">
        <v>1600</v>
      </c>
    </row>
    <row r="2015" spans="1:6" hidden="1" x14ac:dyDescent="0.3">
      <c r="A2015" t="s">
        <v>2523</v>
      </c>
      <c r="B2015" t="s">
        <v>2524</v>
      </c>
      <c r="C2015" t="s">
        <v>2552</v>
      </c>
      <c r="D2015" t="s">
        <v>2560</v>
      </c>
      <c r="E2015" s="29">
        <v>1477.5198829440415</v>
      </c>
      <c r="F2015" s="29">
        <v>3000</v>
      </c>
    </row>
    <row r="2016" spans="1:6" hidden="1" x14ac:dyDescent="0.3">
      <c r="A2016" t="s">
        <v>2523</v>
      </c>
      <c r="B2016" t="s">
        <v>2524</v>
      </c>
      <c r="C2016" t="s">
        <v>2552</v>
      </c>
      <c r="D2016" t="s">
        <v>2561</v>
      </c>
      <c r="E2016" s="29">
        <v>2250.3177438762059</v>
      </c>
      <c r="F2016" s="29">
        <v>4600</v>
      </c>
    </row>
    <row r="2017" spans="1:6" hidden="1" x14ac:dyDescent="0.3">
      <c r="A2017" t="s">
        <v>2523</v>
      </c>
      <c r="B2017" t="s">
        <v>2524</v>
      </c>
      <c r="C2017" t="s">
        <v>2552</v>
      </c>
      <c r="D2017" t="s">
        <v>2562</v>
      </c>
      <c r="E2017" s="29">
        <v>1212.9731197870583</v>
      </c>
      <c r="F2017" s="29">
        <v>2500</v>
      </c>
    </row>
    <row r="2018" spans="1:6" hidden="1" x14ac:dyDescent="0.3">
      <c r="A2018" t="s">
        <v>2523</v>
      </c>
      <c r="B2018" t="s">
        <v>2524</v>
      </c>
      <c r="C2018" t="s">
        <v>2552</v>
      </c>
      <c r="D2018" t="s">
        <v>2563</v>
      </c>
      <c r="E2018" s="29">
        <v>1912.0405890153213</v>
      </c>
      <c r="F2018" s="29">
        <v>3900</v>
      </c>
    </row>
    <row r="2019" spans="1:6" hidden="1" x14ac:dyDescent="0.3">
      <c r="A2019" t="s">
        <v>2523</v>
      </c>
      <c r="B2019" t="s">
        <v>2524</v>
      </c>
      <c r="C2019" t="s">
        <v>2552</v>
      </c>
      <c r="D2019" t="s">
        <v>2564</v>
      </c>
      <c r="E2019" s="29">
        <v>1867.3107567805903</v>
      </c>
      <c r="F2019" s="29">
        <v>3800</v>
      </c>
    </row>
    <row r="2020" spans="1:6" hidden="1" x14ac:dyDescent="0.3">
      <c r="A2020" t="s">
        <v>2523</v>
      </c>
      <c r="B2020" t="s">
        <v>2524</v>
      </c>
      <c r="C2020" t="s">
        <v>2552</v>
      </c>
      <c r="D2020" t="s">
        <v>2565</v>
      </c>
      <c r="E2020" s="29">
        <v>1950.1890678134396</v>
      </c>
      <c r="F2020" s="29">
        <v>4000</v>
      </c>
    </row>
    <row r="2021" spans="1:6" hidden="1" x14ac:dyDescent="0.3">
      <c r="A2021" t="s">
        <v>2523</v>
      </c>
      <c r="B2021" t="s">
        <v>2524</v>
      </c>
      <c r="C2021" t="s">
        <v>2552</v>
      </c>
      <c r="D2021" t="s">
        <v>2566</v>
      </c>
      <c r="E2021" s="29">
        <v>3352.7001085452803</v>
      </c>
      <c r="F2021" s="29">
        <v>6800</v>
      </c>
    </row>
    <row r="2022" spans="1:6" hidden="1" x14ac:dyDescent="0.3">
      <c r="A2022" t="s">
        <v>2523</v>
      </c>
      <c r="B2022" t="s">
        <v>2524</v>
      </c>
      <c r="C2022" t="s">
        <v>2552</v>
      </c>
      <c r="D2022" t="s">
        <v>2567</v>
      </c>
      <c r="E2022" s="29">
        <v>795.89820932800126</v>
      </c>
      <c r="F2022" s="29">
        <v>1600</v>
      </c>
    </row>
    <row r="2023" spans="1:6" hidden="1" x14ac:dyDescent="0.3">
      <c r="A2023" t="s">
        <v>2523</v>
      </c>
      <c r="B2023" t="s">
        <v>2524</v>
      </c>
      <c r="C2023" t="s">
        <v>2552</v>
      </c>
      <c r="D2023" t="s">
        <v>2568</v>
      </c>
      <c r="E2023" s="29">
        <v>2412.6328059065354</v>
      </c>
      <c r="F2023" s="29">
        <v>4900</v>
      </c>
    </row>
    <row r="2024" spans="1:6" hidden="1" x14ac:dyDescent="0.3">
      <c r="A2024" t="s">
        <v>2523</v>
      </c>
      <c r="B2024" t="s">
        <v>2524</v>
      </c>
      <c r="C2024" t="s">
        <v>2552</v>
      </c>
      <c r="D2024" t="s">
        <v>2569</v>
      </c>
      <c r="E2024" s="29">
        <v>1992.5830913232335</v>
      </c>
      <c r="F2024" s="29">
        <v>4000</v>
      </c>
    </row>
    <row r="2025" spans="1:6" hidden="1" x14ac:dyDescent="0.3">
      <c r="A2025" t="s">
        <v>2523</v>
      </c>
      <c r="B2025" t="s">
        <v>2524</v>
      </c>
      <c r="C2025" t="s">
        <v>2552</v>
      </c>
      <c r="D2025" t="s">
        <v>2570</v>
      </c>
      <c r="E2025" s="29">
        <v>1900.0844186274148</v>
      </c>
      <c r="F2025" s="29">
        <v>3900</v>
      </c>
    </row>
    <row r="2026" spans="1:6" hidden="1" x14ac:dyDescent="0.3">
      <c r="A2026" t="s">
        <v>2523</v>
      </c>
      <c r="B2026" t="s">
        <v>2524</v>
      </c>
      <c r="C2026" t="s">
        <v>2552</v>
      </c>
      <c r="D2026" t="s">
        <v>2571</v>
      </c>
      <c r="E2026" s="29">
        <v>1899.7244501566122</v>
      </c>
      <c r="F2026" s="29">
        <v>3800</v>
      </c>
    </row>
    <row r="2027" spans="1:6" hidden="1" x14ac:dyDescent="0.3">
      <c r="A2027" t="s">
        <v>2523</v>
      </c>
      <c r="B2027" t="s">
        <v>2524</v>
      </c>
      <c r="C2027" t="s">
        <v>2552</v>
      </c>
      <c r="D2027" t="s">
        <v>2572</v>
      </c>
      <c r="E2027" s="29">
        <v>1628.5789741162862</v>
      </c>
      <c r="F2027" s="29">
        <v>3300</v>
      </c>
    </row>
    <row r="2028" spans="1:6" hidden="1" x14ac:dyDescent="0.3">
      <c r="A2028" t="s">
        <v>2523</v>
      </c>
      <c r="B2028" t="s">
        <v>2524</v>
      </c>
      <c r="C2028" t="s">
        <v>2552</v>
      </c>
      <c r="D2028" t="s">
        <v>2573</v>
      </c>
      <c r="E2028" s="29">
        <v>1833.7085527396202</v>
      </c>
      <c r="F2028" s="29">
        <v>3700</v>
      </c>
    </row>
    <row r="2029" spans="1:6" hidden="1" x14ac:dyDescent="0.3">
      <c r="A2029" t="s">
        <v>2523</v>
      </c>
      <c r="B2029" t="s">
        <v>2524</v>
      </c>
      <c r="C2029" t="s">
        <v>2552</v>
      </c>
      <c r="D2029" t="s">
        <v>2574</v>
      </c>
      <c r="E2029" s="29">
        <v>985.90306988077452</v>
      </c>
      <c r="F2029" s="29">
        <v>2000</v>
      </c>
    </row>
    <row r="2030" spans="1:6" hidden="1" x14ac:dyDescent="0.3">
      <c r="A2030" t="s">
        <v>2523</v>
      </c>
      <c r="B2030" t="s">
        <v>2524</v>
      </c>
      <c r="C2030" t="s">
        <v>2552</v>
      </c>
      <c r="D2030" t="s">
        <v>2575</v>
      </c>
      <c r="E2030" s="29">
        <v>1621.1406955717773</v>
      </c>
      <c r="F2030" s="29">
        <v>3300</v>
      </c>
    </row>
    <row r="2031" spans="1:6" hidden="1" x14ac:dyDescent="0.3">
      <c r="A2031" t="s">
        <v>2523</v>
      </c>
      <c r="B2031" t="s">
        <v>2524</v>
      </c>
      <c r="C2031" t="s">
        <v>2576</v>
      </c>
      <c r="D2031" t="s">
        <v>2577</v>
      </c>
      <c r="E2031" s="29">
        <v>1741.1159329725856</v>
      </c>
      <c r="F2031" s="29">
        <v>3500</v>
      </c>
    </row>
    <row r="2032" spans="1:6" hidden="1" x14ac:dyDescent="0.3">
      <c r="A2032" t="s">
        <v>2523</v>
      </c>
      <c r="B2032" t="s">
        <v>2524</v>
      </c>
      <c r="C2032" t="s">
        <v>2576</v>
      </c>
      <c r="D2032" t="s">
        <v>2578</v>
      </c>
      <c r="E2032" s="29">
        <v>1474.7653677360449</v>
      </c>
      <c r="F2032" s="29">
        <v>3000</v>
      </c>
    </row>
    <row r="2033" spans="1:6" hidden="1" x14ac:dyDescent="0.3">
      <c r="A2033" t="s">
        <v>2523</v>
      </c>
      <c r="B2033" t="s">
        <v>2524</v>
      </c>
      <c r="C2033" t="s">
        <v>2576</v>
      </c>
      <c r="D2033" t="s">
        <v>2579</v>
      </c>
      <c r="E2033" s="29">
        <v>1629.6954387788539</v>
      </c>
      <c r="F2033" s="29">
        <v>3300</v>
      </c>
    </row>
    <row r="2034" spans="1:6" hidden="1" x14ac:dyDescent="0.3">
      <c r="A2034" t="s">
        <v>2523</v>
      </c>
      <c r="B2034" t="s">
        <v>2524</v>
      </c>
      <c r="C2034" t="s">
        <v>2576</v>
      </c>
      <c r="D2034" t="s">
        <v>2580</v>
      </c>
      <c r="E2034" s="29">
        <v>2288.0356412269848</v>
      </c>
      <c r="F2034" s="29">
        <v>4600</v>
      </c>
    </row>
    <row r="2035" spans="1:6" hidden="1" x14ac:dyDescent="0.3">
      <c r="A2035" t="s">
        <v>2523</v>
      </c>
      <c r="B2035" t="s">
        <v>2524</v>
      </c>
      <c r="C2035" t="s">
        <v>2576</v>
      </c>
      <c r="D2035" t="s">
        <v>2581</v>
      </c>
      <c r="E2035" s="29">
        <v>2627.9359906459458</v>
      </c>
      <c r="F2035" s="29">
        <v>5300</v>
      </c>
    </row>
    <row r="2036" spans="1:6" hidden="1" x14ac:dyDescent="0.3">
      <c r="A2036" t="s">
        <v>2523</v>
      </c>
      <c r="B2036" t="s">
        <v>2524</v>
      </c>
      <c r="C2036" t="s">
        <v>2576</v>
      </c>
      <c r="D2036" t="s">
        <v>2582</v>
      </c>
      <c r="E2036" s="29">
        <v>3296.158830408533</v>
      </c>
      <c r="F2036" s="29">
        <v>6600</v>
      </c>
    </row>
    <row r="2037" spans="1:6" hidden="1" x14ac:dyDescent="0.3">
      <c r="A2037" t="s">
        <v>2523</v>
      </c>
      <c r="B2037" t="s">
        <v>2524</v>
      </c>
      <c r="C2037" t="s">
        <v>2576</v>
      </c>
      <c r="D2037" t="s">
        <v>2583</v>
      </c>
      <c r="E2037" s="29">
        <v>1272.506497947858</v>
      </c>
      <c r="F2037" s="29">
        <v>2600</v>
      </c>
    </row>
    <row r="2038" spans="1:6" hidden="1" x14ac:dyDescent="0.3">
      <c r="A2038" t="s">
        <v>2523</v>
      </c>
      <c r="B2038" t="s">
        <v>2524</v>
      </c>
      <c r="C2038" t="s">
        <v>2576</v>
      </c>
      <c r="D2038" t="s">
        <v>2584</v>
      </c>
      <c r="E2038" s="29">
        <v>1272.3026989370424</v>
      </c>
      <c r="F2038" s="29">
        <v>2600</v>
      </c>
    </row>
    <row r="2039" spans="1:6" hidden="1" x14ac:dyDescent="0.3">
      <c r="A2039" t="s">
        <v>2523</v>
      </c>
      <c r="B2039" t="s">
        <v>2524</v>
      </c>
      <c r="C2039" t="s">
        <v>2576</v>
      </c>
      <c r="D2039" t="s">
        <v>2585</v>
      </c>
      <c r="E2039" s="29">
        <v>2642.4485531797282</v>
      </c>
      <c r="F2039" s="29">
        <v>5300</v>
      </c>
    </row>
    <row r="2040" spans="1:6" hidden="1" x14ac:dyDescent="0.3">
      <c r="A2040" t="s">
        <v>2523</v>
      </c>
      <c r="B2040" t="s">
        <v>2524</v>
      </c>
      <c r="C2040" t="s">
        <v>2586</v>
      </c>
      <c r="D2040" t="s">
        <v>2587</v>
      </c>
      <c r="E2040" s="29">
        <v>3222.7410512079705</v>
      </c>
      <c r="F2040" s="29">
        <v>6500</v>
      </c>
    </row>
    <row r="2041" spans="1:6" hidden="1" x14ac:dyDescent="0.3">
      <c r="A2041" t="s">
        <v>2523</v>
      </c>
      <c r="B2041" t="s">
        <v>2524</v>
      </c>
      <c r="C2041" t="s">
        <v>2586</v>
      </c>
      <c r="D2041" t="s">
        <v>2588</v>
      </c>
      <c r="E2041" s="29">
        <v>2133.7329164530447</v>
      </c>
      <c r="F2041" s="29">
        <v>4300</v>
      </c>
    </row>
    <row r="2042" spans="1:6" hidden="1" x14ac:dyDescent="0.3">
      <c r="A2042" t="s">
        <v>2523</v>
      </c>
      <c r="B2042" t="s">
        <v>2524</v>
      </c>
      <c r="C2042" t="s">
        <v>2586</v>
      </c>
      <c r="D2042" t="s">
        <v>2589</v>
      </c>
      <c r="E2042" s="29">
        <v>4233.4535716411356</v>
      </c>
      <c r="F2042" s="29">
        <v>8500</v>
      </c>
    </row>
    <row r="2043" spans="1:6" hidden="1" x14ac:dyDescent="0.3">
      <c r="A2043" t="s">
        <v>2523</v>
      </c>
      <c r="B2043" t="s">
        <v>2524</v>
      </c>
      <c r="C2043" t="s">
        <v>2586</v>
      </c>
      <c r="D2043" t="s">
        <v>2590</v>
      </c>
      <c r="E2043" s="29">
        <v>4706.1368892326318</v>
      </c>
      <c r="F2043" s="29">
        <v>9500</v>
      </c>
    </row>
    <row r="2044" spans="1:6" hidden="1" x14ac:dyDescent="0.3">
      <c r="A2044" t="s">
        <v>2523</v>
      </c>
      <c r="B2044" t="s">
        <v>2524</v>
      </c>
      <c r="C2044" t="s">
        <v>2586</v>
      </c>
      <c r="D2044" t="s">
        <v>2591</v>
      </c>
      <c r="E2044" s="29">
        <v>2736.5931687568723</v>
      </c>
      <c r="F2044" s="29">
        <v>5500</v>
      </c>
    </row>
    <row r="2045" spans="1:6" hidden="1" x14ac:dyDescent="0.3">
      <c r="A2045" t="s">
        <v>2523</v>
      </c>
      <c r="B2045" t="s">
        <v>2524</v>
      </c>
      <c r="C2045" t="s">
        <v>2586</v>
      </c>
      <c r="D2045" t="s">
        <v>2592</v>
      </c>
      <c r="E2045" s="29">
        <v>4842.2572854897462</v>
      </c>
      <c r="F2045" s="29">
        <v>9700</v>
      </c>
    </row>
    <row r="2046" spans="1:6" hidden="1" x14ac:dyDescent="0.3">
      <c r="A2046" t="s">
        <v>2523</v>
      </c>
      <c r="B2046" t="s">
        <v>2524</v>
      </c>
      <c r="C2046" t="s">
        <v>2586</v>
      </c>
      <c r="D2046" t="s">
        <v>2593</v>
      </c>
      <c r="E2046" s="29">
        <v>9922.7702189436604</v>
      </c>
      <c r="F2046" s="29">
        <v>19900</v>
      </c>
    </row>
    <row r="2047" spans="1:6" hidden="1" x14ac:dyDescent="0.3">
      <c r="A2047" t="s">
        <v>2523</v>
      </c>
      <c r="B2047" t="s">
        <v>2524</v>
      </c>
      <c r="C2047" t="s">
        <v>2586</v>
      </c>
      <c r="D2047" t="s">
        <v>2594</v>
      </c>
      <c r="E2047" s="29">
        <v>2479.493359467127</v>
      </c>
      <c r="F2047" s="29">
        <v>5000</v>
      </c>
    </row>
    <row r="2048" spans="1:6" hidden="1" x14ac:dyDescent="0.3">
      <c r="A2048" t="s">
        <v>2523</v>
      </c>
      <c r="B2048" t="s">
        <v>2524</v>
      </c>
      <c r="C2048" t="s">
        <v>2586</v>
      </c>
      <c r="D2048" t="s">
        <v>2595</v>
      </c>
      <c r="E2048" s="29">
        <v>2775.4539930541241</v>
      </c>
      <c r="F2048" s="29">
        <v>5600</v>
      </c>
    </row>
    <row r="2049" spans="1:6" hidden="1" x14ac:dyDescent="0.3">
      <c r="A2049" t="s">
        <v>2523</v>
      </c>
      <c r="B2049" t="s">
        <v>2524</v>
      </c>
      <c r="C2049" t="s">
        <v>2586</v>
      </c>
      <c r="D2049" t="s">
        <v>2596</v>
      </c>
      <c r="E2049" s="29">
        <v>2298.6554536544222</v>
      </c>
      <c r="F2049" s="29">
        <v>4600</v>
      </c>
    </row>
    <row r="2050" spans="1:6" hidden="1" x14ac:dyDescent="0.3">
      <c r="A2050" t="s">
        <v>2523</v>
      </c>
      <c r="B2050" t="s">
        <v>2524</v>
      </c>
      <c r="C2050" t="s">
        <v>2586</v>
      </c>
      <c r="D2050" t="s">
        <v>2597</v>
      </c>
      <c r="E2050" s="29">
        <v>2562.074512589882</v>
      </c>
      <c r="F2050" s="29">
        <v>5200</v>
      </c>
    </row>
    <row r="2051" spans="1:6" hidden="1" x14ac:dyDescent="0.3">
      <c r="A2051" t="s">
        <v>2523</v>
      </c>
      <c r="B2051" t="s">
        <v>2524</v>
      </c>
      <c r="C2051" t="s">
        <v>2586</v>
      </c>
      <c r="D2051" t="s">
        <v>2598</v>
      </c>
      <c r="E2051" s="29">
        <v>4394.1333467095792</v>
      </c>
      <c r="F2051" s="29">
        <v>8800</v>
      </c>
    </row>
    <row r="2052" spans="1:6" hidden="1" x14ac:dyDescent="0.3">
      <c r="A2052" t="s">
        <v>2523</v>
      </c>
      <c r="B2052" t="s">
        <v>2524</v>
      </c>
      <c r="C2052" t="s">
        <v>2586</v>
      </c>
      <c r="D2052" t="s">
        <v>2599</v>
      </c>
      <c r="E2052" s="29">
        <v>5475.9781760935639</v>
      </c>
      <c r="F2052" s="29">
        <v>11000</v>
      </c>
    </row>
    <row r="2053" spans="1:6" hidden="1" x14ac:dyDescent="0.3">
      <c r="A2053" t="s">
        <v>2523</v>
      </c>
      <c r="B2053" t="s">
        <v>2524</v>
      </c>
      <c r="C2053" t="s">
        <v>2586</v>
      </c>
      <c r="D2053" t="s">
        <v>2600</v>
      </c>
      <c r="E2053" s="29">
        <v>4298.7135387164562</v>
      </c>
      <c r="F2053" s="29">
        <v>8600</v>
      </c>
    </row>
    <row r="2054" spans="1:6" hidden="1" x14ac:dyDescent="0.3">
      <c r="A2054" t="s">
        <v>2523</v>
      </c>
      <c r="B2054" t="s">
        <v>2524</v>
      </c>
      <c r="C2054" t="s">
        <v>2586</v>
      </c>
      <c r="D2054" t="s">
        <v>2601</v>
      </c>
      <c r="E2054" s="29">
        <v>4480.7361252609844</v>
      </c>
      <c r="F2054" s="29">
        <v>9000</v>
      </c>
    </row>
    <row r="2055" spans="1:6" hidden="1" x14ac:dyDescent="0.3">
      <c r="A2055" t="s">
        <v>2523</v>
      </c>
      <c r="B2055" t="s">
        <v>2524</v>
      </c>
      <c r="C2055" t="s">
        <v>2586</v>
      </c>
      <c r="D2055" t="s">
        <v>2602</v>
      </c>
      <c r="E2055" s="29">
        <v>4072.1944163049502</v>
      </c>
      <c r="F2055" s="29">
        <v>8200</v>
      </c>
    </row>
    <row r="2056" spans="1:6" hidden="1" x14ac:dyDescent="0.3">
      <c r="A2056" t="s">
        <v>2523</v>
      </c>
      <c r="B2056" t="s">
        <v>2524</v>
      </c>
      <c r="C2056" t="s">
        <v>2586</v>
      </c>
      <c r="D2056" t="s">
        <v>2603</v>
      </c>
      <c r="E2056" s="29">
        <v>3678.1222773430418</v>
      </c>
      <c r="F2056" s="29">
        <v>7400</v>
      </c>
    </row>
    <row r="2057" spans="1:6" hidden="1" x14ac:dyDescent="0.3">
      <c r="A2057" t="s">
        <v>2523</v>
      </c>
      <c r="B2057" t="s">
        <v>2524</v>
      </c>
      <c r="C2057" t="s">
        <v>2586</v>
      </c>
      <c r="D2057" t="s">
        <v>2604</v>
      </c>
      <c r="E2057" s="29">
        <v>3192.8738213796687</v>
      </c>
      <c r="F2057" s="29">
        <v>6400</v>
      </c>
    </row>
    <row r="2058" spans="1:6" hidden="1" x14ac:dyDescent="0.3">
      <c r="A2058" t="s">
        <v>2523</v>
      </c>
      <c r="B2058" t="s">
        <v>2524</v>
      </c>
      <c r="C2058" t="s">
        <v>2586</v>
      </c>
      <c r="D2058" t="s">
        <v>2605</v>
      </c>
      <c r="E2058" s="29">
        <v>3801.663237905248</v>
      </c>
      <c r="F2058" s="29">
        <v>7700</v>
      </c>
    </row>
    <row r="2059" spans="1:6" hidden="1" x14ac:dyDescent="0.3">
      <c r="A2059" t="s">
        <v>2523</v>
      </c>
      <c r="B2059" t="s">
        <v>2524</v>
      </c>
      <c r="C2059" t="s">
        <v>2586</v>
      </c>
      <c r="D2059" t="s">
        <v>2606</v>
      </c>
      <c r="E2059" s="29">
        <v>1569.3210786757118</v>
      </c>
      <c r="F2059" s="29">
        <v>3200</v>
      </c>
    </row>
    <row r="2060" spans="1:6" hidden="1" x14ac:dyDescent="0.3">
      <c r="A2060" t="s">
        <v>2523</v>
      </c>
      <c r="B2060" t="s">
        <v>2524</v>
      </c>
      <c r="C2060" t="s">
        <v>2586</v>
      </c>
      <c r="D2060" t="s">
        <v>2607</v>
      </c>
      <c r="E2060" s="29">
        <v>3577.3587714434116</v>
      </c>
      <c r="F2060" s="29">
        <v>7200</v>
      </c>
    </row>
    <row r="2061" spans="1:6" hidden="1" x14ac:dyDescent="0.3">
      <c r="A2061" t="s">
        <v>2523</v>
      </c>
      <c r="B2061" t="s">
        <v>2524</v>
      </c>
      <c r="C2061" t="s">
        <v>2586</v>
      </c>
      <c r="D2061" t="s">
        <v>2608</v>
      </c>
      <c r="E2061" s="29">
        <v>4333.5493169563006</v>
      </c>
      <c r="F2061" s="29">
        <v>8700</v>
      </c>
    </row>
    <row r="2062" spans="1:6" hidden="1" x14ac:dyDescent="0.3">
      <c r="A2062" t="s">
        <v>2523</v>
      </c>
      <c r="B2062" t="s">
        <v>2524</v>
      </c>
      <c r="C2062" t="s">
        <v>2586</v>
      </c>
      <c r="D2062" t="s">
        <v>2609</v>
      </c>
      <c r="E2062" s="29">
        <v>3635.4701013709164</v>
      </c>
      <c r="F2062" s="29">
        <v>7300</v>
      </c>
    </row>
    <row r="2063" spans="1:6" hidden="1" x14ac:dyDescent="0.3">
      <c r="A2063" t="s">
        <v>2523</v>
      </c>
      <c r="B2063" t="s">
        <v>2524</v>
      </c>
      <c r="C2063" t="s">
        <v>2586</v>
      </c>
      <c r="D2063" t="s">
        <v>2610</v>
      </c>
      <c r="E2063" s="29">
        <v>2380.8655282869399</v>
      </c>
      <c r="F2063" s="29">
        <v>4800</v>
      </c>
    </row>
    <row r="2064" spans="1:6" hidden="1" x14ac:dyDescent="0.3">
      <c r="A2064" t="s">
        <v>2523</v>
      </c>
      <c r="B2064" t="s">
        <v>2524</v>
      </c>
      <c r="C2064" t="s">
        <v>2586</v>
      </c>
      <c r="D2064" t="s">
        <v>2611</v>
      </c>
      <c r="E2064" s="29">
        <v>5386.8860075187995</v>
      </c>
      <c r="F2064" s="29">
        <v>10800</v>
      </c>
    </row>
    <row r="2065" spans="1:6" hidden="1" x14ac:dyDescent="0.3">
      <c r="A2065" t="s">
        <v>2523</v>
      </c>
      <c r="B2065" t="s">
        <v>2524</v>
      </c>
      <c r="C2065" t="s">
        <v>2586</v>
      </c>
      <c r="D2065" t="s">
        <v>2612</v>
      </c>
      <c r="E2065" s="29">
        <v>3584.7614720577703</v>
      </c>
      <c r="F2065" s="29">
        <v>7200</v>
      </c>
    </row>
    <row r="2066" spans="1:6" hidden="1" x14ac:dyDescent="0.3">
      <c r="A2066" t="s">
        <v>2523</v>
      </c>
      <c r="B2066" t="s">
        <v>2524</v>
      </c>
      <c r="C2066" t="s">
        <v>2586</v>
      </c>
      <c r="D2066" t="s">
        <v>2613</v>
      </c>
      <c r="E2066" s="29">
        <v>3323.9740840595286</v>
      </c>
      <c r="F2066" s="29">
        <v>6700</v>
      </c>
    </row>
    <row r="2067" spans="1:6" hidden="1" x14ac:dyDescent="0.3">
      <c r="A2067" t="s">
        <v>2523</v>
      </c>
      <c r="B2067" t="s">
        <v>2524</v>
      </c>
      <c r="C2067" t="s">
        <v>2586</v>
      </c>
      <c r="D2067" t="s">
        <v>2614</v>
      </c>
      <c r="E2067" s="29">
        <v>931.24505459580018</v>
      </c>
      <c r="F2067" s="29">
        <v>1900</v>
      </c>
    </row>
    <row r="2068" spans="1:6" hidden="1" x14ac:dyDescent="0.3">
      <c r="A2068" t="s">
        <v>2523</v>
      </c>
      <c r="B2068" t="s">
        <v>2524</v>
      </c>
      <c r="C2068" t="s">
        <v>2586</v>
      </c>
      <c r="D2068" t="s">
        <v>2615</v>
      </c>
      <c r="E2068" s="29">
        <v>5467.5478538648695</v>
      </c>
      <c r="F2068" s="29">
        <v>11000</v>
      </c>
    </row>
    <row r="2069" spans="1:6" hidden="1" x14ac:dyDescent="0.3">
      <c r="A2069" t="s">
        <v>2523</v>
      </c>
      <c r="B2069" t="s">
        <v>2524</v>
      </c>
      <c r="C2069" t="s">
        <v>2586</v>
      </c>
      <c r="D2069" t="s">
        <v>2616</v>
      </c>
      <c r="E2069" s="29">
        <v>8752.7108003824032</v>
      </c>
      <c r="F2069" s="29">
        <v>17600</v>
      </c>
    </row>
    <row r="2070" spans="1:6" hidden="1" x14ac:dyDescent="0.3">
      <c r="A2070" t="s">
        <v>2523</v>
      </c>
      <c r="B2070" t="s">
        <v>2524</v>
      </c>
      <c r="C2070" t="s">
        <v>2586</v>
      </c>
      <c r="D2070" t="s">
        <v>2617</v>
      </c>
      <c r="E2070" s="29">
        <v>4432.99581483568</v>
      </c>
      <c r="F2070" s="29">
        <v>8900</v>
      </c>
    </row>
    <row r="2071" spans="1:6" hidden="1" x14ac:dyDescent="0.3">
      <c r="A2071" t="s">
        <v>2523</v>
      </c>
      <c r="B2071" t="s">
        <v>2524</v>
      </c>
      <c r="C2071" t="s">
        <v>2586</v>
      </c>
      <c r="D2071" t="s">
        <v>2618</v>
      </c>
      <c r="E2071" s="29">
        <v>10967.700226304441</v>
      </c>
      <c r="F2071" s="29">
        <v>22000</v>
      </c>
    </row>
    <row r="2072" spans="1:6" hidden="1" x14ac:dyDescent="0.3">
      <c r="A2072" t="s">
        <v>2523</v>
      </c>
      <c r="B2072" t="s">
        <v>2524</v>
      </c>
      <c r="C2072" t="s">
        <v>2586</v>
      </c>
      <c r="D2072" t="s">
        <v>2619</v>
      </c>
      <c r="E2072" s="29">
        <v>5462.8160085410291</v>
      </c>
      <c r="F2072" s="29">
        <v>11000</v>
      </c>
    </row>
    <row r="2073" spans="1:6" hidden="1" x14ac:dyDescent="0.3">
      <c r="A2073" t="s">
        <v>2523</v>
      </c>
      <c r="B2073" t="s">
        <v>2524</v>
      </c>
      <c r="C2073" t="s">
        <v>2586</v>
      </c>
      <c r="D2073" t="s">
        <v>2620</v>
      </c>
      <c r="E2073" s="29">
        <v>2368.3577336519411</v>
      </c>
      <c r="F2073" s="29">
        <v>4800</v>
      </c>
    </row>
    <row r="2074" spans="1:6" hidden="1" x14ac:dyDescent="0.3">
      <c r="A2074" t="s">
        <v>2523</v>
      </c>
      <c r="B2074" t="s">
        <v>2524</v>
      </c>
      <c r="C2074" t="s">
        <v>2586</v>
      </c>
      <c r="D2074" t="s">
        <v>2621</v>
      </c>
      <c r="E2074" s="29">
        <v>1943.877090250669</v>
      </c>
      <c r="F2074" s="29">
        <v>3900</v>
      </c>
    </row>
    <row r="2075" spans="1:6" hidden="1" x14ac:dyDescent="0.3">
      <c r="A2075" t="s">
        <v>2523</v>
      </c>
      <c r="B2075" t="s">
        <v>2524</v>
      </c>
      <c r="C2075" t="s">
        <v>2586</v>
      </c>
      <c r="D2075" t="s">
        <v>2622</v>
      </c>
      <c r="E2075" s="29">
        <v>4351.0071223591694</v>
      </c>
      <c r="F2075" s="29">
        <v>8800</v>
      </c>
    </row>
    <row r="2076" spans="1:6" hidden="1" x14ac:dyDescent="0.3">
      <c r="A2076" t="s">
        <v>2523</v>
      </c>
      <c r="B2076" t="s">
        <v>2524</v>
      </c>
      <c r="C2076" t="s">
        <v>2586</v>
      </c>
      <c r="D2076" t="s">
        <v>2623</v>
      </c>
      <c r="E2076" s="29">
        <v>1310.2974942655169</v>
      </c>
      <c r="F2076" s="29">
        <v>2700</v>
      </c>
    </row>
    <row r="2077" spans="1:6" hidden="1" x14ac:dyDescent="0.3">
      <c r="A2077" t="s">
        <v>2523</v>
      </c>
      <c r="B2077" t="s">
        <v>2524</v>
      </c>
      <c r="C2077" t="s">
        <v>2586</v>
      </c>
      <c r="D2077" t="s">
        <v>2624</v>
      </c>
      <c r="E2077" s="29">
        <v>5470.3526378587994</v>
      </c>
      <c r="F2077" s="29">
        <v>11000</v>
      </c>
    </row>
    <row r="2078" spans="1:6" hidden="1" x14ac:dyDescent="0.3">
      <c r="A2078" t="s">
        <v>2523</v>
      </c>
      <c r="B2078" t="s">
        <v>2524</v>
      </c>
      <c r="C2078" t="s">
        <v>2586</v>
      </c>
      <c r="D2078" t="s">
        <v>2625</v>
      </c>
      <c r="E2078" s="29">
        <v>3455.7374941910275</v>
      </c>
      <c r="F2078" s="29">
        <v>7000</v>
      </c>
    </row>
    <row r="2079" spans="1:6" hidden="1" x14ac:dyDescent="0.3">
      <c r="A2079" t="s">
        <v>2523</v>
      </c>
      <c r="B2079" t="s">
        <v>2524</v>
      </c>
      <c r="C2079" t="s">
        <v>2586</v>
      </c>
      <c r="D2079" t="s">
        <v>2626</v>
      </c>
      <c r="E2079" s="29">
        <v>3072.0664933982807</v>
      </c>
      <c r="F2079" s="29">
        <v>6200</v>
      </c>
    </row>
    <row r="2080" spans="1:6" hidden="1" x14ac:dyDescent="0.3">
      <c r="A2080" t="s">
        <v>2523</v>
      </c>
      <c r="B2080" t="s">
        <v>2524</v>
      </c>
      <c r="C2080" t="s">
        <v>2586</v>
      </c>
      <c r="D2080" t="s">
        <v>2627</v>
      </c>
      <c r="E2080" s="29">
        <v>7384.7986830229629</v>
      </c>
      <c r="F2080" s="29">
        <v>14800</v>
      </c>
    </row>
    <row r="2081" spans="1:6" hidden="1" x14ac:dyDescent="0.3">
      <c r="A2081" t="s">
        <v>2523</v>
      </c>
      <c r="B2081" t="s">
        <v>2524</v>
      </c>
      <c r="C2081" t="s">
        <v>2586</v>
      </c>
      <c r="D2081" t="s">
        <v>2628</v>
      </c>
      <c r="E2081" s="29">
        <v>2985.7217785651528</v>
      </c>
      <c r="F2081" s="29">
        <v>6000</v>
      </c>
    </row>
    <row r="2082" spans="1:6" hidden="1" x14ac:dyDescent="0.3">
      <c r="A2082" t="s">
        <v>2523</v>
      </c>
      <c r="B2082" t="s">
        <v>2524</v>
      </c>
      <c r="C2082" t="s">
        <v>2586</v>
      </c>
      <c r="D2082" t="s">
        <v>2629</v>
      </c>
      <c r="E2082" s="29">
        <v>2321.3565845936541</v>
      </c>
      <c r="F2082" s="29">
        <v>4700</v>
      </c>
    </row>
    <row r="2083" spans="1:6" hidden="1" x14ac:dyDescent="0.3">
      <c r="A2083" t="s">
        <v>2523</v>
      </c>
      <c r="B2083" t="s">
        <v>2630</v>
      </c>
      <c r="C2083" t="s">
        <v>2631</v>
      </c>
      <c r="D2083" t="s">
        <v>2632</v>
      </c>
      <c r="E2083" s="29">
        <v>3265.3263323935962</v>
      </c>
      <c r="F2083" s="29">
        <v>6600</v>
      </c>
    </row>
    <row r="2084" spans="1:6" hidden="1" x14ac:dyDescent="0.3">
      <c r="A2084" t="s">
        <v>2523</v>
      </c>
      <c r="B2084" t="s">
        <v>2630</v>
      </c>
      <c r="C2084" t="s">
        <v>2631</v>
      </c>
      <c r="D2084" t="s">
        <v>2633</v>
      </c>
      <c r="E2084" s="29">
        <v>3399.2938619037659</v>
      </c>
      <c r="F2084" s="29">
        <v>6800</v>
      </c>
    </row>
    <row r="2085" spans="1:6" hidden="1" x14ac:dyDescent="0.3">
      <c r="A2085" t="s">
        <v>2523</v>
      </c>
      <c r="B2085" t="s">
        <v>2630</v>
      </c>
      <c r="C2085" t="s">
        <v>2631</v>
      </c>
      <c r="D2085" t="s">
        <v>2634</v>
      </c>
      <c r="E2085" s="29">
        <v>6126.423450900882</v>
      </c>
      <c r="F2085" s="29">
        <v>12300</v>
      </c>
    </row>
    <row r="2086" spans="1:6" hidden="1" x14ac:dyDescent="0.3">
      <c r="A2086" t="s">
        <v>2523</v>
      </c>
      <c r="B2086" t="s">
        <v>2630</v>
      </c>
      <c r="C2086" t="s">
        <v>2631</v>
      </c>
      <c r="D2086" t="s">
        <v>2635</v>
      </c>
      <c r="E2086" s="29">
        <v>1494.1322961431783</v>
      </c>
      <c r="F2086" s="29">
        <v>3000</v>
      </c>
    </row>
    <row r="2087" spans="1:6" hidden="1" x14ac:dyDescent="0.3">
      <c r="A2087" t="s">
        <v>2523</v>
      </c>
      <c r="B2087" t="s">
        <v>2630</v>
      </c>
      <c r="C2087" t="s">
        <v>2631</v>
      </c>
      <c r="D2087" t="s">
        <v>2636</v>
      </c>
      <c r="E2087" s="29">
        <v>3596.258999007443</v>
      </c>
      <c r="F2087" s="29">
        <v>7200</v>
      </c>
    </row>
    <row r="2088" spans="1:6" hidden="1" x14ac:dyDescent="0.3">
      <c r="A2088" t="s">
        <v>2523</v>
      </c>
      <c r="B2088" t="s">
        <v>2630</v>
      </c>
      <c r="C2088" t="s">
        <v>2631</v>
      </c>
      <c r="D2088" t="s">
        <v>2637</v>
      </c>
      <c r="E2088" s="29">
        <v>3011.9378496664099</v>
      </c>
      <c r="F2088" s="29">
        <v>6100</v>
      </c>
    </row>
    <row r="2089" spans="1:6" hidden="1" x14ac:dyDescent="0.3">
      <c r="A2089" t="s">
        <v>2523</v>
      </c>
      <c r="B2089" t="s">
        <v>2630</v>
      </c>
      <c r="C2089" t="s">
        <v>2631</v>
      </c>
      <c r="D2089" t="s">
        <v>2638</v>
      </c>
      <c r="E2089" s="29">
        <v>2460.6188491072735</v>
      </c>
      <c r="F2089" s="29">
        <v>5000</v>
      </c>
    </row>
    <row r="2090" spans="1:6" hidden="1" x14ac:dyDescent="0.3">
      <c r="A2090" t="s">
        <v>2523</v>
      </c>
      <c r="B2090" t="s">
        <v>2630</v>
      </c>
      <c r="C2090" t="s">
        <v>2631</v>
      </c>
      <c r="D2090" t="s">
        <v>2639</v>
      </c>
      <c r="E2090" s="29">
        <v>3463.2871264674623</v>
      </c>
      <c r="F2090" s="29">
        <v>7000</v>
      </c>
    </row>
    <row r="2091" spans="1:6" hidden="1" x14ac:dyDescent="0.3">
      <c r="A2091" t="s">
        <v>2523</v>
      </c>
      <c r="B2091" t="s">
        <v>2630</v>
      </c>
      <c r="C2091" t="s">
        <v>2631</v>
      </c>
      <c r="D2091" t="s">
        <v>2640</v>
      </c>
      <c r="E2091" s="29">
        <v>2665.4543020787505</v>
      </c>
      <c r="F2091" s="29">
        <v>5400</v>
      </c>
    </row>
    <row r="2092" spans="1:6" hidden="1" x14ac:dyDescent="0.3">
      <c r="A2092" t="s">
        <v>2523</v>
      </c>
      <c r="B2092" t="s">
        <v>2630</v>
      </c>
      <c r="C2092" t="s">
        <v>2631</v>
      </c>
      <c r="D2092" t="s">
        <v>2641</v>
      </c>
      <c r="E2092" s="29">
        <v>1876.4196778726507</v>
      </c>
      <c r="F2092" s="29">
        <v>3800</v>
      </c>
    </row>
    <row r="2093" spans="1:6" hidden="1" x14ac:dyDescent="0.3">
      <c r="A2093" t="s">
        <v>2523</v>
      </c>
      <c r="B2093" t="s">
        <v>2630</v>
      </c>
      <c r="C2093" t="s">
        <v>2642</v>
      </c>
      <c r="D2093" t="s">
        <v>2643</v>
      </c>
      <c r="E2093" s="29">
        <v>3191.481347680397</v>
      </c>
      <c r="F2093" s="29">
        <v>6400</v>
      </c>
    </row>
    <row r="2094" spans="1:6" hidden="1" x14ac:dyDescent="0.3">
      <c r="A2094" t="s">
        <v>2523</v>
      </c>
      <c r="B2094" t="s">
        <v>2630</v>
      </c>
      <c r="C2094" t="s">
        <v>2642</v>
      </c>
      <c r="D2094" t="s">
        <v>2644</v>
      </c>
      <c r="E2094" s="29">
        <v>929.55129634497371</v>
      </c>
      <c r="F2094" s="29">
        <v>1900</v>
      </c>
    </row>
    <row r="2095" spans="1:6" hidden="1" x14ac:dyDescent="0.3">
      <c r="A2095" t="s">
        <v>2523</v>
      </c>
      <c r="B2095" t="s">
        <v>2630</v>
      </c>
      <c r="C2095" t="s">
        <v>2642</v>
      </c>
      <c r="D2095" t="s">
        <v>2645</v>
      </c>
      <c r="E2095" s="29">
        <v>4834.1239471006302</v>
      </c>
      <c r="F2095" s="29">
        <v>9700</v>
      </c>
    </row>
    <row r="2096" spans="1:6" hidden="1" x14ac:dyDescent="0.3">
      <c r="A2096" t="s">
        <v>2523</v>
      </c>
      <c r="B2096" t="s">
        <v>2630</v>
      </c>
      <c r="C2096" t="s">
        <v>2642</v>
      </c>
      <c r="D2096" t="s">
        <v>2646</v>
      </c>
      <c r="E2096" s="29">
        <v>6626.5771070470673</v>
      </c>
      <c r="F2096" s="29">
        <v>13300</v>
      </c>
    </row>
    <row r="2097" spans="1:6" hidden="1" x14ac:dyDescent="0.3">
      <c r="A2097" t="s">
        <v>2523</v>
      </c>
      <c r="B2097" t="s">
        <v>2630</v>
      </c>
      <c r="C2097" t="s">
        <v>2642</v>
      </c>
      <c r="D2097" t="s">
        <v>2647</v>
      </c>
      <c r="E2097" s="29">
        <v>1969.887699406642</v>
      </c>
      <c r="F2097" s="29">
        <v>4000</v>
      </c>
    </row>
    <row r="2098" spans="1:6" hidden="1" x14ac:dyDescent="0.3">
      <c r="A2098" t="s">
        <v>2523</v>
      </c>
      <c r="B2098" t="s">
        <v>2630</v>
      </c>
      <c r="C2098" t="s">
        <v>2642</v>
      </c>
      <c r="D2098" t="s">
        <v>2648</v>
      </c>
      <c r="E2098" s="29">
        <v>2246.5174498701563</v>
      </c>
      <c r="F2098" s="29">
        <v>4500</v>
      </c>
    </row>
    <row r="2099" spans="1:6" hidden="1" x14ac:dyDescent="0.3">
      <c r="A2099" t="s">
        <v>2523</v>
      </c>
      <c r="B2099" t="s">
        <v>2630</v>
      </c>
      <c r="C2099" t="s">
        <v>2642</v>
      </c>
      <c r="D2099" t="s">
        <v>2649</v>
      </c>
      <c r="E2099" s="29">
        <v>1038.7137180456828</v>
      </c>
      <c r="F2099" s="29">
        <v>2100</v>
      </c>
    </row>
    <row r="2100" spans="1:6" hidden="1" x14ac:dyDescent="0.3">
      <c r="A2100" t="s">
        <v>2523</v>
      </c>
      <c r="B2100" t="s">
        <v>2630</v>
      </c>
      <c r="C2100" t="s">
        <v>2642</v>
      </c>
      <c r="D2100" t="s">
        <v>2650</v>
      </c>
      <c r="E2100" s="29">
        <v>2969.1267940776888</v>
      </c>
      <c r="F2100" s="29">
        <v>6000</v>
      </c>
    </row>
    <row r="2101" spans="1:6" hidden="1" x14ac:dyDescent="0.3">
      <c r="A2101" t="s">
        <v>2523</v>
      </c>
      <c r="B2101" t="s">
        <v>2630</v>
      </c>
      <c r="C2101" t="s">
        <v>2642</v>
      </c>
      <c r="D2101" t="s">
        <v>2651</v>
      </c>
      <c r="E2101" s="29">
        <v>1364.2265677089822</v>
      </c>
      <c r="F2101" s="29">
        <v>2800</v>
      </c>
    </row>
    <row r="2102" spans="1:6" hidden="1" x14ac:dyDescent="0.3">
      <c r="A2102" t="s">
        <v>2523</v>
      </c>
      <c r="B2102" t="s">
        <v>2630</v>
      </c>
      <c r="C2102" t="s">
        <v>2642</v>
      </c>
      <c r="D2102" t="s">
        <v>2652</v>
      </c>
      <c r="E2102" s="29">
        <v>2121.5314035685988</v>
      </c>
      <c r="F2102" s="29">
        <v>4300</v>
      </c>
    </row>
    <row r="2103" spans="1:6" hidden="1" x14ac:dyDescent="0.3">
      <c r="A2103" t="s">
        <v>2523</v>
      </c>
      <c r="B2103" t="s">
        <v>2630</v>
      </c>
      <c r="C2103" t="s">
        <v>2642</v>
      </c>
      <c r="D2103" t="s">
        <v>2653</v>
      </c>
      <c r="E2103" s="29">
        <v>2277.1692108258499</v>
      </c>
      <c r="F2103" s="29">
        <v>4600</v>
      </c>
    </row>
    <row r="2104" spans="1:6" hidden="1" x14ac:dyDescent="0.3">
      <c r="A2104" t="s">
        <v>2523</v>
      </c>
      <c r="B2104" t="s">
        <v>2630</v>
      </c>
      <c r="C2104" t="s">
        <v>2642</v>
      </c>
      <c r="D2104" t="s">
        <v>2654</v>
      </c>
      <c r="E2104" s="29">
        <v>1002.3419462693184</v>
      </c>
      <c r="F2104" s="29">
        <v>2100</v>
      </c>
    </row>
    <row r="2105" spans="1:6" hidden="1" x14ac:dyDescent="0.3">
      <c r="A2105" t="s">
        <v>2523</v>
      </c>
      <c r="B2105" t="s">
        <v>2630</v>
      </c>
      <c r="C2105" t="s">
        <v>2642</v>
      </c>
      <c r="D2105" t="s">
        <v>2655</v>
      </c>
      <c r="E2105" s="29">
        <v>1502.3184078518921</v>
      </c>
      <c r="F2105" s="29">
        <v>3100</v>
      </c>
    </row>
    <row r="2106" spans="1:6" hidden="1" x14ac:dyDescent="0.3">
      <c r="A2106" t="s">
        <v>2523</v>
      </c>
      <c r="B2106" t="s">
        <v>2630</v>
      </c>
      <c r="C2106" t="s">
        <v>2642</v>
      </c>
      <c r="D2106" t="s">
        <v>2656</v>
      </c>
      <c r="E2106" s="29">
        <v>999.52991679358092</v>
      </c>
      <c r="F2106" s="29">
        <v>2000</v>
      </c>
    </row>
    <row r="2107" spans="1:6" hidden="1" x14ac:dyDescent="0.3">
      <c r="A2107" t="s">
        <v>2523</v>
      </c>
      <c r="B2107" t="s">
        <v>2630</v>
      </c>
      <c r="C2107" t="s">
        <v>2642</v>
      </c>
      <c r="D2107" t="s">
        <v>2657</v>
      </c>
      <c r="E2107" s="29">
        <v>1301.2384044377759</v>
      </c>
      <c r="F2107" s="29">
        <v>2700</v>
      </c>
    </row>
    <row r="2108" spans="1:6" hidden="1" x14ac:dyDescent="0.3">
      <c r="A2108" t="s">
        <v>2523</v>
      </c>
      <c r="B2108" t="s">
        <v>2630</v>
      </c>
      <c r="C2108" t="s">
        <v>2642</v>
      </c>
      <c r="D2108" t="s">
        <v>2658</v>
      </c>
      <c r="E2108" s="29">
        <v>1642.2383486909162</v>
      </c>
      <c r="F2108" s="29">
        <v>3300</v>
      </c>
    </row>
    <row r="2109" spans="1:6" hidden="1" x14ac:dyDescent="0.3">
      <c r="A2109" t="s">
        <v>2523</v>
      </c>
      <c r="B2109" t="s">
        <v>2630</v>
      </c>
      <c r="C2109" t="s">
        <v>2642</v>
      </c>
      <c r="D2109" t="s">
        <v>2659</v>
      </c>
      <c r="E2109" s="29">
        <v>2337.7261857399144</v>
      </c>
      <c r="F2109" s="29">
        <v>4700</v>
      </c>
    </row>
    <row r="2110" spans="1:6" hidden="1" x14ac:dyDescent="0.3">
      <c r="A2110" t="s">
        <v>2523</v>
      </c>
      <c r="B2110" t="s">
        <v>2630</v>
      </c>
      <c r="C2110" t="s">
        <v>2642</v>
      </c>
      <c r="D2110" t="s">
        <v>2660</v>
      </c>
      <c r="E2110" s="29">
        <v>1155.9083298035312</v>
      </c>
      <c r="F2110" s="29">
        <v>2400</v>
      </c>
    </row>
    <row r="2111" spans="1:6" hidden="1" x14ac:dyDescent="0.3">
      <c r="A2111" t="s">
        <v>2523</v>
      </c>
      <c r="B2111" t="s">
        <v>2630</v>
      </c>
      <c r="C2111" t="s">
        <v>2642</v>
      </c>
      <c r="D2111" t="s">
        <v>2661</v>
      </c>
      <c r="E2111" s="29">
        <v>2095.6915859305909</v>
      </c>
      <c r="F2111" s="29">
        <v>4200</v>
      </c>
    </row>
    <row r="2112" spans="1:6" hidden="1" x14ac:dyDescent="0.3">
      <c r="A2112" t="s">
        <v>2523</v>
      </c>
      <c r="B2112" t="s">
        <v>2630</v>
      </c>
      <c r="C2112" t="s">
        <v>2642</v>
      </c>
      <c r="D2112" t="s">
        <v>2662</v>
      </c>
      <c r="E2112" s="29">
        <v>1872.7580758229174</v>
      </c>
      <c r="F2112" s="29">
        <v>3800</v>
      </c>
    </row>
    <row r="2113" spans="1:6" hidden="1" x14ac:dyDescent="0.3">
      <c r="A2113" t="s">
        <v>2523</v>
      </c>
      <c r="B2113" t="s">
        <v>2630</v>
      </c>
      <c r="C2113" t="s">
        <v>2642</v>
      </c>
      <c r="D2113" t="s">
        <v>2663</v>
      </c>
      <c r="E2113" s="29">
        <v>1083.7280217289774</v>
      </c>
      <c r="F2113" s="29">
        <v>2200</v>
      </c>
    </row>
    <row r="2114" spans="1:6" hidden="1" x14ac:dyDescent="0.3">
      <c r="A2114" t="s">
        <v>2523</v>
      </c>
      <c r="B2114" t="s">
        <v>2630</v>
      </c>
      <c r="C2114" t="s">
        <v>2642</v>
      </c>
      <c r="D2114" t="s">
        <v>2664</v>
      </c>
      <c r="E2114" s="29">
        <v>1583.3973356231704</v>
      </c>
      <c r="F2114" s="29">
        <v>3200</v>
      </c>
    </row>
    <row r="2115" spans="1:6" hidden="1" x14ac:dyDescent="0.3">
      <c r="A2115" t="s">
        <v>2523</v>
      </c>
      <c r="B2115" t="s">
        <v>2630</v>
      </c>
      <c r="C2115" t="s">
        <v>2642</v>
      </c>
      <c r="D2115" t="s">
        <v>2665</v>
      </c>
      <c r="E2115" s="29">
        <v>1997.6901873324878</v>
      </c>
      <c r="F2115" s="29">
        <v>4000</v>
      </c>
    </row>
    <row r="2116" spans="1:6" hidden="1" x14ac:dyDescent="0.3">
      <c r="A2116" t="s">
        <v>2523</v>
      </c>
      <c r="B2116" t="s">
        <v>2630</v>
      </c>
      <c r="C2116" t="s">
        <v>2642</v>
      </c>
      <c r="D2116" t="s">
        <v>2666</v>
      </c>
      <c r="E2116" s="29">
        <v>1057.5017771905823</v>
      </c>
      <c r="F2116" s="29">
        <v>2200</v>
      </c>
    </row>
    <row r="2117" spans="1:6" hidden="1" x14ac:dyDescent="0.3">
      <c r="A2117" t="s">
        <v>2523</v>
      </c>
      <c r="B2117" t="s">
        <v>2630</v>
      </c>
      <c r="C2117" t="s">
        <v>2642</v>
      </c>
      <c r="D2117" t="s">
        <v>2667</v>
      </c>
      <c r="E2117" s="29">
        <v>2984.0106705940816</v>
      </c>
      <c r="F2117" s="29">
        <v>6000</v>
      </c>
    </row>
    <row r="2118" spans="1:6" hidden="1" x14ac:dyDescent="0.3">
      <c r="A2118" t="s">
        <v>2523</v>
      </c>
      <c r="B2118" t="s">
        <v>2630</v>
      </c>
      <c r="C2118" t="s">
        <v>2642</v>
      </c>
      <c r="D2118" t="s">
        <v>2668</v>
      </c>
      <c r="E2118" s="29">
        <v>1963.902908049768</v>
      </c>
      <c r="F2118" s="29">
        <v>4000</v>
      </c>
    </row>
    <row r="2119" spans="1:6" hidden="1" x14ac:dyDescent="0.3">
      <c r="A2119" t="s">
        <v>2523</v>
      </c>
      <c r="B2119" t="s">
        <v>2630</v>
      </c>
      <c r="C2119" t="s">
        <v>2642</v>
      </c>
      <c r="D2119" t="s">
        <v>2669</v>
      </c>
      <c r="E2119" s="29">
        <v>2020.622857431227</v>
      </c>
      <c r="F2119" s="29">
        <v>4100</v>
      </c>
    </row>
    <row r="2120" spans="1:6" hidden="1" x14ac:dyDescent="0.3">
      <c r="A2120" t="s">
        <v>2523</v>
      </c>
      <c r="B2120" t="s">
        <v>2630</v>
      </c>
      <c r="C2120" t="s">
        <v>2642</v>
      </c>
      <c r="D2120" t="s">
        <v>2670</v>
      </c>
      <c r="E2120" s="29">
        <v>2654.631154869382</v>
      </c>
      <c r="F2120" s="29">
        <v>5400</v>
      </c>
    </row>
    <row r="2121" spans="1:6" hidden="1" x14ac:dyDescent="0.3">
      <c r="A2121" t="s">
        <v>2523</v>
      </c>
      <c r="B2121" t="s">
        <v>2630</v>
      </c>
      <c r="C2121" t="s">
        <v>2671</v>
      </c>
      <c r="D2121" t="s">
        <v>2672</v>
      </c>
      <c r="E2121" s="29">
        <v>2946.8353450315885</v>
      </c>
      <c r="F2121" s="29">
        <v>5900</v>
      </c>
    </row>
    <row r="2122" spans="1:6" hidden="1" x14ac:dyDescent="0.3">
      <c r="A2122" t="s">
        <v>2523</v>
      </c>
      <c r="B2122" t="s">
        <v>2630</v>
      </c>
      <c r="C2122" t="s">
        <v>2671</v>
      </c>
      <c r="D2122" t="s">
        <v>2673</v>
      </c>
      <c r="E2122" s="29">
        <v>1710.0770237474203</v>
      </c>
      <c r="F2122" s="29">
        <v>3500</v>
      </c>
    </row>
    <row r="2123" spans="1:6" hidden="1" x14ac:dyDescent="0.3">
      <c r="A2123" t="s">
        <v>2523</v>
      </c>
      <c r="B2123" t="s">
        <v>2630</v>
      </c>
      <c r="C2123" t="s">
        <v>2671</v>
      </c>
      <c r="D2123" t="s">
        <v>2674</v>
      </c>
      <c r="E2123" s="29">
        <v>1687.1365702528992</v>
      </c>
      <c r="F2123" s="29">
        <v>3400</v>
      </c>
    </row>
    <row r="2124" spans="1:6" hidden="1" x14ac:dyDescent="0.3">
      <c r="A2124" t="s">
        <v>2523</v>
      </c>
      <c r="B2124" t="s">
        <v>2630</v>
      </c>
      <c r="C2124" t="s">
        <v>2671</v>
      </c>
      <c r="D2124" t="s">
        <v>2675</v>
      </c>
      <c r="E2124" s="29">
        <v>2414.2612880879487</v>
      </c>
      <c r="F2124" s="29">
        <v>4900</v>
      </c>
    </row>
    <row r="2125" spans="1:6" hidden="1" x14ac:dyDescent="0.3">
      <c r="A2125" t="s">
        <v>2523</v>
      </c>
      <c r="B2125" t="s">
        <v>2630</v>
      </c>
      <c r="C2125" t="s">
        <v>2671</v>
      </c>
      <c r="D2125" t="s">
        <v>2676</v>
      </c>
      <c r="E2125" s="29">
        <v>1718.5708921451408</v>
      </c>
      <c r="F2125" s="29">
        <v>3500</v>
      </c>
    </row>
    <row r="2126" spans="1:6" hidden="1" x14ac:dyDescent="0.3">
      <c r="A2126" t="s">
        <v>2523</v>
      </c>
      <c r="B2126" t="s">
        <v>2630</v>
      </c>
      <c r="C2126" t="s">
        <v>2671</v>
      </c>
      <c r="D2126" t="s">
        <v>2677</v>
      </c>
      <c r="E2126" s="29">
        <v>3107.5929558503922</v>
      </c>
      <c r="F2126" s="29">
        <v>6300</v>
      </c>
    </row>
    <row r="2127" spans="1:6" hidden="1" x14ac:dyDescent="0.3">
      <c r="A2127" t="s">
        <v>2523</v>
      </c>
      <c r="B2127" t="s">
        <v>2630</v>
      </c>
      <c r="C2127" t="s">
        <v>2671</v>
      </c>
      <c r="D2127" t="s">
        <v>2678</v>
      </c>
      <c r="E2127" s="29">
        <v>2639.7964264928273</v>
      </c>
      <c r="F2127" s="29">
        <v>5300</v>
      </c>
    </row>
    <row r="2128" spans="1:6" hidden="1" x14ac:dyDescent="0.3">
      <c r="A2128" t="s">
        <v>2523</v>
      </c>
      <c r="B2128" t="s">
        <v>2630</v>
      </c>
      <c r="C2128" t="s">
        <v>2671</v>
      </c>
      <c r="D2128" t="s">
        <v>2679</v>
      </c>
      <c r="E2128" s="29">
        <v>2360.584102710618</v>
      </c>
      <c r="F2128" s="29">
        <v>4800</v>
      </c>
    </row>
    <row r="2129" spans="1:6" hidden="1" x14ac:dyDescent="0.3">
      <c r="A2129" t="s">
        <v>2523</v>
      </c>
      <c r="B2129" t="s">
        <v>2630</v>
      </c>
      <c r="C2129" t="s">
        <v>2671</v>
      </c>
      <c r="D2129" t="s">
        <v>2680</v>
      </c>
      <c r="E2129" s="29">
        <v>929.79576353556229</v>
      </c>
      <c r="F2129" s="29">
        <v>1900</v>
      </c>
    </row>
    <row r="2130" spans="1:6" hidden="1" x14ac:dyDescent="0.3">
      <c r="A2130" t="s">
        <v>2523</v>
      </c>
      <c r="B2130" t="s">
        <v>2630</v>
      </c>
      <c r="C2130" t="s">
        <v>2671</v>
      </c>
      <c r="D2130" t="s">
        <v>2681</v>
      </c>
      <c r="E2130" s="29">
        <v>2974.227231945797</v>
      </c>
      <c r="F2130" s="29">
        <v>6000</v>
      </c>
    </row>
    <row r="2131" spans="1:6" hidden="1" x14ac:dyDescent="0.3">
      <c r="A2131" t="s">
        <v>2523</v>
      </c>
      <c r="B2131" t="s">
        <v>2630</v>
      </c>
      <c r="C2131" t="s">
        <v>2671</v>
      </c>
      <c r="D2131" t="s">
        <v>2682</v>
      </c>
      <c r="E2131" s="29">
        <v>4404.9559746181048</v>
      </c>
      <c r="F2131" s="29">
        <v>8900</v>
      </c>
    </row>
    <row r="2132" spans="1:6" hidden="1" x14ac:dyDescent="0.3">
      <c r="A2132" t="s">
        <v>2523</v>
      </c>
      <c r="B2132" t="s">
        <v>2630</v>
      </c>
      <c r="C2132" t="s">
        <v>2671</v>
      </c>
      <c r="D2132" t="s">
        <v>2683</v>
      </c>
      <c r="E2132" s="29">
        <v>2503.7643699713435</v>
      </c>
      <c r="F2132" s="29">
        <v>5100</v>
      </c>
    </row>
    <row r="2133" spans="1:6" hidden="1" x14ac:dyDescent="0.3">
      <c r="A2133" t="s">
        <v>2523</v>
      </c>
      <c r="B2133" t="s">
        <v>2630</v>
      </c>
      <c r="C2133" t="s">
        <v>2671</v>
      </c>
      <c r="D2133" t="s">
        <v>2684</v>
      </c>
      <c r="E2133" s="29">
        <v>2288.274063444228</v>
      </c>
      <c r="F2133" s="29">
        <v>4600</v>
      </c>
    </row>
    <row r="2134" spans="1:6" hidden="1" x14ac:dyDescent="0.3">
      <c r="A2134" t="s">
        <v>2523</v>
      </c>
      <c r="B2134" t="s">
        <v>2630</v>
      </c>
      <c r="C2134" t="s">
        <v>2671</v>
      </c>
      <c r="D2134" t="s">
        <v>2685</v>
      </c>
      <c r="E2134" s="29">
        <v>1769.2506455591088</v>
      </c>
      <c r="F2134" s="29">
        <v>3600</v>
      </c>
    </row>
    <row r="2135" spans="1:6" hidden="1" x14ac:dyDescent="0.3">
      <c r="A2135" t="s">
        <v>2523</v>
      </c>
      <c r="B2135" t="s">
        <v>2630</v>
      </c>
      <c r="C2135" t="s">
        <v>2671</v>
      </c>
      <c r="D2135" t="s">
        <v>2686</v>
      </c>
      <c r="E2135" s="29">
        <v>1533.7530961771254</v>
      </c>
      <c r="F2135" s="29">
        <v>3100</v>
      </c>
    </row>
    <row r="2136" spans="1:6" hidden="1" x14ac:dyDescent="0.3">
      <c r="A2136" t="s">
        <v>2523</v>
      </c>
      <c r="B2136" t="s">
        <v>2630</v>
      </c>
      <c r="C2136" t="s">
        <v>2671</v>
      </c>
      <c r="D2136" t="s">
        <v>2687</v>
      </c>
      <c r="E2136" s="29">
        <v>2464.3100152043917</v>
      </c>
      <c r="F2136" s="29">
        <v>5000</v>
      </c>
    </row>
    <row r="2137" spans="1:6" hidden="1" x14ac:dyDescent="0.3">
      <c r="A2137" t="s">
        <v>2523</v>
      </c>
      <c r="B2137" t="s">
        <v>2630</v>
      </c>
      <c r="C2137" t="s">
        <v>2671</v>
      </c>
      <c r="D2137" t="s">
        <v>2688</v>
      </c>
      <c r="E2137" s="29">
        <v>2078.4585033749017</v>
      </c>
      <c r="F2137" s="29">
        <v>4200</v>
      </c>
    </row>
    <row r="2138" spans="1:6" hidden="1" x14ac:dyDescent="0.3">
      <c r="A2138" t="s">
        <v>2523</v>
      </c>
      <c r="B2138" t="s">
        <v>2630</v>
      </c>
      <c r="C2138" t="s">
        <v>2671</v>
      </c>
      <c r="D2138" t="s">
        <v>2689</v>
      </c>
      <c r="E2138" s="29">
        <v>2090.5033487548826</v>
      </c>
      <c r="F2138" s="29">
        <v>4200</v>
      </c>
    </row>
    <row r="2139" spans="1:6" hidden="1" x14ac:dyDescent="0.3">
      <c r="A2139" t="s">
        <v>2523</v>
      </c>
      <c r="B2139" t="s">
        <v>2630</v>
      </c>
      <c r="C2139" t="s">
        <v>2671</v>
      </c>
      <c r="D2139" t="s">
        <v>2690</v>
      </c>
      <c r="E2139" s="29">
        <v>4626.9003168798163</v>
      </c>
      <c r="F2139" s="29">
        <v>9300</v>
      </c>
    </row>
    <row r="2140" spans="1:6" hidden="1" x14ac:dyDescent="0.3">
      <c r="A2140" t="s">
        <v>2523</v>
      </c>
      <c r="B2140" t="s">
        <v>2630</v>
      </c>
      <c r="C2140" t="s">
        <v>2671</v>
      </c>
      <c r="D2140" t="s">
        <v>2691</v>
      </c>
      <c r="E2140" s="29">
        <v>3027.4702363362067</v>
      </c>
      <c r="F2140" s="29">
        <v>6100</v>
      </c>
    </row>
    <row r="2141" spans="1:6" hidden="1" x14ac:dyDescent="0.3">
      <c r="A2141" t="s">
        <v>2523</v>
      </c>
      <c r="B2141" t="s">
        <v>2630</v>
      </c>
      <c r="C2141" t="s">
        <v>2671</v>
      </c>
      <c r="D2141" t="s">
        <v>2692</v>
      </c>
      <c r="E2141" s="29">
        <v>2712.5496010950642</v>
      </c>
      <c r="F2141" s="29">
        <v>5500</v>
      </c>
    </row>
    <row r="2142" spans="1:6" hidden="1" x14ac:dyDescent="0.3">
      <c r="A2142" t="s">
        <v>2523</v>
      </c>
      <c r="B2142" t="s">
        <v>2630</v>
      </c>
      <c r="C2142" t="s">
        <v>2693</v>
      </c>
      <c r="D2142" t="s">
        <v>2694</v>
      </c>
      <c r="E2142" s="29">
        <v>5190.7898551437465</v>
      </c>
      <c r="F2142" s="29">
        <v>10400</v>
      </c>
    </row>
    <row r="2143" spans="1:6" hidden="1" x14ac:dyDescent="0.3">
      <c r="A2143" t="s">
        <v>2523</v>
      </c>
      <c r="B2143" t="s">
        <v>2630</v>
      </c>
      <c r="C2143" t="s">
        <v>2693</v>
      </c>
      <c r="D2143" t="s">
        <v>2695</v>
      </c>
      <c r="E2143" s="29">
        <v>3978.7064350436935</v>
      </c>
      <c r="F2143" s="29">
        <v>8000</v>
      </c>
    </row>
    <row r="2144" spans="1:6" hidden="1" x14ac:dyDescent="0.3">
      <c r="A2144" t="s">
        <v>2523</v>
      </c>
      <c r="B2144" t="s">
        <v>2630</v>
      </c>
      <c r="C2144" t="s">
        <v>2693</v>
      </c>
      <c r="D2144" t="s">
        <v>2696</v>
      </c>
      <c r="E2144" s="29">
        <v>4157.435847765295</v>
      </c>
      <c r="F2144" s="29">
        <v>8400</v>
      </c>
    </row>
    <row r="2145" spans="1:6" hidden="1" x14ac:dyDescent="0.3">
      <c r="A2145" t="s">
        <v>2523</v>
      </c>
      <c r="B2145" t="s">
        <v>2630</v>
      </c>
      <c r="C2145" t="s">
        <v>2693</v>
      </c>
      <c r="D2145" t="s">
        <v>2697</v>
      </c>
      <c r="E2145" s="29">
        <v>4981.085697828802</v>
      </c>
      <c r="F2145" s="29">
        <v>10000</v>
      </c>
    </row>
    <row r="2146" spans="1:6" hidden="1" x14ac:dyDescent="0.3">
      <c r="A2146" t="s">
        <v>2523</v>
      </c>
      <c r="B2146" t="s">
        <v>2630</v>
      </c>
      <c r="C2146" t="s">
        <v>2693</v>
      </c>
      <c r="D2146" t="s">
        <v>2698</v>
      </c>
      <c r="E2146" s="29">
        <v>2744.1815202594389</v>
      </c>
      <c r="F2146" s="29">
        <v>5500</v>
      </c>
    </row>
    <row r="2147" spans="1:6" hidden="1" x14ac:dyDescent="0.3">
      <c r="A2147" t="s">
        <v>2523</v>
      </c>
      <c r="B2147" t="s">
        <v>2630</v>
      </c>
      <c r="C2147" t="s">
        <v>2693</v>
      </c>
      <c r="D2147" t="s">
        <v>2699</v>
      </c>
      <c r="E2147" s="29">
        <v>2676.521329432072</v>
      </c>
      <c r="F2147" s="29">
        <v>5400</v>
      </c>
    </row>
    <row r="2148" spans="1:6" hidden="1" x14ac:dyDescent="0.3">
      <c r="A2148" t="s">
        <v>2523</v>
      </c>
      <c r="B2148" t="s">
        <v>2630</v>
      </c>
      <c r="C2148" t="s">
        <v>2693</v>
      </c>
      <c r="D2148" t="s">
        <v>2700</v>
      </c>
      <c r="E2148" s="29">
        <v>2489.0084990975247</v>
      </c>
      <c r="F2148" s="29">
        <v>5000</v>
      </c>
    </row>
    <row r="2149" spans="1:6" hidden="1" x14ac:dyDescent="0.3">
      <c r="A2149" t="s">
        <v>2523</v>
      </c>
      <c r="B2149" t="s">
        <v>2630</v>
      </c>
      <c r="C2149" t="s">
        <v>2693</v>
      </c>
      <c r="D2149" t="s">
        <v>2701</v>
      </c>
      <c r="E2149" s="29">
        <v>3394.2576029950214</v>
      </c>
      <c r="F2149" s="29">
        <v>6800</v>
      </c>
    </row>
    <row r="2150" spans="1:6" hidden="1" x14ac:dyDescent="0.3">
      <c r="A2150" t="s">
        <v>2523</v>
      </c>
      <c r="B2150" t="s">
        <v>2630</v>
      </c>
      <c r="C2150" t="s">
        <v>2693</v>
      </c>
      <c r="D2150" t="s">
        <v>2702</v>
      </c>
      <c r="E2150" s="29">
        <v>3909.0830975376552</v>
      </c>
      <c r="F2150" s="29">
        <v>7900</v>
      </c>
    </row>
    <row r="2151" spans="1:6" hidden="1" x14ac:dyDescent="0.3">
      <c r="A2151" t="s">
        <v>2523</v>
      </c>
      <c r="B2151" t="s">
        <v>2630</v>
      </c>
      <c r="C2151" t="s">
        <v>2693</v>
      </c>
      <c r="D2151" t="s">
        <v>2703</v>
      </c>
      <c r="E2151" s="29">
        <v>1274.6902967423096</v>
      </c>
      <c r="F2151" s="29">
        <v>2600</v>
      </c>
    </row>
    <row r="2152" spans="1:6" hidden="1" x14ac:dyDescent="0.3">
      <c r="A2152" t="s">
        <v>2523</v>
      </c>
      <c r="B2152" t="s">
        <v>2630</v>
      </c>
      <c r="C2152" t="s">
        <v>2693</v>
      </c>
      <c r="D2152" t="s">
        <v>2704</v>
      </c>
      <c r="E2152" s="29">
        <v>2481.1054063909132</v>
      </c>
      <c r="F2152" s="29">
        <v>5000</v>
      </c>
    </row>
    <row r="2153" spans="1:6" hidden="1" x14ac:dyDescent="0.3">
      <c r="A2153" t="s">
        <v>2523</v>
      </c>
      <c r="B2153" t="s">
        <v>2630</v>
      </c>
      <c r="C2153" t="s">
        <v>2693</v>
      </c>
      <c r="D2153" t="s">
        <v>2705</v>
      </c>
      <c r="E2153" s="29">
        <v>2974.4236761973771</v>
      </c>
      <c r="F2153" s="29">
        <v>6000</v>
      </c>
    </row>
    <row r="2154" spans="1:6" hidden="1" x14ac:dyDescent="0.3">
      <c r="A2154" t="s">
        <v>2523</v>
      </c>
      <c r="B2154" t="s">
        <v>2630</v>
      </c>
      <c r="C2154" t="s">
        <v>2693</v>
      </c>
      <c r="D2154" t="s">
        <v>2706</v>
      </c>
      <c r="E2154" s="29">
        <v>2151.739778551927</v>
      </c>
      <c r="F2154" s="29">
        <v>4400</v>
      </c>
    </row>
    <row r="2155" spans="1:6" hidden="1" x14ac:dyDescent="0.3">
      <c r="A2155" t="s">
        <v>2523</v>
      </c>
      <c r="B2155" t="s">
        <v>2630</v>
      </c>
      <c r="C2155" t="s">
        <v>2693</v>
      </c>
      <c r="D2155" t="s">
        <v>2707</v>
      </c>
      <c r="E2155" s="29">
        <v>1789.1955805466023</v>
      </c>
      <c r="F2155" s="29">
        <v>3600</v>
      </c>
    </row>
    <row r="2156" spans="1:6" hidden="1" x14ac:dyDescent="0.3">
      <c r="A2156" t="s">
        <v>2523</v>
      </c>
      <c r="B2156" t="s">
        <v>2630</v>
      </c>
      <c r="C2156" t="s">
        <v>2693</v>
      </c>
      <c r="D2156" t="s">
        <v>2708</v>
      </c>
      <c r="E2156" s="29">
        <v>4787.3197200212089</v>
      </c>
      <c r="F2156" s="29">
        <v>9600</v>
      </c>
    </row>
    <row r="2157" spans="1:6" hidden="1" x14ac:dyDescent="0.3">
      <c r="A2157" t="s">
        <v>2523</v>
      </c>
      <c r="B2157" t="s">
        <v>2630</v>
      </c>
      <c r="C2157" t="s">
        <v>2693</v>
      </c>
      <c r="D2157" t="s">
        <v>2709</v>
      </c>
      <c r="E2157" s="29">
        <v>1990.9888987815243</v>
      </c>
      <c r="F2157" s="29">
        <v>4000</v>
      </c>
    </row>
    <row r="2158" spans="1:6" hidden="1" x14ac:dyDescent="0.3">
      <c r="A2158" t="s">
        <v>2523</v>
      </c>
      <c r="B2158" t="s">
        <v>2630</v>
      </c>
      <c r="C2158" t="s">
        <v>2693</v>
      </c>
      <c r="D2158" t="s">
        <v>2710</v>
      </c>
      <c r="E2158" s="29">
        <v>1364.0567454003406</v>
      </c>
      <c r="F2158" s="29">
        <v>2800</v>
      </c>
    </row>
    <row r="2159" spans="1:6" hidden="1" x14ac:dyDescent="0.3">
      <c r="A2159" t="s">
        <v>2523</v>
      </c>
      <c r="B2159" t="s">
        <v>2630</v>
      </c>
      <c r="C2159" t="s">
        <v>2693</v>
      </c>
      <c r="D2159" t="s">
        <v>2711</v>
      </c>
      <c r="E2159" s="29">
        <v>2444.9683121276053</v>
      </c>
      <c r="F2159" s="29">
        <v>4900</v>
      </c>
    </row>
    <row r="2160" spans="1:6" hidden="1" x14ac:dyDescent="0.3">
      <c r="A2160" t="s">
        <v>2523</v>
      </c>
      <c r="B2160" t="s">
        <v>2630</v>
      </c>
      <c r="C2160" t="s">
        <v>2693</v>
      </c>
      <c r="D2160" t="s">
        <v>2712</v>
      </c>
      <c r="E2160" s="29">
        <v>2711.682763726717</v>
      </c>
      <c r="F2160" s="29">
        <v>5500</v>
      </c>
    </row>
    <row r="2161" spans="1:6" hidden="1" x14ac:dyDescent="0.3">
      <c r="A2161" t="s">
        <v>2523</v>
      </c>
      <c r="B2161" t="s">
        <v>2630</v>
      </c>
      <c r="C2161" t="s">
        <v>2693</v>
      </c>
      <c r="D2161" t="s">
        <v>2713</v>
      </c>
      <c r="E2161" s="29">
        <v>2300.4706920803701</v>
      </c>
      <c r="F2161" s="29">
        <v>4700</v>
      </c>
    </row>
    <row r="2162" spans="1:6" hidden="1" x14ac:dyDescent="0.3">
      <c r="A2162" t="s">
        <v>2523</v>
      </c>
      <c r="B2162" t="s">
        <v>2630</v>
      </c>
      <c r="C2162" t="s">
        <v>2693</v>
      </c>
      <c r="D2162" t="s">
        <v>2714</v>
      </c>
      <c r="E2162" s="29">
        <v>2380.5997752045869</v>
      </c>
      <c r="F2162" s="29">
        <v>4800</v>
      </c>
    </row>
    <row r="2163" spans="1:6" hidden="1" x14ac:dyDescent="0.3">
      <c r="A2163" t="s">
        <v>2523</v>
      </c>
      <c r="B2163" t="s">
        <v>2630</v>
      </c>
      <c r="C2163" t="s">
        <v>2693</v>
      </c>
      <c r="D2163" t="s">
        <v>2715</v>
      </c>
      <c r="E2163" s="29">
        <v>1266.9063293930462</v>
      </c>
      <c r="F2163" s="29">
        <v>2600</v>
      </c>
    </row>
    <row r="2164" spans="1:6" hidden="1" x14ac:dyDescent="0.3">
      <c r="A2164" t="s">
        <v>2523</v>
      </c>
      <c r="B2164" t="s">
        <v>2630</v>
      </c>
      <c r="C2164" t="s">
        <v>2693</v>
      </c>
      <c r="D2164" t="s">
        <v>2716</v>
      </c>
      <c r="E2164" s="29">
        <v>3749.4405573155109</v>
      </c>
      <c r="F2164" s="29">
        <v>7500</v>
      </c>
    </row>
    <row r="2165" spans="1:6" hidden="1" x14ac:dyDescent="0.3">
      <c r="A2165" t="s">
        <v>2523</v>
      </c>
      <c r="B2165" t="s">
        <v>2630</v>
      </c>
      <c r="C2165" t="s">
        <v>2693</v>
      </c>
      <c r="D2165" t="s">
        <v>2717</v>
      </c>
      <c r="E2165" s="29">
        <v>5013.0477318784178</v>
      </c>
      <c r="F2165" s="29">
        <v>10100</v>
      </c>
    </row>
    <row r="2166" spans="1:6" hidden="1" x14ac:dyDescent="0.3">
      <c r="A2166" t="s">
        <v>2523</v>
      </c>
      <c r="B2166" t="s">
        <v>2630</v>
      </c>
      <c r="C2166" t="s">
        <v>2693</v>
      </c>
      <c r="D2166" t="s">
        <v>2718</v>
      </c>
      <c r="E2166" s="29">
        <v>3000.700927450916</v>
      </c>
      <c r="F2166" s="29">
        <v>6100</v>
      </c>
    </row>
    <row r="2167" spans="1:6" hidden="1" x14ac:dyDescent="0.3">
      <c r="A2167" t="s">
        <v>2523</v>
      </c>
      <c r="B2167" t="s">
        <v>2630</v>
      </c>
      <c r="C2167" t="s">
        <v>2693</v>
      </c>
      <c r="D2167" t="s">
        <v>2719</v>
      </c>
      <c r="E2167" s="29">
        <v>4270.8341371801725</v>
      </c>
      <c r="F2167" s="29">
        <v>8600</v>
      </c>
    </row>
    <row r="2168" spans="1:6" hidden="1" x14ac:dyDescent="0.3">
      <c r="A2168" t="s">
        <v>2523</v>
      </c>
      <c r="B2168" t="s">
        <v>2630</v>
      </c>
      <c r="C2168" t="s">
        <v>2693</v>
      </c>
      <c r="D2168" t="s">
        <v>2720</v>
      </c>
      <c r="E2168" s="29">
        <v>3030.6179434421529</v>
      </c>
      <c r="F2168" s="29">
        <v>6100</v>
      </c>
    </row>
    <row r="2169" spans="1:6" hidden="1" x14ac:dyDescent="0.3">
      <c r="A2169" t="s">
        <v>2523</v>
      </c>
      <c r="B2169" t="s">
        <v>2630</v>
      </c>
      <c r="C2169" t="s">
        <v>2693</v>
      </c>
      <c r="D2169" t="s">
        <v>2721</v>
      </c>
      <c r="E2169" s="29">
        <v>2137.3815511255975</v>
      </c>
      <c r="F2169" s="29">
        <v>4300</v>
      </c>
    </row>
    <row r="2170" spans="1:6" hidden="1" x14ac:dyDescent="0.3">
      <c r="A2170" t="s">
        <v>2523</v>
      </c>
      <c r="B2170" t="s">
        <v>2630</v>
      </c>
      <c r="C2170" t="s">
        <v>2693</v>
      </c>
      <c r="D2170" t="s">
        <v>2722</v>
      </c>
      <c r="E2170" s="29">
        <v>1940.6285785471741</v>
      </c>
      <c r="F2170" s="29">
        <v>3900</v>
      </c>
    </row>
    <row r="2171" spans="1:6" hidden="1" x14ac:dyDescent="0.3">
      <c r="A2171" t="s">
        <v>2523</v>
      </c>
      <c r="B2171" t="s">
        <v>2630</v>
      </c>
      <c r="C2171" t="s">
        <v>2693</v>
      </c>
      <c r="D2171" t="s">
        <v>2723</v>
      </c>
      <c r="E2171" s="29">
        <v>3415.9292016724639</v>
      </c>
      <c r="F2171" s="29">
        <v>6900</v>
      </c>
    </row>
    <row r="2172" spans="1:6" hidden="1" x14ac:dyDescent="0.3">
      <c r="A2172" t="s">
        <v>2523</v>
      </c>
      <c r="B2172" t="s">
        <v>2630</v>
      </c>
      <c r="C2172" t="s">
        <v>2693</v>
      </c>
      <c r="D2172" t="s">
        <v>2724</v>
      </c>
      <c r="E2172" s="29">
        <v>3605.3208151073395</v>
      </c>
      <c r="F2172" s="29">
        <v>7300</v>
      </c>
    </row>
    <row r="2173" spans="1:6" hidden="1" x14ac:dyDescent="0.3">
      <c r="A2173" t="s">
        <v>2523</v>
      </c>
      <c r="B2173" t="s">
        <v>2630</v>
      </c>
      <c r="C2173" t="s">
        <v>2693</v>
      </c>
      <c r="D2173" t="s">
        <v>2725</v>
      </c>
      <c r="E2173" s="29">
        <v>785.74724571784259</v>
      </c>
      <c r="F2173" s="29">
        <v>1600</v>
      </c>
    </row>
    <row r="2174" spans="1:6" hidden="1" x14ac:dyDescent="0.3">
      <c r="A2174" t="s">
        <v>2523</v>
      </c>
      <c r="B2174" t="s">
        <v>2630</v>
      </c>
      <c r="C2174" t="s">
        <v>2693</v>
      </c>
      <c r="D2174" t="s">
        <v>2726</v>
      </c>
      <c r="E2174" s="29">
        <v>3178.616748015299</v>
      </c>
      <c r="F2174" s="29">
        <v>6400</v>
      </c>
    </row>
    <row r="2175" spans="1:6" hidden="1" x14ac:dyDescent="0.3">
      <c r="A2175" t="s">
        <v>2523</v>
      </c>
      <c r="B2175" t="s">
        <v>2630</v>
      </c>
      <c r="C2175" t="s">
        <v>2693</v>
      </c>
      <c r="D2175" t="s">
        <v>2727</v>
      </c>
      <c r="E2175" s="29">
        <v>1557.9258486707567</v>
      </c>
      <c r="F2175" s="29">
        <v>3200</v>
      </c>
    </row>
    <row r="2176" spans="1:6" hidden="1" x14ac:dyDescent="0.3">
      <c r="A2176" t="s">
        <v>2523</v>
      </c>
      <c r="B2176" t="s">
        <v>2630</v>
      </c>
      <c r="C2176" t="s">
        <v>2728</v>
      </c>
      <c r="D2176" t="s">
        <v>2729</v>
      </c>
      <c r="E2176" s="29">
        <v>2009.7885285847578</v>
      </c>
      <c r="F2176" s="29">
        <v>4100</v>
      </c>
    </row>
    <row r="2177" spans="1:6" hidden="1" x14ac:dyDescent="0.3">
      <c r="A2177" t="s">
        <v>2523</v>
      </c>
      <c r="B2177" t="s">
        <v>2630</v>
      </c>
      <c r="C2177" t="s">
        <v>2728</v>
      </c>
      <c r="D2177" t="s">
        <v>2730</v>
      </c>
      <c r="E2177" s="29">
        <v>1250.237260829012</v>
      </c>
      <c r="F2177" s="29">
        <v>2600</v>
      </c>
    </row>
    <row r="2178" spans="1:6" hidden="1" x14ac:dyDescent="0.3">
      <c r="A2178" t="s">
        <v>2523</v>
      </c>
      <c r="B2178" t="s">
        <v>2630</v>
      </c>
      <c r="C2178" t="s">
        <v>2728</v>
      </c>
      <c r="D2178" t="s">
        <v>2731</v>
      </c>
      <c r="E2178" s="29">
        <v>1713.1059842964223</v>
      </c>
      <c r="F2178" s="29">
        <v>3500</v>
      </c>
    </row>
    <row r="2179" spans="1:6" hidden="1" x14ac:dyDescent="0.3">
      <c r="A2179" t="s">
        <v>2523</v>
      </c>
      <c r="B2179" t="s">
        <v>2630</v>
      </c>
      <c r="C2179" t="s">
        <v>2728</v>
      </c>
      <c r="D2179" t="s">
        <v>2732</v>
      </c>
      <c r="E2179" s="29">
        <v>1757.8558662351948</v>
      </c>
      <c r="F2179" s="29">
        <v>3600</v>
      </c>
    </row>
    <row r="2180" spans="1:6" hidden="1" x14ac:dyDescent="0.3">
      <c r="A2180" t="s">
        <v>2523</v>
      </c>
      <c r="B2180" t="s">
        <v>2630</v>
      </c>
      <c r="C2180" t="s">
        <v>2728</v>
      </c>
      <c r="D2180" t="s">
        <v>2733</v>
      </c>
      <c r="E2180" s="29">
        <v>1914.5952579156892</v>
      </c>
      <c r="F2180" s="29">
        <v>3900</v>
      </c>
    </row>
    <row r="2181" spans="1:6" hidden="1" x14ac:dyDescent="0.3">
      <c r="A2181" t="s">
        <v>2523</v>
      </c>
      <c r="B2181" t="s">
        <v>2630</v>
      </c>
      <c r="C2181" t="s">
        <v>2728</v>
      </c>
      <c r="D2181" t="s">
        <v>2734</v>
      </c>
      <c r="E2181" s="29">
        <v>2168.7982379585051</v>
      </c>
      <c r="F2181" s="29">
        <v>4400</v>
      </c>
    </row>
    <row r="2182" spans="1:6" hidden="1" x14ac:dyDescent="0.3">
      <c r="A2182" t="s">
        <v>2523</v>
      </c>
      <c r="B2182" t="s">
        <v>2630</v>
      </c>
      <c r="C2182" t="s">
        <v>2728</v>
      </c>
      <c r="D2182" t="s">
        <v>2735</v>
      </c>
      <c r="E2182" s="29">
        <v>1391.9791913232307</v>
      </c>
      <c r="F2182" s="29">
        <v>2800</v>
      </c>
    </row>
    <row r="2183" spans="1:6" hidden="1" x14ac:dyDescent="0.3">
      <c r="A2183" t="s">
        <v>2523</v>
      </c>
      <c r="B2183" t="s">
        <v>2630</v>
      </c>
      <c r="C2183" t="s">
        <v>2728</v>
      </c>
      <c r="D2183" t="s">
        <v>2736</v>
      </c>
      <c r="E2183" s="29">
        <v>1724.7895319925804</v>
      </c>
      <c r="F2183" s="29">
        <v>3500</v>
      </c>
    </row>
    <row r="2184" spans="1:6" hidden="1" x14ac:dyDescent="0.3">
      <c r="A2184" t="s">
        <v>2523</v>
      </c>
      <c r="B2184" t="s">
        <v>2630</v>
      </c>
      <c r="C2184" t="s">
        <v>2728</v>
      </c>
      <c r="D2184" t="s">
        <v>2737</v>
      </c>
      <c r="E2184" s="29">
        <v>1828.0326697119895</v>
      </c>
      <c r="F2184" s="29">
        <v>3700</v>
      </c>
    </row>
    <row r="2185" spans="1:6" hidden="1" x14ac:dyDescent="0.3">
      <c r="A2185" t="s">
        <v>2523</v>
      </c>
      <c r="B2185" t="s">
        <v>2630</v>
      </c>
      <c r="C2185" t="s">
        <v>2728</v>
      </c>
      <c r="D2185" t="s">
        <v>2738</v>
      </c>
      <c r="E2185" s="29">
        <v>2646.9364698297195</v>
      </c>
      <c r="F2185" s="29">
        <v>5300</v>
      </c>
    </row>
    <row r="2186" spans="1:6" hidden="1" x14ac:dyDescent="0.3">
      <c r="A2186" t="s">
        <v>2523</v>
      </c>
      <c r="B2186" t="s">
        <v>2630</v>
      </c>
      <c r="C2186" t="s">
        <v>2728</v>
      </c>
      <c r="D2186" t="s">
        <v>2739</v>
      </c>
      <c r="E2186" s="29">
        <v>2097.2025582062374</v>
      </c>
      <c r="F2186" s="29">
        <v>4200</v>
      </c>
    </row>
    <row r="2187" spans="1:6" hidden="1" x14ac:dyDescent="0.3">
      <c r="A2187" t="s">
        <v>2523</v>
      </c>
      <c r="B2187" t="s">
        <v>2740</v>
      </c>
      <c r="C2187" t="s">
        <v>2741</v>
      </c>
      <c r="D2187" t="s">
        <v>2742</v>
      </c>
      <c r="E2187" s="29">
        <v>2786.909388727513</v>
      </c>
      <c r="F2187" s="29">
        <v>5600</v>
      </c>
    </row>
    <row r="2188" spans="1:6" hidden="1" x14ac:dyDescent="0.3">
      <c r="A2188" t="s">
        <v>2523</v>
      </c>
      <c r="B2188" t="s">
        <v>2740</v>
      </c>
      <c r="C2188" t="s">
        <v>2741</v>
      </c>
      <c r="D2188" t="s">
        <v>2743</v>
      </c>
      <c r="E2188" s="29">
        <v>2953.3739750294367</v>
      </c>
      <c r="F2188" s="29">
        <v>6000</v>
      </c>
    </row>
    <row r="2189" spans="1:6" hidden="1" x14ac:dyDescent="0.3">
      <c r="A2189" t="s">
        <v>2523</v>
      </c>
      <c r="B2189" t="s">
        <v>2740</v>
      </c>
      <c r="C2189" t="s">
        <v>2741</v>
      </c>
      <c r="D2189" t="s">
        <v>2744</v>
      </c>
      <c r="E2189" s="29">
        <v>3002.1274044310203</v>
      </c>
      <c r="F2189" s="29">
        <v>6100</v>
      </c>
    </row>
    <row r="2190" spans="1:6" hidden="1" x14ac:dyDescent="0.3">
      <c r="A2190" t="s">
        <v>2523</v>
      </c>
      <c r="B2190" t="s">
        <v>2740</v>
      </c>
      <c r="C2190" t="s">
        <v>2741</v>
      </c>
      <c r="D2190" t="s">
        <v>2745</v>
      </c>
      <c r="E2190" s="29">
        <v>3894.9970920668848</v>
      </c>
      <c r="F2190" s="29">
        <v>7800</v>
      </c>
    </row>
    <row r="2191" spans="1:6" hidden="1" x14ac:dyDescent="0.3">
      <c r="A2191" t="s">
        <v>2523</v>
      </c>
      <c r="B2191" t="s">
        <v>2740</v>
      </c>
      <c r="C2191" t="s">
        <v>2741</v>
      </c>
      <c r="D2191" t="s">
        <v>2746</v>
      </c>
      <c r="E2191" s="29">
        <v>3590.3504339429333</v>
      </c>
      <c r="F2191" s="29">
        <v>7200</v>
      </c>
    </row>
    <row r="2192" spans="1:6" hidden="1" x14ac:dyDescent="0.3">
      <c r="A2192" t="s">
        <v>2523</v>
      </c>
      <c r="B2192" t="s">
        <v>2740</v>
      </c>
      <c r="C2192" t="s">
        <v>2741</v>
      </c>
      <c r="D2192" t="s">
        <v>2747</v>
      </c>
      <c r="E2192" s="29">
        <v>4531.2802564479689</v>
      </c>
      <c r="F2192" s="29">
        <v>9100</v>
      </c>
    </row>
    <row r="2193" spans="1:6" hidden="1" x14ac:dyDescent="0.3">
      <c r="A2193" t="s">
        <v>2523</v>
      </c>
      <c r="B2193" t="s">
        <v>2740</v>
      </c>
      <c r="C2193" t="s">
        <v>2741</v>
      </c>
      <c r="D2193" t="s">
        <v>2748</v>
      </c>
      <c r="E2193" s="29">
        <v>2058.8811547318264</v>
      </c>
      <c r="F2193" s="29">
        <v>4200</v>
      </c>
    </row>
    <row r="2194" spans="1:6" hidden="1" x14ac:dyDescent="0.3">
      <c r="A2194" t="s">
        <v>2523</v>
      </c>
      <c r="B2194" t="s">
        <v>2740</v>
      </c>
      <c r="C2194" t="s">
        <v>2741</v>
      </c>
      <c r="D2194" t="s">
        <v>2749</v>
      </c>
      <c r="E2194" s="29">
        <v>3052.2096786122429</v>
      </c>
      <c r="F2194" s="29">
        <v>6200</v>
      </c>
    </row>
    <row r="2195" spans="1:6" hidden="1" x14ac:dyDescent="0.3">
      <c r="A2195" t="s">
        <v>2523</v>
      </c>
      <c r="B2195" t="s">
        <v>2740</v>
      </c>
      <c r="C2195" t="s">
        <v>2741</v>
      </c>
      <c r="D2195" t="s">
        <v>2750</v>
      </c>
      <c r="E2195" s="29">
        <v>2216.6768790966289</v>
      </c>
      <c r="F2195" s="29">
        <v>4500</v>
      </c>
    </row>
    <row r="2196" spans="1:6" hidden="1" x14ac:dyDescent="0.3">
      <c r="A2196" t="s">
        <v>2523</v>
      </c>
      <c r="B2196" t="s">
        <v>2740</v>
      </c>
      <c r="C2196" t="s">
        <v>2741</v>
      </c>
      <c r="D2196" t="s">
        <v>2751</v>
      </c>
      <c r="E2196" s="29">
        <v>4316.3880735322973</v>
      </c>
      <c r="F2196" s="29">
        <v>8700</v>
      </c>
    </row>
    <row r="2197" spans="1:6" hidden="1" x14ac:dyDescent="0.3">
      <c r="A2197" t="s">
        <v>2523</v>
      </c>
      <c r="B2197" t="s">
        <v>2740</v>
      </c>
      <c r="C2197" t="s">
        <v>2741</v>
      </c>
      <c r="D2197" t="s">
        <v>2752</v>
      </c>
      <c r="E2197" s="29">
        <v>4620.9222056966873</v>
      </c>
      <c r="F2197" s="29">
        <v>9300</v>
      </c>
    </row>
    <row r="2198" spans="1:6" hidden="1" x14ac:dyDescent="0.3">
      <c r="A2198" t="s">
        <v>2523</v>
      </c>
      <c r="B2198" t="s">
        <v>2740</v>
      </c>
      <c r="C2198" t="s">
        <v>2741</v>
      </c>
      <c r="D2198" t="s">
        <v>2753</v>
      </c>
      <c r="E2198" s="29">
        <v>4405.475434113011</v>
      </c>
      <c r="F2198" s="29">
        <v>8900</v>
      </c>
    </row>
    <row r="2199" spans="1:6" hidden="1" x14ac:dyDescent="0.3">
      <c r="A2199" t="s">
        <v>2523</v>
      </c>
      <c r="B2199" t="s">
        <v>2740</v>
      </c>
      <c r="C2199" t="s">
        <v>2741</v>
      </c>
      <c r="D2199" t="s">
        <v>2754</v>
      </c>
      <c r="E2199" s="29">
        <v>1757.2759509564789</v>
      </c>
      <c r="F2199" s="29">
        <v>3600</v>
      </c>
    </row>
    <row r="2200" spans="1:6" hidden="1" x14ac:dyDescent="0.3">
      <c r="A2200" t="s">
        <v>2523</v>
      </c>
      <c r="B2200" t="s">
        <v>2740</v>
      </c>
      <c r="C2200" t="s">
        <v>2741</v>
      </c>
      <c r="D2200" t="s">
        <v>2755</v>
      </c>
      <c r="E2200" s="29">
        <v>3017.1476236410899</v>
      </c>
      <c r="F2200" s="29">
        <v>6100</v>
      </c>
    </row>
    <row r="2201" spans="1:6" hidden="1" x14ac:dyDescent="0.3">
      <c r="A2201" t="s">
        <v>2523</v>
      </c>
      <c r="B2201" t="s">
        <v>2740</v>
      </c>
      <c r="C2201" t="s">
        <v>2741</v>
      </c>
      <c r="D2201" t="s">
        <v>2756</v>
      </c>
      <c r="E2201" s="29">
        <v>3300.0917970852438</v>
      </c>
      <c r="F2201" s="29">
        <v>6700</v>
      </c>
    </row>
    <row r="2202" spans="1:6" hidden="1" x14ac:dyDescent="0.3">
      <c r="A2202" t="s">
        <v>2523</v>
      </c>
      <c r="B2202" t="s">
        <v>2740</v>
      </c>
      <c r="C2202" t="s">
        <v>2757</v>
      </c>
      <c r="D2202" t="s">
        <v>2758</v>
      </c>
      <c r="E2202" s="29">
        <v>2006.5156025027252</v>
      </c>
      <c r="F2202" s="29">
        <v>4100</v>
      </c>
    </row>
    <row r="2203" spans="1:6" hidden="1" x14ac:dyDescent="0.3">
      <c r="A2203" t="s">
        <v>2523</v>
      </c>
      <c r="B2203" t="s">
        <v>2740</v>
      </c>
      <c r="C2203" t="s">
        <v>2757</v>
      </c>
      <c r="D2203" t="s">
        <v>2759</v>
      </c>
      <c r="E2203" s="29">
        <v>1774.3208654813427</v>
      </c>
      <c r="F2203" s="29">
        <v>3600</v>
      </c>
    </row>
    <row r="2204" spans="1:6" hidden="1" x14ac:dyDescent="0.3">
      <c r="A2204" t="s">
        <v>2523</v>
      </c>
      <c r="B2204" t="s">
        <v>2740</v>
      </c>
      <c r="C2204" t="s">
        <v>2757</v>
      </c>
      <c r="D2204" t="s">
        <v>2760</v>
      </c>
      <c r="E2204" s="29">
        <v>3798.091998780118</v>
      </c>
      <c r="F2204" s="29">
        <v>7600</v>
      </c>
    </row>
    <row r="2205" spans="1:6" hidden="1" x14ac:dyDescent="0.3">
      <c r="A2205" t="s">
        <v>2523</v>
      </c>
      <c r="B2205" t="s">
        <v>2740</v>
      </c>
      <c r="C2205" t="s">
        <v>2757</v>
      </c>
      <c r="D2205" t="s">
        <v>2761</v>
      </c>
      <c r="E2205" s="29">
        <v>2634.1238514417082</v>
      </c>
      <c r="F2205" s="29">
        <v>5300</v>
      </c>
    </row>
    <row r="2206" spans="1:6" hidden="1" x14ac:dyDescent="0.3">
      <c r="A2206" t="s">
        <v>2523</v>
      </c>
      <c r="B2206" t="s">
        <v>2740</v>
      </c>
      <c r="C2206" t="s">
        <v>2757</v>
      </c>
      <c r="D2206" t="s">
        <v>2762</v>
      </c>
      <c r="E2206" s="29">
        <v>1683.1408899458791</v>
      </c>
      <c r="F2206" s="29">
        <v>3400</v>
      </c>
    </row>
    <row r="2207" spans="1:6" hidden="1" x14ac:dyDescent="0.3">
      <c r="A2207" t="s">
        <v>2523</v>
      </c>
      <c r="B2207" t="s">
        <v>2740</v>
      </c>
      <c r="C2207" t="s">
        <v>2757</v>
      </c>
      <c r="D2207" t="s">
        <v>2763</v>
      </c>
      <c r="E2207" s="29">
        <v>1916.2877217686228</v>
      </c>
      <c r="F2207" s="29">
        <v>3900</v>
      </c>
    </row>
    <row r="2208" spans="1:6" hidden="1" x14ac:dyDescent="0.3">
      <c r="A2208" t="s">
        <v>2523</v>
      </c>
      <c r="B2208" t="s">
        <v>2740</v>
      </c>
      <c r="C2208" t="s">
        <v>2757</v>
      </c>
      <c r="D2208" t="s">
        <v>2764</v>
      </c>
      <c r="E2208" s="29">
        <v>3412.2726868752588</v>
      </c>
      <c r="F2208" s="29">
        <v>6900</v>
      </c>
    </row>
    <row r="2209" spans="1:6" hidden="1" x14ac:dyDescent="0.3">
      <c r="A2209" t="s">
        <v>2523</v>
      </c>
      <c r="B2209" t="s">
        <v>2740</v>
      </c>
      <c r="C2209" t="s">
        <v>2757</v>
      </c>
      <c r="D2209" t="s">
        <v>2765</v>
      </c>
      <c r="E2209" s="29">
        <v>506.95875047277679</v>
      </c>
      <c r="F2209" s="29">
        <v>1100</v>
      </c>
    </row>
    <row r="2210" spans="1:6" hidden="1" x14ac:dyDescent="0.3">
      <c r="A2210" t="s">
        <v>2523</v>
      </c>
      <c r="B2210" t="s">
        <v>2740</v>
      </c>
      <c r="C2210" t="s">
        <v>2757</v>
      </c>
      <c r="D2210" t="s">
        <v>2766</v>
      </c>
      <c r="E2210" s="29">
        <v>3188.2772307056985</v>
      </c>
      <c r="F2210" s="29">
        <v>6400</v>
      </c>
    </row>
    <row r="2211" spans="1:6" hidden="1" x14ac:dyDescent="0.3">
      <c r="A2211" t="s">
        <v>2523</v>
      </c>
      <c r="B2211" t="s">
        <v>2740</v>
      </c>
      <c r="C2211" t="s">
        <v>2757</v>
      </c>
      <c r="D2211" t="s">
        <v>2767</v>
      </c>
      <c r="E2211" s="29">
        <v>1971.8028677583893</v>
      </c>
      <c r="F2211" s="29">
        <v>4000</v>
      </c>
    </row>
    <row r="2212" spans="1:6" hidden="1" x14ac:dyDescent="0.3">
      <c r="A2212" t="s">
        <v>2523</v>
      </c>
      <c r="B2212" t="s">
        <v>2740</v>
      </c>
      <c r="C2212" t="s">
        <v>2757</v>
      </c>
      <c r="D2212" t="s">
        <v>2768</v>
      </c>
      <c r="E2212" s="29">
        <v>968.63244964695423</v>
      </c>
      <c r="F2212" s="29">
        <v>2000</v>
      </c>
    </row>
    <row r="2213" spans="1:6" hidden="1" x14ac:dyDescent="0.3">
      <c r="A2213" t="s">
        <v>2523</v>
      </c>
      <c r="B2213" t="s">
        <v>2740</v>
      </c>
      <c r="C2213" t="s">
        <v>2757</v>
      </c>
      <c r="D2213" t="s">
        <v>2769</v>
      </c>
      <c r="E2213" s="29">
        <v>2071.5865187860636</v>
      </c>
      <c r="F2213" s="29">
        <v>4200</v>
      </c>
    </row>
    <row r="2214" spans="1:6" hidden="1" x14ac:dyDescent="0.3">
      <c r="A2214" t="s">
        <v>2523</v>
      </c>
      <c r="B2214" t="s">
        <v>2740</v>
      </c>
      <c r="C2214" t="s">
        <v>2757</v>
      </c>
      <c r="D2214" t="s">
        <v>2770</v>
      </c>
      <c r="E2214" s="29">
        <v>2213.5938674692534</v>
      </c>
      <c r="F2214" s="29">
        <v>4500</v>
      </c>
    </row>
    <row r="2215" spans="1:6" hidden="1" x14ac:dyDescent="0.3">
      <c r="A2215" t="s">
        <v>2523</v>
      </c>
      <c r="B2215" t="s">
        <v>2740</v>
      </c>
      <c r="C2215" t="s">
        <v>2757</v>
      </c>
      <c r="D2215" t="s">
        <v>2771</v>
      </c>
      <c r="E2215" s="29">
        <v>1473.1990192132159</v>
      </c>
      <c r="F2215" s="29">
        <v>3000</v>
      </c>
    </row>
    <row r="2216" spans="1:6" hidden="1" x14ac:dyDescent="0.3">
      <c r="A2216" t="s">
        <v>2523</v>
      </c>
      <c r="B2216" t="s">
        <v>2740</v>
      </c>
      <c r="C2216" t="s">
        <v>2757</v>
      </c>
      <c r="D2216" t="s">
        <v>2772</v>
      </c>
      <c r="E2216" s="29">
        <v>820.39744403009206</v>
      </c>
      <c r="F2216" s="29">
        <v>1700</v>
      </c>
    </row>
    <row r="2217" spans="1:6" hidden="1" x14ac:dyDescent="0.3">
      <c r="A2217" t="s">
        <v>2523</v>
      </c>
      <c r="B2217" t="s">
        <v>2740</v>
      </c>
      <c r="C2217" t="s">
        <v>2773</v>
      </c>
      <c r="D2217" t="s">
        <v>2774</v>
      </c>
      <c r="E2217" s="29">
        <v>4495.8008218334617</v>
      </c>
      <c r="F2217" s="29">
        <v>9000</v>
      </c>
    </row>
    <row r="2218" spans="1:6" hidden="1" x14ac:dyDescent="0.3">
      <c r="A2218" t="s">
        <v>2523</v>
      </c>
      <c r="B2218" t="s">
        <v>2740</v>
      </c>
      <c r="C2218" t="s">
        <v>2773</v>
      </c>
      <c r="D2218" t="s">
        <v>2775</v>
      </c>
      <c r="E2218" s="29">
        <v>9381.4249060332641</v>
      </c>
      <c r="F2218" s="29">
        <v>18800</v>
      </c>
    </row>
    <row r="2219" spans="1:6" hidden="1" x14ac:dyDescent="0.3">
      <c r="A2219" t="s">
        <v>2523</v>
      </c>
      <c r="B2219" t="s">
        <v>2740</v>
      </c>
      <c r="C2219" t="s">
        <v>2773</v>
      </c>
      <c r="D2219" t="s">
        <v>2776</v>
      </c>
      <c r="E2219" s="29">
        <v>8375.7223006252007</v>
      </c>
      <c r="F2219" s="29">
        <v>16800</v>
      </c>
    </row>
    <row r="2220" spans="1:6" hidden="1" x14ac:dyDescent="0.3">
      <c r="A2220" t="s">
        <v>2523</v>
      </c>
      <c r="B2220" t="s">
        <v>2740</v>
      </c>
      <c r="C2220" t="s">
        <v>2773</v>
      </c>
      <c r="D2220" t="s">
        <v>2777</v>
      </c>
      <c r="E2220" s="29">
        <v>3887.550818164299</v>
      </c>
      <c r="F2220" s="29">
        <v>7800</v>
      </c>
    </row>
    <row r="2221" spans="1:6" hidden="1" x14ac:dyDescent="0.3">
      <c r="A2221" t="s">
        <v>2523</v>
      </c>
      <c r="B2221" t="s">
        <v>2740</v>
      </c>
      <c r="C2221" t="s">
        <v>2773</v>
      </c>
      <c r="D2221" t="s">
        <v>2778</v>
      </c>
      <c r="E2221" s="29">
        <v>4660.0099695644913</v>
      </c>
      <c r="F2221" s="29">
        <v>9400</v>
      </c>
    </row>
    <row r="2222" spans="1:6" hidden="1" x14ac:dyDescent="0.3">
      <c r="A2222" t="s">
        <v>2523</v>
      </c>
      <c r="B2222" t="s">
        <v>2740</v>
      </c>
      <c r="C2222" t="s">
        <v>2773</v>
      </c>
      <c r="D2222" t="s">
        <v>2779</v>
      </c>
      <c r="E2222" s="29">
        <v>1721.3228005462449</v>
      </c>
      <c r="F2222" s="29">
        <v>3500</v>
      </c>
    </row>
    <row r="2223" spans="1:6" hidden="1" x14ac:dyDescent="0.3">
      <c r="A2223" t="s">
        <v>2523</v>
      </c>
      <c r="B2223" t="s">
        <v>2740</v>
      </c>
      <c r="C2223" t="s">
        <v>2773</v>
      </c>
      <c r="D2223" t="s">
        <v>2780</v>
      </c>
      <c r="E2223" s="29">
        <v>3520.9714895355792</v>
      </c>
      <c r="F2223" s="29">
        <v>7100</v>
      </c>
    </row>
    <row r="2224" spans="1:6" hidden="1" x14ac:dyDescent="0.3">
      <c r="A2224" t="s">
        <v>2523</v>
      </c>
      <c r="B2224" t="s">
        <v>2740</v>
      </c>
      <c r="C2224" t="s">
        <v>2773</v>
      </c>
      <c r="D2224" t="s">
        <v>2781</v>
      </c>
      <c r="E2224" s="29">
        <v>1927.9125562966142</v>
      </c>
      <c r="F2224" s="29">
        <v>3900</v>
      </c>
    </row>
    <row r="2225" spans="1:6" hidden="1" x14ac:dyDescent="0.3">
      <c r="A2225" t="s">
        <v>2523</v>
      </c>
      <c r="B2225" t="s">
        <v>2740</v>
      </c>
      <c r="C2225" t="s">
        <v>2773</v>
      </c>
      <c r="D2225" t="s">
        <v>2782</v>
      </c>
      <c r="E2225" s="29">
        <v>2032.7153510797255</v>
      </c>
      <c r="F2225" s="29">
        <v>4100</v>
      </c>
    </row>
    <row r="2226" spans="1:6" hidden="1" x14ac:dyDescent="0.3">
      <c r="A2226" t="s">
        <v>2523</v>
      </c>
      <c r="B2226" t="s">
        <v>2740</v>
      </c>
      <c r="C2226" t="s">
        <v>2773</v>
      </c>
      <c r="D2226" t="s">
        <v>2783</v>
      </c>
      <c r="E2226" s="29">
        <v>1893.0164169438981</v>
      </c>
      <c r="F2226" s="29">
        <v>3800</v>
      </c>
    </row>
    <row r="2227" spans="1:6" hidden="1" x14ac:dyDescent="0.3">
      <c r="A2227" t="s">
        <v>2523</v>
      </c>
      <c r="B2227" t="s">
        <v>2740</v>
      </c>
      <c r="C2227" t="s">
        <v>2773</v>
      </c>
      <c r="D2227" t="s">
        <v>2784</v>
      </c>
      <c r="E2227" s="29">
        <v>2785.4942232254893</v>
      </c>
      <c r="F2227" s="29">
        <v>5600</v>
      </c>
    </row>
    <row r="2228" spans="1:6" hidden="1" x14ac:dyDescent="0.3">
      <c r="A2228" t="s">
        <v>2523</v>
      </c>
      <c r="B2228" t="s">
        <v>2740</v>
      </c>
      <c r="C2228" t="s">
        <v>2773</v>
      </c>
      <c r="D2228" t="s">
        <v>2785</v>
      </c>
      <c r="E2228" s="29">
        <v>2686.6292890044929</v>
      </c>
      <c r="F2228" s="29">
        <v>5400</v>
      </c>
    </row>
    <row r="2229" spans="1:6" hidden="1" x14ac:dyDescent="0.3">
      <c r="A2229" t="s">
        <v>2523</v>
      </c>
      <c r="B2229" t="s">
        <v>2740</v>
      </c>
      <c r="C2229" t="s">
        <v>2773</v>
      </c>
      <c r="D2229" t="s">
        <v>2786</v>
      </c>
      <c r="E2229" s="29">
        <v>3945.9213898394096</v>
      </c>
      <c r="F2229" s="29">
        <v>7900</v>
      </c>
    </row>
    <row r="2230" spans="1:6" hidden="1" x14ac:dyDescent="0.3">
      <c r="A2230" t="s">
        <v>2523</v>
      </c>
      <c r="B2230" t="s">
        <v>2740</v>
      </c>
      <c r="C2230" t="s">
        <v>2773</v>
      </c>
      <c r="D2230" t="s">
        <v>2787</v>
      </c>
      <c r="E2230" s="29">
        <v>3287.3358335779626</v>
      </c>
      <c r="F2230" s="29">
        <v>6600</v>
      </c>
    </row>
    <row r="2231" spans="1:6" hidden="1" x14ac:dyDescent="0.3">
      <c r="A2231" t="s">
        <v>2523</v>
      </c>
      <c r="B2231" t="s">
        <v>2740</v>
      </c>
      <c r="C2231" t="s">
        <v>2773</v>
      </c>
      <c r="D2231" t="s">
        <v>2788</v>
      </c>
      <c r="E2231" s="29">
        <v>4803.0258185940656</v>
      </c>
      <c r="F2231" s="29">
        <v>9700</v>
      </c>
    </row>
    <row r="2232" spans="1:6" hidden="1" x14ac:dyDescent="0.3">
      <c r="A2232" t="s">
        <v>2523</v>
      </c>
      <c r="B2232" t="s">
        <v>2740</v>
      </c>
      <c r="C2232" t="s">
        <v>2773</v>
      </c>
      <c r="D2232" t="s">
        <v>2789</v>
      </c>
      <c r="E2232" s="29">
        <v>4098.0998348157664</v>
      </c>
      <c r="F2232" s="29">
        <v>8200</v>
      </c>
    </row>
    <row r="2233" spans="1:6" hidden="1" x14ac:dyDescent="0.3">
      <c r="A2233" t="s">
        <v>2523</v>
      </c>
      <c r="B2233" t="s">
        <v>2740</v>
      </c>
      <c r="C2233" t="s">
        <v>2773</v>
      </c>
      <c r="D2233" t="s">
        <v>2790</v>
      </c>
      <c r="E2233" s="29">
        <v>3729.7740992866188</v>
      </c>
      <c r="F2233" s="29">
        <v>7500</v>
      </c>
    </row>
    <row r="2234" spans="1:6" hidden="1" x14ac:dyDescent="0.3">
      <c r="A2234" t="s">
        <v>2523</v>
      </c>
      <c r="B2234" t="s">
        <v>2740</v>
      </c>
      <c r="C2234" t="s">
        <v>2773</v>
      </c>
      <c r="D2234" t="s">
        <v>2791</v>
      </c>
      <c r="E2234" s="29">
        <v>4243.5178821684603</v>
      </c>
      <c r="F2234" s="29">
        <v>8500</v>
      </c>
    </row>
    <row r="2235" spans="1:6" hidden="1" x14ac:dyDescent="0.3">
      <c r="A2235" t="s">
        <v>2523</v>
      </c>
      <c r="B2235" t="s">
        <v>2740</v>
      </c>
      <c r="C2235" t="s">
        <v>2773</v>
      </c>
      <c r="D2235" t="s">
        <v>2792</v>
      </c>
      <c r="E2235" s="29">
        <v>1221.7219099277518</v>
      </c>
      <c r="F2235" s="29">
        <v>2500</v>
      </c>
    </row>
    <row r="2236" spans="1:6" hidden="1" x14ac:dyDescent="0.3">
      <c r="A2236" t="s">
        <v>2523</v>
      </c>
      <c r="B2236" t="s">
        <v>2740</v>
      </c>
      <c r="C2236" t="s">
        <v>2773</v>
      </c>
      <c r="D2236" t="s">
        <v>2793</v>
      </c>
      <c r="E2236" s="29">
        <v>1951.0165795024022</v>
      </c>
      <c r="F2236" s="29">
        <v>4000</v>
      </c>
    </row>
    <row r="2237" spans="1:6" hidden="1" x14ac:dyDescent="0.3">
      <c r="A2237" t="s">
        <v>2523</v>
      </c>
      <c r="B2237" t="s">
        <v>2740</v>
      </c>
      <c r="C2237" t="s">
        <v>2773</v>
      </c>
      <c r="D2237" t="s">
        <v>2794</v>
      </c>
      <c r="E2237" s="29">
        <v>3716.0051130683655</v>
      </c>
      <c r="F2237" s="29">
        <v>7500</v>
      </c>
    </row>
    <row r="2238" spans="1:6" hidden="1" x14ac:dyDescent="0.3">
      <c r="A2238" t="s">
        <v>2523</v>
      </c>
      <c r="B2238" t="s">
        <v>2740</v>
      </c>
      <c r="C2238" t="s">
        <v>2773</v>
      </c>
      <c r="D2238" t="s">
        <v>2795</v>
      </c>
      <c r="E2238" s="29">
        <v>4277.6750306118065</v>
      </c>
      <c r="F2238" s="29">
        <v>8600</v>
      </c>
    </row>
    <row r="2239" spans="1:6" hidden="1" x14ac:dyDescent="0.3">
      <c r="A2239" t="s">
        <v>2523</v>
      </c>
      <c r="B2239" t="s">
        <v>2740</v>
      </c>
      <c r="C2239" t="s">
        <v>2773</v>
      </c>
      <c r="D2239" t="s">
        <v>2796</v>
      </c>
      <c r="E2239" s="29">
        <v>1664.7445412579723</v>
      </c>
      <c r="F2239" s="29">
        <v>3400</v>
      </c>
    </row>
    <row r="2240" spans="1:6" hidden="1" x14ac:dyDescent="0.3">
      <c r="A2240" t="s">
        <v>2523</v>
      </c>
      <c r="B2240" t="s">
        <v>2740</v>
      </c>
      <c r="C2240" t="s">
        <v>2773</v>
      </c>
      <c r="D2240" t="s">
        <v>2797</v>
      </c>
      <c r="E2240" s="29">
        <v>4903.4645543642846</v>
      </c>
      <c r="F2240" s="29">
        <v>9900</v>
      </c>
    </row>
    <row r="2241" spans="1:6" hidden="1" x14ac:dyDescent="0.3">
      <c r="A2241" t="s">
        <v>2523</v>
      </c>
      <c r="B2241" t="s">
        <v>2740</v>
      </c>
      <c r="C2241" t="s">
        <v>2773</v>
      </c>
      <c r="D2241" t="s">
        <v>2798</v>
      </c>
      <c r="E2241" s="29">
        <v>2210.5765706583052</v>
      </c>
      <c r="F2241" s="29">
        <v>4500</v>
      </c>
    </row>
    <row r="2242" spans="1:6" hidden="1" x14ac:dyDescent="0.3">
      <c r="A2242" t="s">
        <v>2523</v>
      </c>
      <c r="B2242" t="s">
        <v>2740</v>
      </c>
      <c r="C2242" t="s">
        <v>2773</v>
      </c>
      <c r="D2242" t="s">
        <v>2799</v>
      </c>
      <c r="E2242" s="29">
        <v>1566.1590588738204</v>
      </c>
      <c r="F2242" s="29">
        <v>3200</v>
      </c>
    </row>
    <row r="2243" spans="1:6" hidden="1" x14ac:dyDescent="0.3">
      <c r="A2243" t="s">
        <v>2523</v>
      </c>
      <c r="B2243" t="s">
        <v>2740</v>
      </c>
      <c r="C2243" t="s">
        <v>2773</v>
      </c>
      <c r="D2243" t="s">
        <v>2800</v>
      </c>
      <c r="E2243" s="29">
        <v>2024.053287907891</v>
      </c>
      <c r="F2243" s="29">
        <v>4100</v>
      </c>
    </row>
    <row r="2244" spans="1:6" hidden="1" x14ac:dyDescent="0.3">
      <c r="A2244" t="s">
        <v>2523</v>
      </c>
      <c r="B2244" t="s">
        <v>2740</v>
      </c>
      <c r="C2244" t="s">
        <v>2773</v>
      </c>
      <c r="D2244" t="s">
        <v>2801</v>
      </c>
      <c r="E2244" s="29">
        <v>1697.8291359931613</v>
      </c>
      <c r="F2244" s="29">
        <v>3400</v>
      </c>
    </row>
    <row r="2245" spans="1:6" hidden="1" x14ac:dyDescent="0.3">
      <c r="A2245" t="s">
        <v>2523</v>
      </c>
      <c r="B2245" t="s">
        <v>2740</v>
      </c>
      <c r="C2245" t="s">
        <v>2773</v>
      </c>
      <c r="D2245" t="s">
        <v>2802</v>
      </c>
      <c r="E2245" s="29">
        <v>3395.139147864837</v>
      </c>
      <c r="F2245" s="29">
        <v>6800</v>
      </c>
    </row>
    <row r="2246" spans="1:6" hidden="1" x14ac:dyDescent="0.3">
      <c r="A2246" t="s">
        <v>2523</v>
      </c>
      <c r="B2246" t="s">
        <v>2740</v>
      </c>
      <c r="C2246" t="s">
        <v>2773</v>
      </c>
      <c r="D2246" t="s">
        <v>2803</v>
      </c>
      <c r="E2246" s="29">
        <v>5162.0621183652711</v>
      </c>
      <c r="F2246" s="29">
        <v>10400</v>
      </c>
    </row>
    <row r="2247" spans="1:6" hidden="1" x14ac:dyDescent="0.3">
      <c r="A2247" t="s">
        <v>2523</v>
      </c>
      <c r="B2247" t="s">
        <v>2740</v>
      </c>
      <c r="C2247" t="s">
        <v>2773</v>
      </c>
      <c r="D2247" t="s">
        <v>2804</v>
      </c>
      <c r="E2247" s="29">
        <v>3779.3187764772542</v>
      </c>
      <c r="F2247" s="29">
        <v>7600</v>
      </c>
    </row>
    <row r="2248" spans="1:6" hidden="1" x14ac:dyDescent="0.3">
      <c r="A2248" t="s">
        <v>2523</v>
      </c>
      <c r="B2248" t="s">
        <v>2740</v>
      </c>
      <c r="C2248" t="s">
        <v>2773</v>
      </c>
      <c r="D2248" t="s">
        <v>2805</v>
      </c>
      <c r="E2248" s="29">
        <v>2674.2028129378232</v>
      </c>
      <c r="F2248" s="29">
        <v>5400</v>
      </c>
    </row>
    <row r="2249" spans="1:6" hidden="1" x14ac:dyDescent="0.3">
      <c r="A2249" t="s">
        <v>2523</v>
      </c>
      <c r="B2249" t="s">
        <v>2740</v>
      </c>
      <c r="C2249" t="s">
        <v>2773</v>
      </c>
      <c r="D2249" t="s">
        <v>2806</v>
      </c>
      <c r="E2249" s="29">
        <v>4882.8425741628189</v>
      </c>
      <c r="F2249" s="29">
        <v>9800</v>
      </c>
    </row>
    <row r="2250" spans="1:6" hidden="1" x14ac:dyDescent="0.3">
      <c r="A2250" t="s">
        <v>2523</v>
      </c>
      <c r="B2250" t="s">
        <v>2740</v>
      </c>
      <c r="C2250" t="s">
        <v>2773</v>
      </c>
      <c r="D2250" t="s">
        <v>2807</v>
      </c>
      <c r="E2250" s="29">
        <v>1706.3677284424207</v>
      </c>
      <c r="F2250" s="29">
        <v>3500</v>
      </c>
    </row>
    <row r="2251" spans="1:6" hidden="1" x14ac:dyDescent="0.3">
      <c r="A2251" t="s">
        <v>2523</v>
      </c>
      <c r="B2251" t="s">
        <v>2740</v>
      </c>
      <c r="C2251" t="s">
        <v>2773</v>
      </c>
      <c r="D2251" t="s">
        <v>2808</v>
      </c>
      <c r="E2251" s="29">
        <v>1401.5986998155338</v>
      </c>
      <c r="F2251" s="29">
        <v>2900</v>
      </c>
    </row>
    <row r="2252" spans="1:6" hidden="1" x14ac:dyDescent="0.3">
      <c r="A2252" t="s">
        <v>2523</v>
      </c>
      <c r="B2252" t="s">
        <v>2740</v>
      </c>
      <c r="C2252" t="s">
        <v>2773</v>
      </c>
      <c r="D2252" t="s">
        <v>2809</v>
      </c>
      <c r="E2252" s="29">
        <v>1525.4428481426376</v>
      </c>
      <c r="F2252" s="29">
        <v>3100</v>
      </c>
    </row>
    <row r="2253" spans="1:6" hidden="1" x14ac:dyDescent="0.3">
      <c r="A2253" t="s">
        <v>2523</v>
      </c>
      <c r="B2253" t="s">
        <v>2740</v>
      </c>
      <c r="C2253" t="s">
        <v>2773</v>
      </c>
      <c r="D2253" t="s">
        <v>2810</v>
      </c>
      <c r="E2253" s="29">
        <v>3260.112939793029</v>
      </c>
      <c r="F2253" s="29">
        <v>6600</v>
      </c>
    </row>
    <row r="2254" spans="1:6" hidden="1" x14ac:dyDescent="0.3">
      <c r="A2254" t="s">
        <v>2523</v>
      </c>
      <c r="B2254" t="s">
        <v>2740</v>
      </c>
      <c r="C2254" t="s">
        <v>2773</v>
      </c>
      <c r="D2254" t="s">
        <v>2811</v>
      </c>
      <c r="E2254" s="29">
        <v>1609.0760005136474</v>
      </c>
      <c r="F2254" s="29">
        <v>3300</v>
      </c>
    </row>
    <row r="2255" spans="1:6" hidden="1" x14ac:dyDescent="0.3">
      <c r="A2255" t="s">
        <v>2523</v>
      </c>
      <c r="B2255" t="s">
        <v>2740</v>
      </c>
      <c r="C2255" t="s">
        <v>2812</v>
      </c>
      <c r="D2255" t="s">
        <v>2813</v>
      </c>
      <c r="E2255" s="29">
        <v>1531.7679099860279</v>
      </c>
      <c r="F2255" s="29">
        <v>3100</v>
      </c>
    </row>
    <row r="2256" spans="1:6" hidden="1" x14ac:dyDescent="0.3">
      <c r="A2256" t="s">
        <v>2523</v>
      </c>
      <c r="B2256" t="s">
        <v>2740</v>
      </c>
      <c r="C2256" t="s">
        <v>2812</v>
      </c>
      <c r="D2256" t="s">
        <v>2814</v>
      </c>
      <c r="E2256" s="29">
        <v>1722.7601671749351</v>
      </c>
      <c r="F2256" s="29">
        <v>3500</v>
      </c>
    </row>
    <row r="2257" spans="1:6" hidden="1" x14ac:dyDescent="0.3">
      <c r="A2257" t="s">
        <v>2523</v>
      </c>
      <c r="B2257" t="s">
        <v>2740</v>
      </c>
      <c r="C2257" t="s">
        <v>2812</v>
      </c>
      <c r="D2257" t="s">
        <v>2815</v>
      </c>
      <c r="E2257" s="29">
        <v>4147.9182075225535</v>
      </c>
      <c r="F2257" s="29">
        <v>8300</v>
      </c>
    </row>
    <row r="2258" spans="1:6" hidden="1" x14ac:dyDescent="0.3">
      <c r="A2258" t="s">
        <v>2523</v>
      </c>
      <c r="B2258" t="s">
        <v>2740</v>
      </c>
      <c r="C2258" t="s">
        <v>2812</v>
      </c>
      <c r="D2258" t="s">
        <v>2816</v>
      </c>
      <c r="E2258" s="29">
        <v>5212.114978862739</v>
      </c>
      <c r="F2258" s="29">
        <v>10500</v>
      </c>
    </row>
    <row r="2259" spans="1:6" hidden="1" x14ac:dyDescent="0.3">
      <c r="A2259" t="s">
        <v>2523</v>
      </c>
      <c r="B2259" t="s">
        <v>2740</v>
      </c>
      <c r="C2259" t="s">
        <v>2812</v>
      </c>
      <c r="D2259" t="s">
        <v>2817</v>
      </c>
      <c r="E2259" s="29">
        <v>2552.1740291063825</v>
      </c>
      <c r="F2259" s="29">
        <v>5200</v>
      </c>
    </row>
    <row r="2260" spans="1:6" hidden="1" x14ac:dyDescent="0.3">
      <c r="A2260" t="s">
        <v>2523</v>
      </c>
      <c r="B2260" t="s">
        <v>2740</v>
      </c>
      <c r="C2260" t="s">
        <v>2812</v>
      </c>
      <c r="D2260" t="s">
        <v>2818</v>
      </c>
      <c r="E2260" s="29">
        <v>3362.2696147528059</v>
      </c>
      <c r="F2260" s="29">
        <v>6800</v>
      </c>
    </row>
    <row r="2261" spans="1:6" hidden="1" x14ac:dyDescent="0.3">
      <c r="A2261" t="s">
        <v>2523</v>
      </c>
      <c r="B2261" t="s">
        <v>2740</v>
      </c>
      <c r="C2261" t="s">
        <v>2812</v>
      </c>
      <c r="D2261" t="s">
        <v>2819</v>
      </c>
      <c r="E2261" s="29">
        <v>3338.2556850236388</v>
      </c>
      <c r="F2261" s="29">
        <v>6700</v>
      </c>
    </row>
    <row r="2262" spans="1:6" hidden="1" x14ac:dyDescent="0.3">
      <c r="A2262" t="s">
        <v>2523</v>
      </c>
      <c r="B2262" t="s">
        <v>2740</v>
      </c>
      <c r="C2262" t="s">
        <v>2812</v>
      </c>
      <c r="D2262" t="s">
        <v>2820</v>
      </c>
      <c r="E2262" s="29">
        <v>1219.5583392874496</v>
      </c>
      <c r="F2262" s="29">
        <v>2500</v>
      </c>
    </row>
    <row r="2263" spans="1:6" hidden="1" x14ac:dyDescent="0.3">
      <c r="A2263" t="s">
        <v>2523</v>
      </c>
      <c r="B2263" t="s">
        <v>2740</v>
      </c>
      <c r="C2263" t="s">
        <v>2812</v>
      </c>
      <c r="D2263" t="s">
        <v>2821</v>
      </c>
      <c r="E2263" s="29">
        <v>3882.8698205300971</v>
      </c>
      <c r="F2263" s="29">
        <v>7800</v>
      </c>
    </row>
    <row r="2264" spans="1:6" hidden="1" x14ac:dyDescent="0.3">
      <c r="A2264" t="s">
        <v>2523</v>
      </c>
      <c r="B2264" t="s">
        <v>2740</v>
      </c>
      <c r="C2264" t="s">
        <v>2812</v>
      </c>
      <c r="D2264" t="s">
        <v>2822</v>
      </c>
      <c r="E2264" s="29">
        <v>2895.2002129548605</v>
      </c>
      <c r="F2264" s="29">
        <v>5800</v>
      </c>
    </row>
    <row r="2265" spans="1:6" hidden="1" x14ac:dyDescent="0.3">
      <c r="A2265" t="s">
        <v>2523</v>
      </c>
      <c r="B2265" t="s">
        <v>2740</v>
      </c>
      <c r="C2265" t="s">
        <v>2812</v>
      </c>
      <c r="D2265" t="s">
        <v>2823</v>
      </c>
      <c r="E2265" s="29">
        <v>1930.2367021775758</v>
      </c>
      <c r="F2265" s="29">
        <v>3900</v>
      </c>
    </row>
    <row r="2266" spans="1:6" hidden="1" x14ac:dyDescent="0.3">
      <c r="A2266" t="s">
        <v>2523</v>
      </c>
      <c r="B2266" t="s">
        <v>2740</v>
      </c>
      <c r="C2266" t="s">
        <v>2812</v>
      </c>
      <c r="D2266" t="s">
        <v>2824</v>
      </c>
      <c r="E2266" s="29">
        <v>3149.4274502276639</v>
      </c>
      <c r="F2266" s="29">
        <v>6300</v>
      </c>
    </row>
    <row r="2267" spans="1:6" hidden="1" x14ac:dyDescent="0.3">
      <c r="A2267" t="s">
        <v>2523</v>
      </c>
      <c r="B2267" t="s">
        <v>2740</v>
      </c>
      <c r="C2267" t="s">
        <v>2812</v>
      </c>
      <c r="D2267" t="s">
        <v>2825</v>
      </c>
      <c r="E2267" s="29">
        <v>2114.5031640512589</v>
      </c>
      <c r="F2267" s="29">
        <v>4300</v>
      </c>
    </row>
    <row r="2268" spans="1:6" hidden="1" x14ac:dyDescent="0.3">
      <c r="A2268" t="s">
        <v>2523</v>
      </c>
      <c r="B2268" t="s">
        <v>2740</v>
      </c>
      <c r="C2268" t="s">
        <v>2812</v>
      </c>
      <c r="D2268" t="s">
        <v>2826</v>
      </c>
      <c r="E2268" s="29">
        <v>5635.3214769616534</v>
      </c>
      <c r="F2268" s="29">
        <v>11300</v>
      </c>
    </row>
    <row r="2269" spans="1:6" hidden="1" x14ac:dyDescent="0.3">
      <c r="A2269" t="s">
        <v>2523</v>
      </c>
      <c r="B2269" t="s">
        <v>2740</v>
      </c>
      <c r="C2269" t="s">
        <v>2812</v>
      </c>
      <c r="D2269" t="s">
        <v>2827</v>
      </c>
      <c r="E2269" s="29">
        <v>2629.4459222178621</v>
      </c>
      <c r="F2269" s="29">
        <v>5300</v>
      </c>
    </row>
    <row r="2270" spans="1:6" hidden="1" x14ac:dyDescent="0.3">
      <c r="A2270" t="s">
        <v>2523</v>
      </c>
      <c r="B2270" t="s">
        <v>2740</v>
      </c>
      <c r="C2270" t="s">
        <v>2812</v>
      </c>
      <c r="D2270" t="s">
        <v>2828</v>
      </c>
      <c r="E2270" s="29">
        <v>3751.9731549664994</v>
      </c>
      <c r="F2270" s="29">
        <v>7600</v>
      </c>
    </row>
    <row r="2271" spans="1:6" hidden="1" x14ac:dyDescent="0.3">
      <c r="A2271" t="s">
        <v>2523</v>
      </c>
      <c r="B2271" t="s">
        <v>2740</v>
      </c>
      <c r="C2271" t="s">
        <v>2812</v>
      </c>
      <c r="D2271" t="s">
        <v>2829</v>
      </c>
      <c r="E2271" s="29">
        <v>5092.8460259148997</v>
      </c>
      <c r="F2271" s="29">
        <v>10200</v>
      </c>
    </row>
    <row r="2272" spans="1:6" hidden="1" x14ac:dyDescent="0.3">
      <c r="A2272" t="s">
        <v>2523</v>
      </c>
      <c r="B2272" t="s">
        <v>2740</v>
      </c>
      <c r="C2272" t="s">
        <v>2812</v>
      </c>
      <c r="D2272" t="s">
        <v>2830</v>
      </c>
      <c r="E2272" s="29">
        <v>1936.9829002505362</v>
      </c>
      <c r="F2272" s="29">
        <v>3900</v>
      </c>
    </row>
    <row r="2273" spans="1:6" hidden="1" x14ac:dyDescent="0.3">
      <c r="A2273" t="s">
        <v>2523</v>
      </c>
      <c r="B2273" t="s">
        <v>2740</v>
      </c>
      <c r="C2273" t="s">
        <v>2812</v>
      </c>
      <c r="D2273" t="s">
        <v>2831</v>
      </c>
      <c r="E2273" s="29">
        <v>4340.7372093057538</v>
      </c>
      <c r="F2273" s="29">
        <v>8700</v>
      </c>
    </row>
    <row r="2274" spans="1:6" hidden="1" x14ac:dyDescent="0.3">
      <c r="A2274" t="s">
        <v>2523</v>
      </c>
      <c r="B2274" t="s">
        <v>2740</v>
      </c>
      <c r="C2274" t="s">
        <v>2812</v>
      </c>
      <c r="D2274" t="s">
        <v>2832</v>
      </c>
      <c r="E2274" s="29">
        <v>3976.4507813828459</v>
      </c>
      <c r="F2274" s="29">
        <v>8000</v>
      </c>
    </row>
    <row r="2275" spans="1:6" hidden="1" x14ac:dyDescent="0.3">
      <c r="A2275" t="s">
        <v>2523</v>
      </c>
      <c r="B2275" t="s">
        <v>2740</v>
      </c>
      <c r="C2275" t="s">
        <v>2812</v>
      </c>
      <c r="D2275" t="s">
        <v>2833</v>
      </c>
      <c r="E2275" s="29">
        <v>1547.521286942173</v>
      </c>
      <c r="F2275" s="29">
        <v>3100</v>
      </c>
    </row>
    <row r="2276" spans="1:6" hidden="1" x14ac:dyDescent="0.3">
      <c r="A2276" t="s">
        <v>2523</v>
      </c>
      <c r="B2276" t="s">
        <v>2834</v>
      </c>
      <c r="C2276" t="s">
        <v>2835</v>
      </c>
      <c r="D2276" t="s">
        <v>2836</v>
      </c>
      <c r="E2276" s="29">
        <v>5517.4107684484552</v>
      </c>
      <c r="F2276" s="29">
        <v>11100</v>
      </c>
    </row>
    <row r="2277" spans="1:6" hidden="1" x14ac:dyDescent="0.3">
      <c r="A2277" t="s">
        <v>2523</v>
      </c>
      <c r="B2277" t="s">
        <v>2834</v>
      </c>
      <c r="C2277" t="s">
        <v>2835</v>
      </c>
      <c r="D2277" t="s">
        <v>2837</v>
      </c>
      <c r="E2277" s="29">
        <v>1500.8661634832561</v>
      </c>
      <c r="F2277" s="29">
        <v>3100</v>
      </c>
    </row>
    <row r="2278" spans="1:6" hidden="1" x14ac:dyDescent="0.3">
      <c r="A2278" t="s">
        <v>2523</v>
      </c>
      <c r="B2278" t="s">
        <v>2834</v>
      </c>
      <c r="C2278" t="s">
        <v>2835</v>
      </c>
      <c r="D2278" t="s">
        <v>2838</v>
      </c>
      <c r="E2278" s="29">
        <v>1697.6747675075574</v>
      </c>
      <c r="F2278" s="29">
        <v>3400</v>
      </c>
    </row>
    <row r="2279" spans="1:6" hidden="1" x14ac:dyDescent="0.3">
      <c r="A2279" t="s">
        <v>2523</v>
      </c>
      <c r="B2279" t="s">
        <v>2834</v>
      </c>
      <c r="C2279" t="s">
        <v>2835</v>
      </c>
      <c r="D2279" t="s">
        <v>2839</v>
      </c>
      <c r="E2279" s="29">
        <v>1477.31872646489</v>
      </c>
      <c r="F2279" s="29">
        <v>3000</v>
      </c>
    </row>
    <row r="2280" spans="1:6" hidden="1" x14ac:dyDescent="0.3">
      <c r="A2280" t="s">
        <v>2523</v>
      </c>
      <c r="B2280" t="s">
        <v>2834</v>
      </c>
      <c r="C2280" t="s">
        <v>2835</v>
      </c>
      <c r="D2280" t="s">
        <v>2840</v>
      </c>
      <c r="E2280" s="29">
        <v>1674.2329365598603</v>
      </c>
      <c r="F2280" s="29">
        <v>3400</v>
      </c>
    </row>
    <row r="2281" spans="1:6" hidden="1" x14ac:dyDescent="0.3">
      <c r="A2281" t="s">
        <v>2523</v>
      </c>
      <c r="B2281" t="s">
        <v>2834</v>
      </c>
      <c r="C2281" t="s">
        <v>2835</v>
      </c>
      <c r="D2281" t="s">
        <v>2841</v>
      </c>
      <c r="E2281" s="29">
        <v>1270.4465927646161</v>
      </c>
      <c r="F2281" s="29">
        <v>2600</v>
      </c>
    </row>
    <row r="2282" spans="1:6" hidden="1" x14ac:dyDescent="0.3">
      <c r="A2282" t="s">
        <v>2523</v>
      </c>
      <c r="B2282" t="s">
        <v>2834</v>
      </c>
      <c r="C2282" t="s">
        <v>2835</v>
      </c>
      <c r="D2282" t="s">
        <v>2842</v>
      </c>
      <c r="E2282" s="29">
        <v>1813.7950691773178</v>
      </c>
      <c r="F2282" s="29">
        <v>3700</v>
      </c>
    </row>
    <row r="2283" spans="1:6" hidden="1" x14ac:dyDescent="0.3">
      <c r="A2283" t="s">
        <v>2523</v>
      </c>
      <c r="B2283" t="s">
        <v>2834</v>
      </c>
      <c r="C2283" t="s">
        <v>2835</v>
      </c>
      <c r="D2283" t="s">
        <v>2843</v>
      </c>
      <c r="E2283" s="29">
        <v>3342.4235828895376</v>
      </c>
      <c r="F2283" s="29">
        <v>6700</v>
      </c>
    </row>
    <row r="2284" spans="1:6" hidden="1" x14ac:dyDescent="0.3">
      <c r="A2284" t="s">
        <v>2523</v>
      </c>
      <c r="B2284" t="s">
        <v>2834</v>
      </c>
      <c r="C2284" t="s">
        <v>2835</v>
      </c>
      <c r="D2284" t="s">
        <v>2844</v>
      </c>
      <c r="E2284" s="29">
        <v>3046.1521525480298</v>
      </c>
      <c r="F2284" s="29">
        <v>6100</v>
      </c>
    </row>
    <row r="2285" spans="1:6" hidden="1" x14ac:dyDescent="0.3">
      <c r="A2285" t="s">
        <v>2523</v>
      </c>
      <c r="B2285" t="s">
        <v>2834</v>
      </c>
      <c r="C2285" t="s">
        <v>2835</v>
      </c>
      <c r="D2285" t="s">
        <v>2845</v>
      </c>
      <c r="E2285" s="29">
        <v>3229.2651618912751</v>
      </c>
      <c r="F2285" s="29">
        <v>6500</v>
      </c>
    </row>
    <row r="2286" spans="1:6" hidden="1" x14ac:dyDescent="0.3">
      <c r="A2286" t="s">
        <v>2523</v>
      </c>
      <c r="B2286" t="s">
        <v>2834</v>
      </c>
      <c r="C2286" t="s">
        <v>2835</v>
      </c>
      <c r="D2286" t="s">
        <v>2846</v>
      </c>
      <c r="E2286" s="29">
        <v>1139.2206959950345</v>
      </c>
      <c r="F2286" s="29">
        <v>2300</v>
      </c>
    </row>
    <row r="2287" spans="1:6" hidden="1" x14ac:dyDescent="0.3">
      <c r="A2287" t="s">
        <v>2523</v>
      </c>
      <c r="B2287" t="s">
        <v>2834</v>
      </c>
      <c r="C2287" t="s">
        <v>2835</v>
      </c>
      <c r="D2287" t="s">
        <v>2847</v>
      </c>
      <c r="E2287" s="29">
        <v>2468.850484223608</v>
      </c>
      <c r="F2287" s="29">
        <v>5000</v>
      </c>
    </row>
    <row r="2288" spans="1:6" hidden="1" x14ac:dyDescent="0.3">
      <c r="A2288" t="s">
        <v>2523</v>
      </c>
      <c r="B2288" t="s">
        <v>2834</v>
      </c>
      <c r="C2288" t="s">
        <v>2835</v>
      </c>
      <c r="D2288" t="s">
        <v>2848</v>
      </c>
      <c r="E2288" s="29">
        <v>2378.2988281251623</v>
      </c>
      <c r="F2288" s="29">
        <v>4800</v>
      </c>
    </row>
    <row r="2289" spans="1:6" hidden="1" x14ac:dyDescent="0.3">
      <c r="A2289" t="s">
        <v>2523</v>
      </c>
      <c r="B2289" t="s">
        <v>2834</v>
      </c>
      <c r="C2289" t="s">
        <v>2835</v>
      </c>
      <c r="D2289" t="s">
        <v>2849</v>
      </c>
      <c r="E2289" s="29">
        <v>1838.4792969702089</v>
      </c>
      <c r="F2289" s="29">
        <v>3700</v>
      </c>
    </row>
    <row r="2290" spans="1:6" hidden="1" x14ac:dyDescent="0.3">
      <c r="A2290" t="s">
        <v>2523</v>
      </c>
      <c r="B2290" t="s">
        <v>2834</v>
      </c>
      <c r="C2290" t="s">
        <v>2835</v>
      </c>
      <c r="D2290" t="s">
        <v>2850</v>
      </c>
      <c r="E2290" s="29">
        <v>3079.0010337106623</v>
      </c>
      <c r="F2290" s="29">
        <v>6200</v>
      </c>
    </row>
    <row r="2291" spans="1:6" hidden="1" x14ac:dyDescent="0.3">
      <c r="A2291" t="s">
        <v>2523</v>
      </c>
      <c r="B2291" t="s">
        <v>2834</v>
      </c>
      <c r="C2291" t="s">
        <v>2835</v>
      </c>
      <c r="D2291" t="s">
        <v>2851</v>
      </c>
      <c r="E2291" s="29">
        <v>3224.9999143122432</v>
      </c>
      <c r="F2291" s="29">
        <v>6500</v>
      </c>
    </row>
    <row r="2292" spans="1:6" hidden="1" x14ac:dyDescent="0.3">
      <c r="A2292" t="s">
        <v>2523</v>
      </c>
      <c r="B2292" t="s">
        <v>2834</v>
      </c>
      <c r="C2292" t="s">
        <v>2835</v>
      </c>
      <c r="D2292" t="s">
        <v>2852</v>
      </c>
      <c r="E2292" s="29">
        <v>3976.3957203644914</v>
      </c>
      <c r="F2292" s="29">
        <v>8000</v>
      </c>
    </row>
    <row r="2293" spans="1:6" hidden="1" x14ac:dyDescent="0.3">
      <c r="A2293" t="s">
        <v>2523</v>
      </c>
      <c r="B2293" t="s">
        <v>2834</v>
      </c>
      <c r="C2293" t="s">
        <v>2835</v>
      </c>
      <c r="D2293" t="s">
        <v>2853</v>
      </c>
      <c r="E2293" s="29">
        <v>1788.3848222939823</v>
      </c>
      <c r="F2293" s="29">
        <v>3600</v>
      </c>
    </row>
    <row r="2294" spans="1:6" hidden="1" x14ac:dyDescent="0.3">
      <c r="A2294" t="s">
        <v>2523</v>
      </c>
      <c r="B2294" t="s">
        <v>2834</v>
      </c>
      <c r="C2294" t="s">
        <v>2835</v>
      </c>
      <c r="D2294" t="s">
        <v>2854</v>
      </c>
      <c r="E2294" s="29">
        <v>2719.4070782367098</v>
      </c>
      <c r="F2294" s="29">
        <v>5500</v>
      </c>
    </row>
    <row r="2295" spans="1:6" hidden="1" x14ac:dyDescent="0.3">
      <c r="A2295" t="s">
        <v>2523</v>
      </c>
      <c r="B2295" t="s">
        <v>2834</v>
      </c>
      <c r="C2295" t="s">
        <v>2835</v>
      </c>
      <c r="D2295" t="s">
        <v>2855</v>
      </c>
      <c r="E2295" s="29">
        <v>1862.0391984626567</v>
      </c>
      <c r="F2295" s="29">
        <v>3800</v>
      </c>
    </row>
    <row r="2296" spans="1:6" hidden="1" x14ac:dyDescent="0.3">
      <c r="A2296" t="s">
        <v>2523</v>
      </c>
      <c r="B2296" t="s">
        <v>2834</v>
      </c>
      <c r="C2296" t="s">
        <v>2835</v>
      </c>
      <c r="D2296" t="s">
        <v>2856</v>
      </c>
      <c r="E2296" s="29">
        <v>2192.3626214523215</v>
      </c>
      <c r="F2296" s="29">
        <v>4400</v>
      </c>
    </row>
    <row r="2297" spans="1:6" hidden="1" x14ac:dyDescent="0.3">
      <c r="A2297" t="s">
        <v>2523</v>
      </c>
      <c r="B2297" t="s">
        <v>2834</v>
      </c>
      <c r="C2297" t="s">
        <v>2835</v>
      </c>
      <c r="D2297" t="s">
        <v>2857</v>
      </c>
      <c r="E2297" s="29">
        <v>1309.9051726591156</v>
      </c>
      <c r="F2297" s="29">
        <v>2700</v>
      </c>
    </row>
    <row r="2298" spans="1:6" hidden="1" x14ac:dyDescent="0.3">
      <c r="A2298" t="s">
        <v>2523</v>
      </c>
      <c r="B2298" t="s">
        <v>2834</v>
      </c>
      <c r="C2298" t="s">
        <v>2835</v>
      </c>
      <c r="D2298" t="s">
        <v>2858</v>
      </c>
      <c r="E2298" s="29">
        <v>1203.3615839490242</v>
      </c>
      <c r="F2298" s="29">
        <v>2500</v>
      </c>
    </row>
    <row r="2299" spans="1:6" hidden="1" x14ac:dyDescent="0.3">
      <c r="A2299" t="s">
        <v>2523</v>
      </c>
      <c r="B2299" t="s">
        <v>2834</v>
      </c>
      <c r="C2299" t="s">
        <v>2835</v>
      </c>
      <c r="D2299" t="s">
        <v>2859</v>
      </c>
      <c r="E2299" s="29">
        <v>1391.5257474935424</v>
      </c>
      <c r="F2299" s="29">
        <v>2800</v>
      </c>
    </row>
    <row r="2300" spans="1:6" hidden="1" x14ac:dyDescent="0.3">
      <c r="A2300" t="s">
        <v>2523</v>
      </c>
      <c r="B2300" t="s">
        <v>2834</v>
      </c>
      <c r="C2300" t="s">
        <v>2835</v>
      </c>
      <c r="D2300" t="s">
        <v>2860</v>
      </c>
      <c r="E2300" s="29">
        <v>1936.8394272755077</v>
      </c>
      <c r="F2300" s="29">
        <v>3900</v>
      </c>
    </row>
    <row r="2301" spans="1:6" hidden="1" x14ac:dyDescent="0.3">
      <c r="A2301" t="s">
        <v>2523</v>
      </c>
      <c r="B2301" t="s">
        <v>2834</v>
      </c>
      <c r="C2301" t="s">
        <v>2835</v>
      </c>
      <c r="D2301" t="s">
        <v>2861</v>
      </c>
      <c r="E2301" s="29">
        <v>943.62277034504768</v>
      </c>
      <c r="F2301" s="29">
        <v>1900</v>
      </c>
    </row>
    <row r="2302" spans="1:6" hidden="1" x14ac:dyDescent="0.3">
      <c r="A2302" t="s">
        <v>2523</v>
      </c>
      <c r="B2302" t="s">
        <v>2834</v>
      </c>
      <c r="C2302" t="s">
        <v>2835</v>
      </c>
      <c r="D2302" t="s">
        <v>2862</v>
      </c>
      <c r="E2302" s="29">
        <v>3070.4932603364814</v>
      </c>
      <c r="F2302" s="29">
        <v>6200</v>
      </c>
    </row>
    <row r="2303" spans="1:6" hidden="1" x14ac:dyDescent="0.3">
      <c r="A2303" t="s">
        <v>2523</v>
      </c>
      <c r="B2303" t="s">
        <v>2834</v>
      </c>
      <c r="C2303" t="s">
        <v>2835</v>
      </c>
      <c r="D2303" t="s">
        <v>2863</v>
      </c>
      <c r="E2303" s="29">
        <v>2232.5388228713455</v>
      </c>
      <c r="F2303" s="29">
        <v>4500</v>
      </c>
    </row>
    <row r="2304" spans="1:6" hidden="1" x14ac:dyDescent="0.3">
      <c r="A2304" t="s">
        <v>2523</v>
      </c>
      <c r="B2304" t="s">
        <v>2834</v>
      </c>
      <c r="C2304" t="s">
        <v>2835</v>
      </c>
      <c r="D2304" t="s">
        <v>2864</v>
      </c>
      <c r="E2304" s="29">
        <v>2448.4102776333466</v>
      </c>
      <c r="F2304" s="29">
        <v>4900</v>
      </c>
    </row>
    <row r="2305" spans="1:6" hidden="1" x14ac:dyDescent="0.3">
      <c r="A2305" t="s">
        <v>2523</v>
      </c>
      <c r="B2305" t="s">
        <v>2834</v>
      </c>
      <c r="C2305" t="s">
        <v>2835</v>
      </c>
      <c r="D2305" t="s">
        <v>2865</v>
      </c>
      <c r="E2305" s="29">
        <v>3762.7406414576981</v>
      </c>
      <c r="F2305" s="29">
        <v>7600</v>
      </c>
    </row>
    <row r="2306" spans="1:6" hidden="1" x14ac:dyDescent="0.3">
      <c r="A2306" t="s">
        <v>2523</v>
      </c>
      <c r="B2306" t="s">
        <v>2834</v>
      </c>
      <c r="C2306" t="s">
        <v>2835</v>
      </c>
      <c r="D2306" t="s">
        <v>2866</v>
      </c>
      <c r="E2306" s="29">
        <v>2476.635062685692</v>
      </c>
      <c r="F2306" s="29">
        <v>5000</v>
      </c>
    </row>
    <row r="2307" spans="1:6" hidden="1" x14ac:dyDescent="0.3">
      <c r="A2307" t="s">
        <v>2523</v>
      </c>
      <c r="B2307" t="s">
        <v>2834</v>
      </c>
      <c r="C2307" t="s">
        <v>2835</v>
      </c>
      <c r="D2307" t="s">
        <v>2867</v>
      </c>
      <c r="E2307" s="29">
        <v>1592.740912884</v>
      </c>
      <c r="F2307" s="29">
        <v>3200</v>
      </c>
    </row>
    <row r="2308" spans="1:6" hidden="1" x14ac:dyDescent="0.3">
      <c r="A2308" t="s">
        <v>2523</v>
      </c>
      <c r="B2308" t="s">
        <v>2834</v>
      </c>
      <c r="C2308" t="s">
        <v>2835</v>
      </c>
      <c r="D2308" t="s">
        <v>2868</v>
      </c>
      <c r="E2308" s="29">
        <v>1636.5906586222845</v>
      </c>
      <c r="F2308" s="29">
        <v>3300</v>
      </c>
    </row>
    <row r="2309" spans="1:6" hidden="1" x14ac:dyDescent="0.3">
      <c r="A2309" t="s">
        <v>2523</v>
      </c>
      <c r="B2309" t="s">
        <v>2834</v>
      </c>
      <c r="C2309" t="s">
        <v>2869</v>
      </c>
      <c r="D2309" t="s">
        <v>2870</v>
      </c>
      <c r="E2309" s="29">
        <v>2935.1517606325579</v>
      </c>
      <c r="F2309" s="29">
        <v>5900</v>
      </c>
    </row>
    <row r="2310" spans="1:6" hidden="1" x14ac:dyDescent="0.3">
      <c r="A2310" t="s">
        <v>2523</v>
      </c>
      <c r="B2310" t="s">
        <v>2834</v>
      </c>
      <c r="C2310" t="s">
        <v>2869</v>
      </c>
      <c r="D2310" t="s">
        <v>2871</v>
      </c>
      <c r="E2310" s="29">
        <v>3366.4877413308063</v>
      </c>
      <c r="F2310" s="29">
        <v>6800</v>
      </c>
    </row>
    <row r="2311" spans="1:6" hidden="1" x14ac:dyDescent="0.3">
      <c r="A2311" t="s">
        <v>2523</v>
      </c>
      <c r="B2311" t="s">
        <v>2834</v>
      </c>
      <c r="C2311" t="s">
        <v>2869</v>
      </c>
      <c r="D2311" t="s">
        <v>2872</v>
      </c>
      <c r="E2311" s="29">
        <v>860.86021650931661</v>
      </c>
      <c r="F2311" s="29">
        <v>1800</v>
      </c>
    </row>
    <row r="2312" spans="1:6" hidden="1" x14ac:dyDescent="0.3">
      <c r="A2312" t="s">
        <v>2523</v>
      </c>
      <c r="B2312" t="s">
        <v>2834</v>
      </c>
      <c r="C2312" t="s">
        <v>2869</v>
      </c>
      <c r="D2312" t="s">
        <v>2873</v>
      </c>
      <c r="E2312" s="29">
        <v>3923.9225738718051</v>
      </c>
      <c r="F2312" s="29">
        <v>7900</v>
      </c>
    </row>
    <row r="2313" spans="1:6" hidden="1" x14ac:dyDescent="0.3">
      <c r="A2313" t="s">
        <v>2523</v>
      </c>
      <c r="B2313" t="s">
        <v>2834</v>
      </c>
      <c r="C2313" t="s">
        <v>2869</v>
      </c>
      <c r="D2313" t="s">
        <v>2874</v>
      </c>
      <c r="E2313" s="29">
        <v>4326.9293874349996</v>
      </c>
      <c r="F2313" s="29">
        <v>8700</v>
      </c>
    </row>
    <row r="2314" spans="1:6" hidden="1" x14ac:dyDescent="0.3">
      <c r="A2314" t="s">
        <v>2523</v>
      </c>
      <c r="B2314" t="s">
        <v>2834</v>
      </c>
      <c r="C2314" t="s">
        <v>2869</v>
      </c>
      <c r="D2314" t="s">
        <v>2875</v>
      </c>
      <c r="E2314" s="29">
        <v>3409.9391942183192</v>
      </c>
      <c r="F2314" s="29">
        <v>6900</v>
      </c>
    </row>
    <row r="2315" spans="1:6" hidden="1" x14ac:dyDescent="0.3">
      <c r="A2315" t="s">
        <v>2523</v>
      </c>
      <c r="B2315" t="s">
        <v>2834</v>
      </c>
      <c r="C2315" t="s">
        <v>2869</v>
      </c>
      <c r="D2315" t="s">
        <v>2876</v>
      </c>
      <c r="E2315" s="29">
        <v>3085.8547904947318</v>
      </c>
      <c r="F2315" s="29">
        <v>6200</v>
      </c>
    </row>
    <row r="2316" spans="1:6" hidden="1" x14ac:dyDescent="0.3">
      <c r="A2316" t="s">
        <v>2523</v>
      </c>
      <c r="B2316" t="s">
        <v>2834</v>
      </c>
      <c r="C2316" t="s">
        <v>2869</v>
      </c>
      <c r="D2316" t="s">
        <v>2877</v>
      </c>
      <c r="E2316" s="29">
        <v>5542.5989911997503</v>
      </c>
      <c r="F2316" s="29">
        <v>11100</v>
      </c>
    </row>
    <row r="2317" spans="1:6" hidden="1" x14ac:dyDescent="0.3">
      <c r="A2317" t="s">
        <v>2523</v>
      </c>
      <c r="B2317" t="s">
        <v>2834</v>
      </c>
      <c r="C2317" t="s">
        <v>2869</v>
      </c>
      <c r="D2317" t="s">
        <v>2878</v>
      </c>
      <c r="E2317" s="29">
        <v>6132.9212325143781</v>
      </c>
      <c r="F2317" s="29">
        <v>12300</v>
      </c>
    </row>
    <row r="2318" spans="1:6" hidden="1" x14ac:dyDescent="0.3">
      <c r="A2318" t="s">
        <v>2523</v>
      </c>
      <c r="B2318" t="s">
        <v>2834</v>
      </c>
      <c r="C2318" t="s">
        <v>2869</v>
      </c>
      <c r="D2318" t="s">
        <v>2879</v>
      </c>
      <c r="E2318" s="29">
        <v>755.2445752060994</v>
      </c>
      <c r="F2318" s="29">
        <v>1600</v>
      </c>
    </row>
    <row r="2319" spans="1:6" hidden="1" x14ac:dyDescent="0.3">
      <c r="A2319" t="s">
        <v>2523</v>
      </c>
      <c r="B2319" t="s">
        <v>2834</v>
      </c>
      <c r="C2319" t="s">
        <v>2869</v>
      </c>
      <c r="D2319" t="s">
        <v>2880</v>
      </c>
      <c r="E2319" s="29">
        <v>3527.9836716714858</v>
      </c>
      <c r="F2319" s="29">
        <v>7100</v>
      </c>
    </row>
    <row r="2320" spans="1:6" hidden="1" x14ac:dyDescent="0.3">
      <c r="A2320" t="s">
        <v>2523</v>
      </c>
      <c r="B2320" t="s">
        <v>2834</v>
      </c>
      <c r="C2320" t="s">
        <v>2869</v>
      </c>
      <c r="D2320" t="s">
        <v>2881</v>
      </c>
      <c r="E2320" s="29">
        <v>2417.8134869945225</v>
      </c>
      <c r="F2320" s="29">
        <v>4900</v>
      </c>
    </row>
    <row r="2321" spans="1:6" hidden="1" x14ac:dyDescent="0.3">
      <c r="A2321" t="s">
        <v>2523</v>
      </c>
      <c r="B2321" t="s">
        <v>2834</v>
      </c>
      <c r="C2321" t="s">
        <v>2869</v>
      </c>
      <c r="D2321" t="s">
        <v>2882</v>
      </c>
      <c r="E2321" s="29">
        <v>3179.1663128920654</v>
      </c>
      <c r="F2321" s="29">
        <v>6400</v>
      </c>
    </row>
    <row r="2322" spans="1:6" hidden="1" x14ac:dyDescent="0.3">
      <c r="A2322" t="s">
        <v>2523</v>
      </c>
      <c r="B2322" t="s">
        <v>2834</v>
      </c>
      <c r="C2322" t="s">
        <v>2869</v>
      </c>
      <c r="D2322" t="s">
        <v>2883</v>
      </c>
      <c r="E2322" s="29">
        <v>2253.2809297714566</v>
      </c>
      <c r="F2322" s="29">
        <v>4600</v>
      </c>
    </row>
    <row r="2323" spans="1:6" hidden="1" x14ac:dyDescent="0.3">
      <c r="A2323" t="s">
        <v>2523</v>
      </c>
      <c r="B2323" t="s">
        <v>2834</v>
      </c>
      <c r="C2323" t="s">
        <v>2869</v>
      </c>
      <c r="D2323" t="s">
        <v>2884</v>
      </c>
      <c r="E2323" s="29">
        <v>3679.7023421863141</v>
      </c>
      <c r="F2323" s="29">
        <v>7400</v>
      </c>
    </row>
    <row r="2324" spans="1:6" hidden="1" x14ac:dyDescent="0.3">
      <c r="A2324" t="s">
        <v>2523</v>
      </c>
      <c r="B2324" t="s">
        <v>2834</v>
      </c>
      <c r="C2324" t="s">
        <v>2869</v>
      </c>
      <c r="D2324" t="s">
        <v>2885</v>
      </c>
      <c r="E2324" s="29">
        <v>3520.479949353914</v>
      </c>
      <c r="F2324" s="29">
        <v>7100</v>
      </c>
    </row>
    <row r="2325" spans="1:6" hidden="1" x14ac:dyDescent="0.3">
      <c r="A2325" t="s">
        <v>2523</v>
      </c>
      <c r="B2325" t="s">
        <v>2834</v>
      </c>
      <c r="C2325" t="s">
        <v>2869</v>
      </c>
      <c r="D2325" t="s">
        <v>2886</v>
      </c>
      <c r="E2325" s="29">
        <v>1557.7541824722637</v>
      </c>
      <c r="F2325" s="29">
        <v>3200</v>
      </c>
    </row>
    <row r="2326" spans="1:6" hidden="1" x14ac:dyDescent="0.3">
      <c r="A2326" t="s">
        <v>2523</v>
      </c>
      <c r="B2326" t="s">
        <v>2834</v>
      </c>
      <c r="C2326" t="s">
        <v>2869</v>
      </c>
      <c r="D2326" t="s">
        <v>2887</v>
      </c>
      <c r="E2326" s="29">
        <v>1505.5796414081124</v>
      </c>
      <c r="F2326" s="29">
        <v>3100</v>
      </c>
    </row>
    <row r="2327" spans="1:6" hidden="1" x14ac:dyDescent="0.3">
      <c r="A2327" t="s">
        <v>2523</v>
      </c>
      <c r="B2327" t="s">
        <v>2834</v>
      </c>
      <c r="C2327" t="s">
        <v>2869</v>
      </c>
      <c r="D2327" t="s">
        <v>2888</v>
      </c>
      <c r="E2327" s="29">
        <v>1872.4081919572118</v>
      </c>
      <c r="F2327" s="29">
        <v>3800</v>
      </c>
    </row>
    <row r="2328" spans="1:6" hidden="1" x14ac:dyDescent="0.3">
      <c r="A2328" t="s">
        <v>2523</v>
      </c>
      <c r="B2328" t="s">
        <v>2834</v>
      </c>
      <c r="C2328" t="s">
        <v>2869</v>
      </c>
      <c r="D2328" t="s">
        <v>2889</v>
      </c>
      <c r="E2328" s="29">
        <v>2491.770351277692</v>
      </c>
      <c r="F2328" s="29">
        <v>5000</v>
      </c>
    </row>
    <row r="2329" spans="1:6" hidden="1" x14ac:dyDescent="0.3">
      <c r="A2329" t="s">
        <v>2523</v>
      </c>
      <c r="B2329" t="s">
        <v>2834</v>
      </c>
      <c r="C2329" t="s">
        <v>2869</v>
      </c>
      <c r="D2329" t="s">
        <v>2890</v>
      </c>
      <c r="E2329" s="29">
        <v>3974.479580474861</v>
      </c>
      <c r="F2329" s="29">
        <v>8000</v>
      </c>
    </row>
    <row r="2330" spans="1:6" hidden="1" x14ac:dyDescent="0.3">
      <c r="A2330" t="s">
        <v>2523</v>
      </c>
      <c r="B2330" t="s">
        <v>2834</v>
      </c>
      <c r="C2330" t="s">
        <v>2869</v>
      </c>
      <c r="D2330" t="s">
        <v>2891</v>
      </c>
      <c r="E2330" s="29">
        <v>1727.4673780880139</v>
      </c>
      <c r="F2330" s="29">
        <v>3500</v>
      </c>
    </row>
    <row r="2331" spans="1:6" hidden="1" x14ac:dyDescent="0.3">
      <c r="A2331" t="s">
        <v>2523</v>
      </c>
      <c r="B2331" t="s">
        <v>2834</v>
      </c>
      <c r="C2331" t="s">
        <v>2869</v>
      </c>
      <c r="D2331" t="s">
        <v>2892</v>
      </c>
      <c r="E2331" s="29">
        <v>2636.7777290498752</v>
      </c>
      <c r="F2331" s="29">
        <v>5300</v>
      </c>
    </row>
    <row r="2332" spans="1:6" hidden="1" x14ac:dyDescent="0.3">
      <c r="A2332" t="s">
        <v>2523</v>
      </c>
      <c r="B2332" t="s">
        <v>2834</v>
      </c>
      <c r="C2332" t="s">
        <v>2869</v>
      </c>
      <c r="D2332" t="s">
        <v>2893</v>
      </c>
      <c r="E2332" s="29">
        <v>3815.9185385997785</v>
      </c>
      <c r="F2332" s="29">
        <v>7700</v>
      </c>
    </row>
    <row r="2333" spans="1:6" hidden="1" x14ac:dyDescent="0.3">
      <c r="A2333" t="s">
        <v>2523</v>
      </c>
      <c r="B2333" t="s">
        <v>2834</v>
      </c>
      <c r="C2333" t="s">
        <v>2869</v>
      </c>
      <c r="D2333" t="s">
        <v>2894</v>
      </c>
      <c r="E2333" s="29">
        <v>1017.3649612122219</v>
      </c>
      <c r="F2333" s="29">
        <v>2100</v>
      </c>
    </row>
    <row r="2334" spans="1:6" hidden="1" x14ac:dyDescent="0.3">
      <c r="A2334" t="s">
        <v>2523</v>
      </c>
      <c r="B2334" t="s">
        <v>2834</v>
      </c>
      <c r="C2334" t="s">
        <v>2869</v>
      </c>
      <c r="D2334" t="s">
        <v>2895</v>
      </c>
      <c r="E2334" s="29">
        <v>2906.0868727726647</v>
      </c>
      <c r="F2334" s="29">
        <v>5900</v>
      </c>
    </row>
    <row r="2335" spans="1:6" hidden="1" x14ac:dyDescent="0.3">
      <c r="A2335" t="s">
        <v>2523</v>
      </c>
      <c r="B2335" t="s">
        <v>2834</v>
      </c>
      <c r="C2335" t="s">
        <v>2869</v>
      </c>
      <c r="D2335" t="s">
        <v>2896</v>
      </c>
      <c r="E2335" s="29">
        <v>927.62370314306531</v>
      </c>
      <c r="F2335" s="29">
        <v>1900</v>
      </c>
    </row>
    <row r="2336" spans="1:6" hidden="1" x14ac:dyDescent="0.3">
      <c r="A2336" t="s">
        <v>2523</v>
      </c>
      <c r="B2336" t="s">
        <v>2834</v>
      </c>
      <c r="C2336" t="s">
        <v>2869</v>
      </c>
      <c r="D2336" t="s">
        <v>2897</v>
      </c>
      <c r="E2336" s="29">
        <v>1514.6649932052262</v>
      </c>
      <c r="F2336" s="29">
        <v>3100</v>
      </c>
    </row>
    <row r="2337" spans="1:6" hidden="1" x14ac:dyDescent="0.3">
      <c r="A2337" t="s">
        <v>2523</v>
      </c>
      <c r="B2337" t="s">
        <v>2834</v>
      </c>
      <c r="C2337" t="s">
        <v>2869</v>
      </c>
      <c r="D2337" t="s">
        <v>2898</v>
      </c>
      <c r="E2337" s="29">
        <v>4407.5031675074697</v>
      </c>
      <c r="F2337" s="29">
        <v>8900</v>
      </c>
    </row>
    <row r="2338" spans="1:6" hidden="1" x14ac:dyDescent="0.3">
      <c r="A2338" t="s">
        <v>2523</v>
      </c>
      <c r="B2338" t="s">
        <v>2834</v>
      </c>
      <c r="C2338" t="s">
        <v>2869</v>
      </c>
      <c r="D2338" t="s">
        <v>2899</v>
      </c>
      <c r="E2338" s="29">
        <v>2634.5836661649846</v>
      </c>
      <c r="F2338" s="29">
        <v>5300</v>
      </c>
    </row>
    <row r="2339" spans="1:6" hidden="1" x14ac:dyDescent="0.3">
      <c r="A2339" t="s">
        <v>2523</v>
      </c>
      <c r="B2339" t="s">
        <v>2834</v>
      </c>
      <c r="C2339" t="s">
        <v>2869</v>
      </c>
      <c r="D2339" t="s">
        <v>2900</v>
      </c>
      <c r="E2339" s="29">
        <v>4978.9680742048622</v>
      </c>
      <c r="F2339" s="29">
        <v>10000</v>
      </c>
    </row>
    <row r="2340" spans="1:6" hidden="1" x14ac:dyDescent="0.3">
      <c r="A2340" t="s">
        <v>2523</v>
      </c>
      <c r="B2340" t="s">
        <v>2834</v>
      </c>
      <c r="C2340" t="s">
        <v>2869</v>
      </c>
      <c r="D2340" t="s">
        <v>2901</v>
      </c>
      <c r="E2340" s="29">
        <v>5042.5785890652733</v>
      </c>
      <c r="F2340" s="29">
        <v>10100</v>
      </c>
    </row>
    <row r="2341" spans="1:6" hidden="1" x14ac:dyDescent="0.3">
      <c r="A2341" t="s">
        <v>2523</v>
      </c>
      <c r="B2341" t="s">
        <v>2834</v>
      </c>
      <c r="C2341" t="s">
        <v>2869</v>
      </c>
      <c r="D2341" t="s">
        <v>2902</v>
      </c>
      <c r="E2341" s="29">
        <v>2394.0856428712796</v>
      </c>
      <c r="F2341" s="29">
        <v>4800</v>
      </c>
    </row>
    <row r="2342" spans="1:6" hidden="1" x14ac:dyDescent="0.3">
      <c r="A2342" t="s">
        <v>2523</v>
      </c>
      <c r="B2342" t="s">
        <v>2834</v>
      </c>
      <c r="C2342" t="s">
        <v>2869</v>
      </c>
      <c r="D2342" t="s">
        <v>2903</v>
      </c>
      <c r="E2342" s="29">
        <v>3032.925911228408</v>
      </c>
      <c r="F2342" s="29">
        <v>6100</v>
      </c>
    </row>
    <row r="2343" spans="1:6" hidden="1" x14ac:dyDescent="0.3">
      <c r="A2343" t="s">
        <v>2523</v>
      </c>
      <c r="B2343" t="s">
        <v>2834</v>
      </c>
      <c r="C2343" t="s">
        <v>2869</v>
      </c>
      <c r="D2343" t="s">
        <v>2904</v>
      </c>
      <c r="E2343" s="29">
        <v>3204.8569285344151</v>
      </c>
      <c r="F2343" s="29">
        <v>6500</v>
      </c>
    </row>
    <row r="2344" spans="1:6" hidden="1" x14ac:dyDescent="0.3">
      <c r="A2344" t="s">
        <v>2523</v>
      </c>
      <c r="B2344" t="s">
        <v>2834</v>
      </c>
      <c r="C2344" t="s">
        <v>2869</v>
      </c>
      <c r="D2344" t="s">
        <v>2905</v>
      </c>
      <c r="E2344" s="29">
        <v>907.76329191521597</v>
      </c>
      <c r="F2344" s="29">
        <v>1900</v>
      </c>
    </row>
    <row r="2345" spans="1:6" hidden="1" x14ac:dyDescent="0.3">
      <c r="A2345" t="s">
        <v>2523</v>
      </c>
      <c r="B2345" t="s">
        <v>2834</v>
      </c>
      <c r="C2345" t="s">
        <v>2869</v>
      </c>
      <c r="D2345" t="s">
        <v>2906</v>
      </c>
      <c r="E2345" s="29">
        <v>3309.0060629384993</v>
      </c>
      <c r="F2345" s="29">
        <v>6700</v>
      </c>
    </row>
    <row r="2346" spans="1:6" hidden="1" x14ac:dyDescent="0.3">
      <c r="A2346" t="s">
        <v>2523</v>
      </c>
      <c r="B2346" t="s">
        <v>2834</v>
      </c>
      <c r="C2346" t="s">
        <v>2869</v>
      </c>
      <c r="D2346" t="s">
        <v>2907</v>
      </c>
      <c r="E2346" s="29">
        <v>1582.4787156726668</v>
      </c>
      <c r="F2346" s="29">
        <v>3200</v>
      </c>
    </row>
    <row r="2347" spans="1:6" hidden="1" x14ac:dyDescent="0.3">
      <c r="A2347" t="s">
        <v>2523</v>
      </c>
      <c r="B2347" t="s">
        <v>2834</v>
      </c>
      <c r="C2347" t="s">
        <v>2908</v>
      </c>
      <c r="D2347" t="s">
        <v>2909</v>
      </c>
      <c r="E2347" s="29">
        <v>3354.453675768063</v>
      </c>
      <c r="F2347" s="29">
        <v>6800</v>
      </c>
    </row>
    <row r="2348" spans="1:6" hidden="1" x14ac:dyDescent="0.3">
      <c r="A2348" t="s">
        <v>2523</v>
      </c>
      <c r="B2348" t="s">
        <v>2834</v>
      </c>
      <c r="C2348" t="s">
        <v>2908</v>
      </c>
      <c r="D2348" t="s">
        <v>2910</v>
      </c>
      <c r="E2348" s="29">
        <v>2927.0961704587626</v>
      </c>
      <c r="F2348" s="29">
        <v>5900</v>
      </c>
    </row>
    <row r="2349" spans="1:6" hidden="1" x14ac:dyDescent="0.3">
      <c r="A2349" t="s">
        <v>2523</v>
      </c>
      <c r="B2349" t="s">
        <v>2834</v>
      </c>
      <c r="C2349" t="s">
        <v>2908</v>
      </c>
      <c r="D2349" t="s">
        <v>2911</v>
      </c>
      <c r="E2349" s="29">
        <v>1741.5138456749114</v>
      </c>
      <c r="F2349" s="29">
        <v>3500</v>
      </c>
    </row>
    <row r="2350" spans="1:6" hidden="1" x14ac:dyDescent="0.3">
      <c r="A2350" t="s">
        <v>2523</v>
      </c>
      <c r="B2350" t="s">
        <v>2834</v>
      </c>
      <c r="C2350" t="s">
        <v>2908</v>
      </c>
      <c r="D2350" t="s">
        <v>2912</v>
      </c>
      <c r="E2350" s="29">
        <v>2714.3771311351015</v>
      </c>
      <c r="F2350" s="29">
        <v>5500</v>
      </c>
    </row>
    <row r="2351" spans="1:6" hidden="1" x14ac:dyDescent="0.3">
      <c r="A2351" t="s">
        <v>2523</v>
      </c>
      <c r="B2351" t="s">
        <v>2834</v>
      </c>
      <c r="C2351" t="s">
        <v>2908</v>
      </c>
      <c r="D2351" t="s">
        <v>2913</v>
      </c>
      <c r="E2351" s="29">
        <v>1493.5660416707856</v>
      </c>
      <c r="F2351" s="29">
        <v>3000</v>
      </c>
    </row>
    <row r="2352" spans="1:6" hidden="1" x14ac:dyDescent="0.3">
      <c r="A2352" t="s">
        <v>2523</v>
      </c>
      <c r="B2352" t="s">
        <v>2834</v>
      </c>
      <c r="C2352" t="s">
        <v>2908</v>
      </c>
      <c r="D2352" t="s">
        <v>2914</v>
      </c>
      <c r="E2352" s="29">
        <v>2350.922143971557</v>
      </c>
      <c r="F2352" s="29">
        <v>4800</v>
      </c>
    </row>
    <row r="2353" spans="1:6" hidden="1" x14ac:dyDescent="0.3">
      <c r="A2353" t="s">
        <v>2523</v>
      </c>
      <c r="B2353" t="s">
        <v>2834</v>
      </c>
      <c r="C2353" t="s">
        <v>2908</v>
      </c>
      <c r="D2353" t="s">
        <v>2915</v>
      </c>
      <c r="E2353" s="29">
        <v>7572.7070598274149</v>
      </c>
      <c r="F2353" s="29">
        <v>15200</v>
      </c>
    </row>
    <row r="2354" spans="1:6" hidden="1" x14ac:dyDescent="0.3">
      <c r="A2354" t="s">
        <v>2523</v>
      </c>
      <c r="B2354" t="s">
        <v>2834</v>
      </c>
      <c r="C2354" t="s">
        <v>2908</v>
      </c>
      <c r="D2354" t="s">
        <v>2916</v>
      </c>
      <c r="E2354" s="29">
        <v>1647.5167375118381</v>
      </c>
      <c r="F2354" s="29">
        <v>3300</v>
      </c>
    </row>
    <row r="2355" spans="1:6" hidden="1" x14ac:dyDescent="0.3">
      <c r="A2355" t="s">
        <v>2523</v>
      </c>
      <c r="B2355" t="s">
        <v>2834</v>
      </c>
      <c r="C2355" t="s">
        <v>2908</v>
      </c>
      <c r="D2355" t="s">
        <v>2917</v>
      </c>
      <c r="E2355" s="29">
        <v>2271.2768848791329</v>
      </c>
      <c r="F2355" s="29">
        <v>4600</v>
      </c>
    </row>
    <row r="2356" spans="1:6" hidden="1" x14ac:dyDescent="0.3">
      <c r="A2356" t="s">
        <v>2523</v>
      </c>
      <c r="B2356" t="s">
        <v>2834</v>
      </c>
      <c r="C2356" t="s">
        <v>2908</v>
      </c>
      <c r="D2356" t="s">
        <v>2918</v>
      </c>
      <c r="E2356" s="29">
        <v>1565.181245096685</v>
      </c>
      <c r="F2356" s="29">
        <v>3200</v>
      </c>
    </row>
    <row r="2357" spans="1:6" hidden="1" x14ac:dyDescent="0.3">
      <c r="A2357" t="s">
        <v>2523</v>
      </c>
      <c r="B2357" t="s">
        <v>2834</v>
      </c>
      <c r="C2357" t="s">
        <v>2919</v>
      </c>
      <c r="D2357" t="s">
        <v>2920</v>
      </c>
      <c r="E2357" s="29">
        <v>1843.936686535706</v>
      </c>
      <c r="F2357" s="29">
        <v>3700</v>
      </c>
    </row>
    <row r="2358" spans="1:6" hidden="1" x14ac:dyDescent="0.3">
      <c r="A2358" t="s">
        <v>2523</v>
      </c>
      <c r="B2358" t="s">
        <v>2834</v>
      </c>
      <c r="C2358" t="s">
        <v>2919</v>
      </c>
      <c r="D2358" t="s">
        <v>2921</v>
      </c>
      <c r="E2358" s="29">
        <v>1892.4781820199228</v>
      </c>
      <c r="F2358" s="29">
        <v>3800</v>
      </c>
    </row>
    <row r="2359" spans="1:6" hidden="1" x14ac:dyDescent="0.3">
      <c r="A2359" t="s">
        <v>2523</v>
      </c>
      <c r="B2359" t="s">
        <v>2834</v>
      </c>
      <c r="C2359" t="s">
        <v>2919</v>
      </c>
      <c r="D2359" t="s">
        <v>2922</v>
      </c>
      <c r="E2359" s="29">
        <v>3066.61570411512</v>
      </c>
      <c r="F2359" s="29">
        <v>6200</v>
      </c>
    </row>
    <row r="2360" spans="1:6" hidden="1" x14ac:dyDescent="0.3">
      <c r="A2360" t="s">
        <v>2523</v>
      </c>
      <c r="B2360" t="s">
        <v>2834</v>
      </c>
      <c r="C2360" t="s">
        <v>2919</v>
      </c>
      <c r="D2360" t="s">
        <v>2923</v>
      </c>
      <c r="E2360" s="29">
        <v>2760.1819071691984</v>
      </c>
      <c r="F2360" s="29">
        <v>5600</v>
      </c>
    </row>
    <row r="2361" spans="1:6" hidden="1" x14ac:dyDescent="0.3">
      <c r="A2361" t="s">
        <v>2523</v>
      </c>
      <c r="B2361" t="s">
        <v>2834</v>
      </c>
      <c r="C2361" t="s">
        <v>2919</v>
      </c>
      <c r="D2361" t="s">
        <v>2924</v>
      </c>
      <c r="E2361" s="29">
        <v>2308.705765146859</v>
      </c>
      <c r="F2361" s="29">
        <v>4700</v>
      </c>
    </row>
    <row r="2362" spans="1:6" hidden="1" x14ac:dyDescent="0.3">
      <c r="A2362" t="s">
        <v>2523</v>
      </c>
      <c r="B2362" t="s">
        <v>2834</v>
      </c>
      <c r="C2362" t="s">
        <v>2919</v>
      </c>
      <c r="D2362" t="s">
        <v>2925</v>
      </c>
      <c r="E2362" s="29">
        <v>1800.2280291899792</v>
      </c>
      <c r="F2362" s="29">
        <v>3700</v>
      </c>
    </row>
    <row r="2363" spans="1:6" hidden="1" x14ac:dyDescent="0.3">
      <c r="A2363" t="s">
        <v>2523</v>
      </c>
      <c r="B2363" t="s">
        <v>2834</v>
      </c>
      <c r="C2363" t="s">
        <v>2919</v>
      </c>
      <c r="D2363" t="s">
        <v>2926</v>
      </c>
      <c r="E2363" s="29">
        <v>1183.2050074628696</v>
      </c>
      <c r="F2363" s="29">
        <v>2400</v>
      </c>
    </row>
    <row r="2364" spans="1:6" hidden="1" x14ac:dyDescent="0.3">
      <c r="A2364" t="s">
        <v>2523</v>
      </c>
      <c r="B2364" t="s">
        <v>2834</v>
      </c>
      <c r="C2364" t="s">
        <v>2919</v>
      </c>
      <c r="D2364" t="s">
        <v>2927</v>
      </c>
      <c r="E2364" s="29">
        <v>1722.0633126956586</v>
      </c>
      <c r="F2364" s="29">
        <v>3500</v>
      </c>
    </row>
    <row r="2365" spans="1:6" hidden="1" x14ac:dyDescent="0.3">
      <c r="A2365" t="s">
        <v>2523</v>
      </c>
      <c r="B2365" t="s">
        <v>2834</v>
      </c>
      <c r="C2365" t="s">
        <v>2919</v>
      </c>
      <c r="D2365" t="s">
        <v>2928</v>
      </c>
      <c r="E2365" s="29">
        <v>2076.8594926046289</v>
      </c>
      <c r="F2365" s="29">
        <v>4200</v>
      </c>
    </row>
    <row r="2366" spans="1:6" hidden="1" x14ac:dyDescent="0.3">
      <c r="A2366" t="s">
        <v>2523</v>
      </c>
      <c r="B2366" t="s">
        <v>2834</v>
      </c>
      <c r="C2366" t="s">
        <v>2919</v>
      </c>
      <c r="D2366" t="s">
        <v>2929</v>
      </c>
      <c r="E2366" s="29">
        <v>3768.2187768224067</v>
      </c>
      <c r="F2366" s="29">
        <v>7600</v>
      </c>
    </row>
    <row r="2367" spans="1:6" hidden="1" x14ac:dyDescent="0.3">
      <c r="A2367" t="s">
        <v>2523</v>
      </c>
      <c r="B2367" t="s">
        <v>2834</v>
      </c>
      <c r="C2367" t="s">
        <v>2919</v>
      </c>
      <c r="D2367" t="s">
        <v>2930</v>
      </c>
      <c r="E2367" s="29">
        <v>1620.0478151312707</v>
      </c>
      <c r="F2367" s="29">
        <v>3300</v>
      </c>
    </row>
    <row r="2368" spans="1:6" hidden="1" x14ac:dyDescent="0.3">
      <c r="A2368" t="s">
        <v>2523</v>
      </c>
      <c r="B2368" t="s">
        <v>2834</v>
      </c>
      <c r="C2368" t="s">
        <v>2919</v>
      </c>
      <c r="D2368" t="s">
        <v>2931</v>
      </c>
      <c r="E2368" s="29">
        <v>3700.5236118877815</v>
      </c>
      <c r="F2368" s="29">
        <v>7500</v>
      </c>
    </row>
    <row r="2369" spans="1:6" hidden="1" x14ac:dyDescent="0.3">
      <c r="A2369" t="s">
        <v>2523</v>
      </c>
      <c r="B2369" t="s">
        <v>2834</v>
      </c>
      <c r="C2369" t="s">
        <v>2919</v>
      </c>
      <c r="D2369" t="s">
        <v>2932</v>
      </c>
      <c r="E2369" s="29">
        <v>3041.3470340322619</v>
      </c>
      <c r="F2369" s="29">
        <v>6100</v>
      </c>
    </row>
    <row r="2370" spans="1:6" hidden="1" x14ac:dyDescent="0.3">
      <c r="A2370" t="s">
        <v>2523</v>
      </c>
      <c r="B2370" t="s">
        <v>2834</v>
      </c>
      <c r="C2370" t="s">
        <v>2919</v>
      </c>
      <c r="D2370" t="s">
        <v>2933</v>
      </c>
      <c r="E2370" s="29">
        <v>2434.8579426257829</v>
      </c>
      <c r="F2370" s="29">
        <v>4900</v>
      </c>
    </row>
    <row r="2371" spans="1:6" hidden="1" x14ac:dyDescent="0.3">
      <c r="A2371" t="s">
        <v>2523</v>
      </c>
      <c r="B2371" t="s">
        <v>2834</v>
      </c>
      <c r="C2371" t="s">
        <v>2919</v>
      </c>
      <c r="D2371" t="s">
        <v>2934</v>
      </c>
      <c r="E2371" s="29">
        <v>2019.071293932323</v>
      </c>
      <c r="F2371" s="29">
        <v>4100</v>
      </c>
    </row>
    <row r="2372" spans="1:6" hidden="1" x14ac:dyDescent="0.3">
      <c r="A2372" t="s">
        <v>2523</v>
      </c>
      <c r="B2372" t="s">
        <v>2834</v>
      </c>
      <c r="C2372" t="s">
        <v>2919</v>
      </c>
      <c r="D2372" t="s">
        <v>2935</v>
      </c>
      <c r="E2372" s="29">
        <v>1509.8890756455939</v>
      </c>
      <c r="F2372" s="29">
        <v>3100</v>
      </c>
    </row>
    <row r="2373" spans="1:6" hidden="1" x14ac:dyDescent="0.3">
      <c r="A2373" t="s">
        <v>2523</v>
      </c>
      <c r="B2373" t="s">
        <v>2834</v>
      </c>
      <c r="C2373" t="s">
        <v>2919</v>
      </c>
      <c r="D2373" t="s">
        <v>2936</v>
      </c>
      <c r="E2373" s="29">
        <v>4132.009923624707</v>
      </c>
      <c r="F2373" s="29">
        <v>8300</v>
      </c>
    </row>
    <row r="2374" spans="1:6" hidden="1" x14ac:dyDescent="0.3">
      <c r="A2374" t="s">
        <v>2523</v>
      </c>
      <c r="B2374" t="s">
        <v>2834</v>
      </c>
      <c r="C2374" t="s">
        <v>2919</v>
      </c>
      <c r="D2374" t="s">
        <v>2937</v>
      </c>
      <c r="E2374" s="29">
        <v>3989.6674512184891</v>
      </c>
      <c r="F2374" s="29">
        <v>8000</v>
      </c>
    </row>
    <row r="2375" spans="1:6" hidden="1" x14ac:dyDescent="0.3">
      <c r="A2375" t="s">
        <v>2523</v>
      </c>
      <c r="B2375" t="s">
        <v>2834</v>
      </c>
      <c r="C2375" t="s">
        <v>2919</v>
      </c>
      <c r="D2375" t="s">
        <v>2938</v>
      </c>
      <c r="E2375" s="29">
        <v>1074.0868129438627</v>
      </c>
      <c r="F2375" s="29">
        <v>2200</v>
      </c>
    </row>
    <row r="2376" spans="1:6" hidden="1" x14ac:dyDescent="0.3">
      <c r="A2376" t="s">
        <v>2523</v>
      </c>
      <c r="B2376" t="s">
        <v>2834</v>
      </c>
      <c r="C2376" t="s">
        <v>2919</v>
      </c>
      <c r="D2376" t="s">
        <v>2939</v>
      </c>
      <c r="E2376" s="29">
        <v>4647.2359744346686</v>
      </c>
      <c r="F2376" s="29">
        <v>9300</v>
      </c>
    </row>
    <row r="2377" spans="1:6" hidden="1" x14ac:dyDescent="0.3">
      <c r="A2377" t="s">
        <v>2523</v>
      </c>
      <c r="B2377" t="s">
        <v>2834</v>
      </c>
      <c r="C2377" t="s">
        <v>2919</v>
      </c>
      <c r="D2377" t="s">
        <v>2940</v>
      </c>
      <c r="E2377" s="29">
        <v>2863.5385065587175</v>
      </c>
      <c r="F2377" s="29">
        <v>5800</v>
      </c>
    </row>
    <row r="2378" spans="1:6" hidden="1" x14ac:dyDescent="0.3">
      <c r="A2378" t="s">
        <v>2523</v>
      </c>
      <c r="B2378" t="s">
        <v>2834</v>
      </c>
      <c r="C2378" t="s">
        <v>2919</v>
      </c>
      <c r="D2378" t="s">
        <v>2941</v>
      </c>
      <c r="E2378" s="29">
        <v>3089.756471698036</v>
      </c>
      <c r="F2378" s="29">
        <v>6200</v>
      </c>
    </row>
    <row r="2379" spans="1:6" hidden="1" x14ac:dyDescent="0.3">
      <c r="A2379" t="s">
        <v>2523</v>
      </c>
      <c r="B2379" t="s">
        <v>2834</v>
      </c>
      <c r="C2379" t="s">
        <v>2919</v>
      </c>
      <c r="D2379" t="s">
        <v>2942</v>
      </c>
      <c r="E2379" s="29">
        <v>2858.2487824319896</v>
      </c>
      <c r="F2379" s="29">
        <v>5800</v>
      </c>
    </row>
    <row r="2380" spans="1:6" hidden="1" x14ac:dyDescent="0.3">
      <c r="A2380" t="s">
        <v>2523</v>
      </c>
      <c r="B2380" t="s">
        <v>2834</v>
      </c>
      <c r="C2380" t="s">
        <v>2919</v>
      </c>
      <c r="D2380" t="s">
        <v>2943</v>
      </c>
      <c r="E2380" s="29">
        <v>2081.3495745862037</v>
      </c>
      <c r="F2380" s="29">
        <v>4200</v>
      </c>
    </row>
    <row r="2381" spans="1:6" hidden="1" x14ac:dyDescent="0.3">
      <c r="A2381" t="s">
        <v>2523</v>
      </c>
      <c r="B2381" t="s">
        <v>2834</v>
      </c>
      <c r="C2381" t="s">
        <v>2919</v>
      </c>
      <c r="D2381" t="s">
        <v>2944</v>
      </c>
      <c r="E2381" s="29">
        <v>4645.3729646785923</v>
      </c>
      <c r="F2381" s="29">
        <v>9300</v>
      </c>
    </row>
    <row r="2382" spans="1:6" hidden="1" x14ac:dyDescent="0.3">
      <c r="A2382" t="s">
        <v>2523</v>
      </c>
      <c r="B2382" t="s">
        <v>2834</v>
      </c>
      <c r="C2382" t="s">
        <v>2919</v>
      </c>
      <c r="D2382" t="s">
        <v>2945</v>
      </c>
      <c r="E2382" s="29">
        <v>5937.4868064069196</v>
      </c>
      <c r="F2382" s="29">
        <v>11900</v>
      </c>
    </row>
    <row r="2383" spans="1:6" hidden="1" x14ac:dyDescent="0.3">
      <c r="A2383" t="s">
        <v>2523</v>
      </c>
      <c r="B2383" t="s">
        <v>2834</v>
      </c>
      <c r="C2383" t="s">
        <v>2919</v>
      </c>
      <c r="D2383" t="s">
        <v>2946</v>
      </c>
      <c r="E2383" s="29">
        <v>2989.410216270197</v>
      </c>
      <c r="F2383" s="29">
        <v>6000</v>
      </c>
    </row>
    <row r="2384" spans="1:6" hidden="1" x14ac:dyDescent="0.3">
      <c r="A2384" t="s">
        <v>2523</v>
      </c>
      <c r="B2384" t="s">
        <v>2834</v>
      </c>
      <c r="C2384" t="s">
        <v>2919</v>
      </c>
      <c r="D2384" t="s">
        <v>2947</v>
      </c>
      <c r="E2384" s="29">
        <v>2287.2758262828575</v>
      </c>
      <c r="F2384" s="29">
        <v>4600</v>
      </c>
    </row>
    <row r="2385" spans="1:6" hidden="1" x14ac:dyDescent="0.3">
      <c r="A2385" t="s">
        <v>2523</v>
      </c>
      <c r="B2385" t="s">
        <v>2834</v>
      </c>
      <c r="C2385" t="s">
        <v>2919</v>
      </c>
      <c r="D2385" t="s">
        <v>2948</v>
      </c>
      <c r="E2385" s="29">
        <v>8022.7512438519625</v>
      </c>
      <c r="F2385" s="29">
        <v>16100</v>
      </c>
    </row>
    <row r="2386" spans="1:6" hidden="1" x14ac:dyDescent="0.3">
      <c r="A2386" t="s">
        <v>2523</v>
      </c>
      <c r="B2386" t="s">
        <v>2834</v>
      </c>
      <c r="C2386" t="s">
        <v>2919</v>
      </c>
      <c r="D2386" t="s">
        <v>2949</v>
      </c>
      <c r="E2386" s="29">
        <v>2230.0197057854461</v>
      </c>
      <c r="F2386" s="29">
        <v>4500</v>
      </c>
    </row>
    <row r="2387" spans="1:6" hidden="1" x14ac:dyDescent="0.3">
      <c r="A2387" t="s">
        <v>2523</v>
      </c>
      <c r="B2387" t="s">
        <v>2834</v>
      </c>
      <c r="C2387" t="s">
        <v>2919</v>
      </c>
      <c r="D2387" t="s">
        <v>2950</v>
      </c>
      <c r="E2387" s="29">
        <v>3350.1918104869096</v>
      </c>
      <c r="F2387" s="29">
        <v>6800</v>
      </c>
    </row>
    <row r="2388" spans="1:6" hidden="1" x14ac:dyDescent="0.3">
      <c r="A2388" t="s">
        <v>2523</v>
      </c>
      <c r="B2388" t="s">
        <v>2834</v>
      </c>
      <c r="C2388" t="s">
        <v>2919</v>
      </c>
      <c r="D2388" t="s">
        <v>2951</v>
      </c>
      <c r="E2388" s="29">
        <v>1938.9945597875276</v>
      </c>
      <c r="F2388" s="29">
        <v>3900</v>
      </c>
    </row>
    <row r="2389" spans="1:6" hidden="1" x14ac:dyDescent="0.3">
      <c r="A2389" t="s">
        <v>2523</v>
      </c>
      <c r="B2389" t="s">
        <v>2834</v>
      </c>
      <c r="C2389" t="s">
        <v>2919</v>
      </c>
      <c r="D2389" t="s">
        <v>2952</v>
      </c>
      <c r="E2389" s="29">
        <v>2688.2080584596424</v>
      </c>
      <c r="F2389" s="29">
        <v>5400</v>
      </c>
    </row>
    <row r="2390" spans="1:6" hidden="1" x14ac:dyDescent="0.3">
      <c r="A2390" t="s">
        <v>2523</v>
      </c>
      <c r="B2390" t="s">
        <v>2834</v>
      </c>
      <c r="C2390" t="s">
        <v>2919</v>
      </c>
      <c r="D2390" t="s">
        <v>2953</v>
      </c>
      <c r="E2390" s="29">
        <v>1136.1531248409533</v>
      </c>
      <c r="F2390" s="29">
        <v>2300</v>
      </c>
    </row>
    <row r="2391" spans="1:6" hidden="1" x14ac:dyDescent="0.3">
      <c r="A2391" t="s">
        <v>2523</v>
      </c>
      <c r="B2391" t="s">
        <v>2834</v>
      </c>
      <c r="C2391" t="s">
        <v>2919</v>
      </c>
      <c r="D2391" t="s">
        <v>2954</v>
      </c>
      <c r="E2391" s="29">
        <v>2852.315096598541</v>
      </c>
      <c r="F2391" s="29">
        <v>5800</v>
      </c>
    </row>
    <row r="2392" spans="1:6" hidden="1" x14ac:dyDescent="0.3">
      <c r="A2392" t="s">
        <v>2523</v>
      </c>
      <c r="B2392" t="s">
        <v>2834</v>
      </c>
      <c r="C2392" t="s">
        <v>2919</v>
      </c>
      <c r="D2392" t="s">
        <v>2955</v>
      </c>
      <c r="E2392" s="29">
        <v>2891.567405098418</v>
      </c>
      <c r="F2392" s="29">
        <v>5800</v>
      </c>
    </row>
    <row r="2393" spans="1:6" hidden="1" x14ac:dyDescent="0.3">
      <c r="A2393" t="s">
        <v>2523</v>
      </c>
      <c r="B2393" t="s">
        <v>2834</v>
      </c>
      <c r="C2393" t="s">
        <v>2919</v>
      </c>
      <c r="D2393" t="s">
        <v>2956</v>
      </c>
      <c r="E2393" s="29">
        <v>3368.8721977763225</v>
      </c>
      <c r="F2393" s="29">
        <v>6800</v>
      </c>
    </row>
    <row r="2394" spans="1:6" hidden="1" x14ac:dyDescent="0.3">
      <c r="A2394" t="s">
        <v>2523</v>
      </c>
      <c r="B2394" t="s">
        <v>2834</v>
      </c>
      <c r="C2394" t="s">
        <v>2919</v>
      </c>
      <c r="D2394" t="s">
        <v>2957</v>
      </c>
      <c r="E2394" s="29">
        <v>1099.4510240010577</v>
      </c>
      <c r="F2394" s="29">
        <v>2200</v>
      </c>
    </row>
    <row r="2395" spans="1:6" hidden="1" x14ac:dyDescent="0.3">
      <c r="A2395" t="s">
        <v>2523</v>
      </c>
      <c r="B2395" t="s">
        <v>2834</v>
      </c>
      <c r="C2395" t="s">
        <v>2919</v>
      </c>
      <c r="D2395" t="s">
        <v>2958</v>
      </c>
      <c r="E2395" s="29">
        <v>3298.8654284373451</v>
      </c>
      <c r="F2395" s="29">
        <v>6600</v>
      </c>
    </row>
    <row r="2396" spans="1:6" hidden="1" x14ac:dyDescent="0.3">
      <c r="A2396" t="s">
        <v>2523</v>
      </c>
      <c r="B2396" t="s">
        <v>2834</v>
      </c>
      <c r="C2396" t="s">
        <v>2919</v>
      </c>
      <c r="D2396" t="s">
        <v>2959</v>
      </c>
      <c r="E2396" s="29">
        <v>3461.5505069563137</v>
      </c>
      <c r="F2396" s="29">
        <v>7000</v>
      </c>
    </row>
    <row r="2397" spans="1:6" hidden="1" x14ac:dyDescent="0.3">
      <c r="A2397" t="s">
        <v>2523</v>
      </c>
      <c r="B2397" t="s">
        <v>2834</v>
      </c>
      <c r="C2397" t="s">
        <v>2919</v>
      </c>
      <c r="D2397" t="s">
        <v>2960</v>
      </c>
      <c r="E2397" s="29">
        <v>1519.2653505000317</v>
      </c>
      <c r="F2397" s="29">
        <v>3100</v>
      </c>
    </row>
    <row r="2398" spans="1:6" hidden="1" x14ac:dyDescent="0.3">
      <c r="A2398" t="s">
        <v>2523</v>
      </c>
      <c r="B2398" t="s">
        <v>2834</v>
      </c>
      <c r="C2398" t="s">
        <v>2919</v>
      </c>
      <c r="D2398" t="s">
        <v>2961</v>
      </c>
      <c r="E2398" s="29">
        <v>4613.6469366292804</v>
      </c>
      <c r="F2398" s="29">
        <v>9300</v>
      </c>
    </row>
    <row r="2399" spans="1:6" hidden="1" x14ac:dyDescent="0.3">
      <c r="A2399" t="s">
        <v>2523</v>
      </c>
      <c r="B2399" t="s">
        <v>2962</v>
      </c>
      <c r="C2399" t="s">
        <v>2963</v>
      </c>
      <c r="D2399" t="s">
        <v>2964</v>
      </c>
      <c r="E2399" s="29">
        <v>10615.613711307011</v>
      </c>
      <c r="F2399" s="29">
        <v>21300</v>
      </c>
    </row>
    <row r="2400" spans="1:6" hidden="1" x14ac:dyDescent="0.3">
      <c r="A2400" t="s">
        <v>2523</v>
      </c>
      <c r="B2400" t="s">
        <v>2962</v>
      </c>
      <c r="C2400" t="s">
        <v>2963</v>
      </c>
      <c r="D2400" t="s">
        <v>2965</v>
      </c>
      <c r="E2400" s="29">
        <v>2178.2571073506119</v>
      </c>
      <c r="F2400" s="29">
        <v>4400</v>
      </c>
    </row>
    <row r="2401" spans="1:6" hidden="1" x14ac:dyDescent="0.3">
      <c r="A2401" t="s">
        <v>2523</v>
      </c>
      <c r="B2401" t="s">
        <v>2962</v>
      </c>
      <c r="C2401" t="s">
        <v>2963</v>
      </c>
      <c r="D2401" t="s">
        <v>2966</v>
      </c>
      <c r="E2401" s="29">
        <v>486.62126213344487</v>
      </c>
      <c r="F2401" s="29">
        <v>1000</v>
      </c>
    </row>
    <row r="2402" spans="1:6" hidden="1" x14ac:dyDescent="0.3">
      <c r="A2402" t="s">
        <v>2523</v>
      </c>
      <c r="B2402" t="s">
        <v>2962</v>
      </c>
      <c r="C2402" t="s">
        <v>2963</v>
      </c>
      <c r="D2402" t="s">
        <v>2967</v>
      </c>
      <c r="E2402" s="29">
        <v>5625.7514830333566</v>
      </c>
      <c r="F2402" s="29">
        <v>11300</v>
      </c>
    </row>
    <row r="2403" spans="1:6" hidden="1" x14ac:dyDescent="0.3">
      <c r="A2403" t="s">
        <v>2523</v>
      </c>
      <c r="B2403" t="s">
        <v>2962</v>
      </c>
      <c r="C2403" t="s">
        <v>2968</v>
      </c>
      <c r="D2403" t="s">
        <v>2969</v>
      </c>
      <c r="E2403" s="29">
        <v>4753.6803918112564</v>
      </c>
      <c r="F2403" s="29">
        <v>9600</v>
      </c>
    </row>
    <row r="2404" spans="1:6" hidden="1" x14ac:dyDescent="0.3">
      <c r="A2404" t="s">
        <v>2523</v>
      </c>
      <c r="B2404" t="s">
        <v>2962</v>
      </c>
      <c r="C2404" t="s">
        <v>2968</v>
      </c>
      <c r="D2404" t="s">
        <v>2970</v>
      </c>
      <c r="E2404" s="29">
        <v>4203.8150761226643</v>
      </c>
      <c r="F2404" s="29">
        <v>8500</v>
      </c>
    </row>
    <row r="2405" spans="1:6" hidden="1" x14ac:dyDescent="0.3">
      <c r="A2405" t="s">
        <v>2523</v>
      </c>
      <c r="B2405" t="s">
        <v>2962</v>
      </c>
      <c r="C2405" t="s">
        <v>2968</v>
      </c>
      <c r="D2405" t="s">
        <v>2971</v>
      </c>
      <c r="E2405" s="29">
        <v>7120.1360753686758</v>
      </c>
      <c r="F2405" s="29">
        <v>14300</v>
      </c>
    </row>
    <row r="2406" spans="1:6" hidden="1" x14ac:dyDescent="0.3">
      <c r="A2406" t="s">
        <v>2523</v>
      </c>
      <c r="B2406" t="s">
        <v>2962</v>
      </c>
      <c r="C2406" t="s">
        <v>2968</v>
      </c>
      <c r="D2406" t="s">
        <v>2972</v>
      </c>
      <c r="E2406" s="29">
        <v>9742.8792098323174</v>
      </c>
      <c r="F2406" s="29">
        <v>19500</v>
      </c>
    </row>
    <row r="2407" spans="1:6" hidden="1" x14ac:dyDescent="0.3">
      <c r="A2407" t="s">
        <v>2523</v>
      </c>
      <c r="B2407" t="s">
        <v>2962</v>
      </c>
      <c r="C2407" t="s">
        <v>2968</v>
      </c>
      <c r="D2407" t="s">
        <v>2973</v>
      </c>
      <c r="E2407" s="29">
        <v>6675.2651136767081</v>
      </c>
      <c r="F2407" s="29">
        <v>13400</v>
      </c>
    </row>
    <row r="2408" spans="1:6" hidden="1" x14ac:dyDescent="0.3">
      <c r="A2408" t="s">
        <v>2523</v>
      </c>
      <c r="B2408" t="s">
        <v>2962</v>
      </c>
      <c r="C2408" t="s">
        <v>2968</v>
      </c>
      <c r="D2408" t="s">
        <v>2974</v>
      </c>
      <c r="E2408" s="29">
        <v>1039.9457961531164</v>
      </c>
      <c r="F2408" s="29">
        <v>2100</v>
      </c>
    </row>
    <row r="2409" spans="1:6" hidden="1" x14ac:dyDescent="0.3">
      <c r="A2409" t="s">
        <v>2523</v>
      </c>
      <c r="B2409" t="s">
        <v>2962</v>
      </c>
      <c r="C2409" t="s">
        <v>2975</v>
      </c>
      <c r="D2409" t="s">
        <v>2976</v>
      </c>
      <c r="E2409" s="29">
        <v>1671.9013926929317</v>
      </c>
      <c r="F2409" s="29">
        <v>3400</v>
      </c>
    </row>
    <row r="2410" spans="1:6" hidden="1" x14ac:dyDescent="0.3">
      <c r="A2410" t="s">
        <v>2523</v>
      </c>
      <c r="B2410" t="s">
        <v>2962</v>
      </c>
      <c r="C2410" t="s">
        <v>2975</v>
      </c>
      <c r="D2410" t="s">
        <v>2977</v>
      </c>
      <c r="E2410" s="29">
        <v>1843.1529556687374</v>
      </c>
      <c r="F2410" s="29">
        <v>3700</v>
      </c>
    </row>
    <row r="2411" spans="1:6" hidden="1" x14ac:dyDescent="0.3">
      <c r="A2411" t="s">
        <v>2523</v>
      </c>
      <c r="B2411" t="s">
        <v>2962</v>
      </c>
      <c r="C2411" t="s">
        <v>2975</v>
      </c>
      <c r="D2411" t="s">
        <v>2978</v>
      </c>
      <c r="E2411" s="29">
        <v>2026.7813037165452</v>
      </c>
      <c r="F2411" s="29">
        <v>4100</v>
      </c>
    </row>
    <row r="2412" spans="1:6" hidden="1" x14ac:dyDescent="0.3">
      <c r="A2412" t="s">
        <v>2523</v>
      </c>
      <c r="B2412" t="s">
        <v>2962</v>
      </c>
      <c r="C2412" t="s">
        <v>2975</v>
      </c>
      <c r="D2412" t="s">
        <v>2979</v>
      </c>
      <c r="E2412" s="29">
        <v>3304.3055106531629</v>
      </c>
      <c r="F2412" s="29">
        <v>6700</v>
      </c>
    </row>
    <row r="2413" spans="1:6" hidden="1" x14ac:dyDescent="0.3">
      <c r="A2413" t="s">
        <v>2523</v>
      </c>
      <c r="B2413" t="s">
        <v>2962</v>
      </c>
      <c r="C2413" t="s">
        <v>2975</v>
      </c>
      <c r="D2413" t="s">
        <v>2980</v>
      </c>
      <c r="E2413" s="29">
        <v>659.84206828574497</v>
      </c>
      <c r="F2413" s="29">
        <v>1400</v>
      </c>
    </row>
    <row r="2414" spans="1:6" hidden="1" x14ac:dyDescent="0.3">
      <c r="A2414" t="s">
        <v>2523</v>
      </c>
      <c r="B2414" t="s">
        <v>2962</v>
      </c>
      <c r="C2414" t="s">
        <v>2975</v>
      </c>
      <c r="D2414" t="s">
        <v>2981</v>
      </c>
      <c r="E2414" s="29">
        <v>2298.0218633767381</v>
      </c>
      <c r="F2414" s="29">
        <v>4600</v>
      </c>
    </row>
    <row r="2415" spans="1:6" hidden="1" x14ac:dyDescent="0.3">
      <c r="A2415" t="s">
        <v>2523</v>
      </c>
      <c r="B2415" t="s">
        <v>2962</v>
      </c>
      <c r="C2415" t="s">
        <v>2975</v>
      </c>
      <c r="D2415" t="s">
        <v>2982</v>
      </c>
      <c r="E2415" s="29">
        <v>1046.4776083591751</v>
      </c>
      <c r="F2415" s="29">
        <v>2100</v>
      </c>
    </row>
    <row r="2416" spans="1:6" hidden="1" x14ac:dyDescent="0.3">
      <c r="A2416" t="s">
        <v>2523</v>
      </c>
      <c r="B2416" t="s">
        <v>2962</v>
      </c>
      <c r="C2416" t="s">
        <v>2975</v>
      </c>
      <c r="D2416" t="s">
        <v>2983</v>
      </c>
      <c r="E2416" s="29">
        <v>1155.4060010164171</v>
      </c>
      <c r="F2416" s="29">
        <v>2400</v>
      </c>
    </row>
    <row r="2417" spans="1:6" hidden="1" x14ac:dyDescent="0.3">
      <c r="A2417" t="s">
        <v>2523</v>
      </c>
      <c r="B2417" t="s">
        <v>2962</v>
      </c>
      <c r="C2417" t="s">
        <v>2975</v>
      </c>
      <c r="D2417" t="s">
        <v>2984</v>
      </c>
      <c r="E2417" s="29">
        <v>1052.3326268618271</v>
      </c>
      <c r="F2417" s="29">
        <v>2200</v>
      </c>
    </row>
    <row r="2418" spans="1:6" hidden="1" x14ac:dyDescent="0.3">
      <c r="A2418" t="s">
        <v>2523</v>
      </c>
      <c r="B2418" t="s">
        <v>2962</v>
      </c>
      <c r="C2418" t="s">
        <v>2975</v>
      </c>
      <c r="D2418" t="s">
        <v>2985</v>
      </c>
      <c r="E2418" s="29">
        <v>1119.2120596767659</v>
      </c>
      <c r="F2418" s="29">
        <v>2300</v>
      </c>
    </row>
    <row r="2419" spans="1:6" hidden="1" x14ac:dyDescent="0.3">
      <c r="A2419" t="s">
        <v>2523</v>
      </c>
      <c r="B2419" t="s">
        <v>2962</v>
      </c>
      <c r="C2419" t="s">
        <v>2975</v>
      </c>
      <c r="D2419" t="s">
        <v>2986</v>
      </c>
      <c r="E2419" s="29">
        <v>5851.3312827017598</v>
      </c>
      <c r="F2419" s="29">
        <v>11800</v>
      </c>
    </row>
    <row r="2420" spans="1:6" hidden="1" x14ac:dyDescent="0.3">
      <c r="A2420" t="s">
        <v>2523</v>
      </c>
      <c r="B2420" t="s">
        <v>2962</v>
      </c>
      <c r="C2420" t="s">
        <v>2975</v>
      </c>
      <c r="D2420" t="s">
        <v>2987</v>
      </c>
      <c r="E2420" s="29">
        <v>3411.4704484182539</v>
      </c>
      <c r="F2420" s="29">
        <v>6900</v>
      </c>
    </row>
    <row r="2421" spans="1:6" hidden="1" x14ac:dyDescent="0.3">
      <c r="A2421" t="s">
        <v>2523</v>
      </c>
      <c r="B2421" t="s">
        <v>2962</v>
      </c>
      <c r="C2421" t="s">
        <v>2975</v>
      </c>
      <c r="D2421" t="s">
        <v>2988</v>
      </c>
      <c r="E2421" s="29">
        <v>816.79249146314555</v>
      </c>
      <c r="F2421" s="29">
        <v>1700</v>
      </c>
    </row>
    <row r="2422" spans="1:6" hidden="1" x14ac:dyDescent="0.3">
      <c r="A2422" t="s">
        <v>2523</v>
      </c>
      <c r="B2422" t="s">
        <v>2962</v>
      </c>
      <c r="C2422" t="s">
        <v>2975</v>
      </c>
      <c r="D2422" t="s">
        <v>2989</v>
      </c>
      <c r="E2422" s="29">
        <v>1426.4078327327124</v>
      </c>
      <c r="F2422" s="29">
        <v>2900</v>
      </c>
    </row>
    <row r="2423" spans="1:6" hidden="1" x14ac:dyDescent="0.3">
      <c r="A2423" t="s">
        <v>2523</v>
      </c>
      <c r="B2423" t="s">
        <v>2962</v>
      </c>
      <c r="C2423" t="s">
        <v>2975</v>
      </c>
      <c r="D2423" t="s">
        <v>2990</v>
      </c>
      <c r="E2423" s="29">
        <v>2946.5404909306667</v>
      </c>
      <c r="F2423" s="29">
        <v>5900</v>
      </c>
    </row>
    <row r="2424" spans="1:6" hidden="1" x14ac:dyDescent="0.3">
      <c r="A2424" t="s">
        <v>2523</v>
      </c>
      <c r="B2424" t="s">
        <v>2962</v>
      </c>
      <c r="C2424" t="s">
        <v>2975</v>
      </c>
      <c r="D2424" t="s">
        <v>2991</v>
      </c>
      <c r="E2424" s="29">
        <v>5154.3743821520393</v>
      </c>
      <c r="F2424" s="29">
        <v>10400</v>
      </c>
    </row>
    <row r="2425" spans="1:6" hidden="1" x14ac:dyDescent="0.3">
      <c r="A2425" t="s">
        <v>2523</v>
      </c>
      <c r="B2425" t="s">
        <v>2962</v>
      </c>
      <c r="C2425" t="s">
        <v>2975</v>
      </c>
      <c r="D2425" t="s">
        <v>2992</v>
      </c>
      <c r="E2425" s="29">
        <v>2262.9814810497974</v>
      </c>
      <c r="F2425" s="29">
        <v>4600</v>
      </c>
    </row>
    <row r="2426" spans="1:6" hidden="1" x14ac:dyDescent="0.3">
      <c r="A2426" t="s">
        <v>2523</v>
      </c>
      <c r="B2426" t="s">
        <v>2962</v>
      </c>
      <c r="C2426" t="s">
        <v>2975</v>
      </c>
      <c r="D2426" t="s">
        <v>2993</v>
      </c>
      <c r="E2426" s="29">
        <v>660.38835488750351</v>
      </c>
      <c r="F2426" s="29">
        <v>1400</v>
      </c>
    </row>
    <row r="2427" spans="1:6" hidden="1" x14ac:dyDescent="0.3">
      <c r="A2427" t="s">
        <v>2523</v>
      </c>
      <c r="B2427" t="s">
        <v>2962</v>
      </c>
      <c r="C2427" t="s">
        <v>2975</v>
      </c>
      <c r="D2427" t="s">
        <v>2994</v>
      </c>
      <c r="E2427" s="29">
        <v>1804.9164940997066</v>
      </c>
      <c r="F2427" s="29">
        <v>3700</v>
      </c>
    </row>
    <row r="2428" spans="1:6" hidden="1" x14ac:dyDescent="0.3">
      <c r="A2428" t="s">
        <v>2523</v>
      </c>
      <c r="B2428" t="s">
        <v>2962</v>
      </c>
      <c r="C2428" t="s">
        <v>2975</v>
      </c>
      <c r="D2428" t="s">
        <v>2995</v>
      </c>
      <c r="E2428" s="29">
        <v>1538.1642128077779</v>
      </c>
      <c r="F2428" s="29">
        <v>3100</v>
      </c>
    </row>
    <row r="2429" spans="1:6" hidden="1" x14ac:dyDescent="0.3">
      <c r="A2429" t="s">
        <v>2523</v>
      </c>
      <c r="B2429" t="s">
        <v>2962</v>
      </c>
      <c r="C2429" t="s">
        <v>2975</v>
      </c>
      <c r="D2429" t="s">
        <v>2996</v>
      </c>
      <c r="E2429" s="29">
        <v>4090.6371723893053</v>
      </c>
      <c r="F2429" s="29">
        <v>8200</v>
      </c>
    </row>
    <row r="2430" spans="1:6" hidden="1" x14ac:dyDescent="0.3">
      <c r="A2430" t="s">
        <v>2523</v>
      </c>
      <c r="B2430" t="s">
        <v>2962</v>
      </c>
      <c r="C2430" t="s">
        <v>2975</v>
      </c>
      <c r="D2430" t="s">
        <v>2997</v>
      </c>
      <c r="E2430" s="29">
        <v>962.97645191736854</v>
      </c>
      <c r="F2430" s="29">
        <v>2000</v>
      </c>
    </row>
    <row r="2431" spans="1:6" hidden="1" x14ac:dyDescent="0.3">
      <c r="A2431" t="s">
        <v>2523</v>
      </c>
      <c r="B2431" t="s">
        <v>2962</v>
      </c>
      <c r="C2431" t="s">
        <v>2975</v>
      </c>
      <c r="D2431" t="s">
        <v>2998</v>
      </c>
      <c r="E2431" s="29">
        <v>1451.7650368634418</v>
      </c>
      <c r="F2431" s="29">
        <v>3000</v>
      </c>
    </row>
    <row r="2432" spans="1:6" hidden="1" x14ac:dyDescent="0.3">
      <c r="A2432" t="s">
        <v>2523</v>
      </c>
      <c r="B2432" t="s">
        <v>2962</v>
      </c>
      <c r="C2432" t="s">
        <v>2975</v>
      </c>
      <c r="D2432" t="s">
        <v>2999</v>
      </c>
      <c r="E2432" s="29">
        <v>1992.8656893139369</v>
      </c>
      <c r="F2432" s="29">
        <v>4000</v>
      </c>
    </row>
    <row r="2433" spans="1:6" hidden="1" x14ac:dyDescent="0.3">
      <c r="A2433" t="s">
        <v>2523</v>
      </c>
      <c r="B2433" t="s">
        <v>2962</v>
      </c>
      <c r="C2433" t="s">
        <v>2975</v>
      </c>
      <c r="D2433" t="s">
        <v>3000</v>
      </c>
      <c r="E2433" s="29">
        <v>1992.2644716715818</v>
      </c>
      <c r="F2433" s="29">
        <v>4000</v>
      </c>
    </row>
    <row r="2434" spans="1:6" hidden="1" x14ac:dyDescent="0.3">
      <c r="A2434" t="s">
        <v>2523</v>
      </c>
      <c r="B2434" t="s">
        <v>2962</v>
      </c>
      <c r="C2434" t="s">
        <v>2975</v>
      </c>
      <c r="D2434" t="s">
        <v>3001</v>
      </c>
      <c r="E2434" s="29">
        <v>1131.6733642386207</v>
      </c>
      <c r="F2434" s="29">
        <v>2300</v>
      </c>
    </row>
    <row r="2435" spans="1:6" hidden="1" x14ac:dyDescent="0.3">
      <c r="A2435" t="s">
        <v>2523</v>
      </c>
      <c r="B2435" t="s">
        <v>2962</v>
      </c>
      <c r="C2435" t="s">
        <v>2975</v>
      </c>
      <c r="D2435" t="s">
        <v>3002</v>
      </c>
      <c r="E2435" s="29">
        <v>3180.0798402484311</v>
      </c>
      <c r="F2435" s="29">
        <v>6400</v>
      </c>
    </row>
    <row r="2436" spans="1:6" hidden="1" x14ac:dyDescent="0.3">
      <c r="A2436" t="s">
        <v>2523</v>
      </c>
      <c r="B2436" t="s">
        <v>2962</v>
      </c>
      <c r="C2436" t="s">
        <v>2975</v>
      </c>
      <c r="D2436" t="s">
        <v>3003</v>
      </c>
      <c r="E2436" s="29">
        <v>1457.5794150762545</v>
      </c>
      <c r="F2436" s="29">
        <v>3000</v>
      </c>
    </row>
    <row r="2437" spans="1:6" hidden="1" x14ac:dyDescent="0.3">
      <c r="A2437" t="s">
        <v>2523</v>
      </c>
      <c r="B2437" t="s">
        <v>2962</v>
      </c>
      <c r="C2437" t="s">
        <v>2975</v>
      </c>
      <c r="D2437" t="s">
        <v>3004</v>
      </c>
      <c r="E2437" s="29">
        <v>1271.7471801147735</v>
      </c>
      <c r="F2437" s="29">
        <v>2600</v>
      </c>
    </row>
    <row r="2438" spans="1:6" hidden="1" x14ac:dyDescent="0.3">
      <c r="A2438" t="s">
        <v>2523</v>
      </c>
      <c r="B2438" t="s">
        <v>2962</v>
      </c>
      <c r="C2438" t="s">
        <v>2975</v>
      </c>
      <c r="D2438" t="s">
        <v>3005</v>
      </c>
      <c r="E2438" s="29">
        <v>2476.2627638735439</v>
      </c>
      <c r="F2438" s="29">
        <v>5000</v>
      </c>
    </row>
    <row r="2439" spans="1:6" hidden="1" x14ac:dyDescent="0.3">
      <c r="A2439" t="s">
        <v>2523</v>
      </c>
      <c r="B2439" t="s">
        <v>2962</v>
      </c>
      <c r="C2439" t="s">
        <v>2975</v>
      </c>
      <c r="D2439" t="s">
        <v>3006</v>
      </c>
      <c r="E2439" s="29">
        <v>1066.3823475943655</v>
      </c>
      <c r="F2439" s="29">
        <v>2200</v>
      </c>
    </row>
    <row r="2440" spans="1:6" hidden="1" x14ac:dyDescent="0.3">
      <c r="A2440" t="s">
        <v>2523</v>
      </c>
      <c r="B2440" t="s">
        <v>2962</v>
      </c>
      <c r="C2440" t="s">
        <v>2975</v>
      </c>
      <c r="D2440" t="s">
        <v>3007</v>
      </c>
      <c r="E2440" s="29">
        <v>2614.8307323085696</v>
      </c>
      <c r="F2440" s="29">
        <v>5300</v>
      </c>
    </row>
    <row r="2441" spans="1:6" hidden="1" x14ac:dyDescent="0.3">
      <c r="A2441" t="s">
        <v>2523</v>
      </c>
      <c r="B2441" t="s">
        <v>2962</v>
      </c>
      <c r="C2441" t="s">
        <v>2975</v>
      </c>
      <c r="D2441" t="s">
        <v>3008</v>
      </c>
      <c r="E2441" s="29">
        <v>1319.4138973612935</v>
      </c>
      <c r="F2441" s="29">
        <v>2700</v>
      </c>
    </row>
    <row r="2442" spans="1:6" hidden="1" x14ac:dyDescent="0.3">
      <c r="A2442" t="s">
        <v>2523</v>
      </c>
      <c r="B2442" t="s">
        <v>2962</v>
      </c>
      <c r="C2442" t="s">
        <v>2975</v>
      </c>
      <c r="D2442" t="s">
        <v>3009</v>
      </c>
      <c r="E2442" s="29">
        <v>1563.3203152075466</v>
      </c>
      <c r="F2442" s="29">
        <v>3200</v>
      </c>
    </row>
    <row r="2443" spans="1:6" hidden="1" x14ac:dyDescent="0.3">
      <c r="A2443" t="s">
        <v>2523</v>
      </c>
      <c r="B2443" t="s">
        <v>2962</v>
      </c>
      <c r="C2443" t="s">
        <v>2975</v>
      </c>
      <c r="D2443" t="s">
        <v>3010</v>
      </c>
      <c r="E2443" s="29">
        <v>1580.1573501771365</v>
      </c>
      <c r="F2443" s="29">
        <v>3200</v>
      </c>
    </row>
    <row r="2444" spans="1:6" hidden="1" x14ac:dyDescent="0.3">
      <c r="A2444" t="s">
        <v>2523</v>
      </c>
      <c r="B2444" t="s">
        <v>2962</v>
      </c>
      <c r="C2444" t="s">
        <v>3011</v>
      </c>
      <c r="D2444" t="s">
        <v>3012</v>
      </c>
      <c r="E2444" s="29">
        <v>1042.1443240671829</v>
      </c>
      <c r="F2444" s="29">
        <v>2100</v>
      </c>
    </row>
    <row r="2445" spans="1:6" hidden="1" x14ac:dyDescent="0.3">
      <c r="A2445" t="s">
        <v>2523</v>
      </c>
      <c r="B2445" t="s">
        <v>2962</v>
      </c>
      <c r="C2445" t="s">
        <v>3011</v>
      </c>
      <c r="D2445" t="s">
        <v>3013</v>
      </c>
      <c r="E2445" s="29">
        <v>5720.2848737324766</v>
      </c>
      <c r="F2445" s="29">
        <v>11500</v>
      </c>
    </row>
    <row r="2446" spans="1:6" hidden="1" x14ac:dyDescent="0.3">
      <c r="A2446" t="s">
        <v>2523</v>
      </c>
      <c r="B2446" t="s">
        <v>2962</v>
      </c>
      <c r="C2446" t="s">
        <v>3011</v>
      </c>
      <c r="D2446" t="s">
        <v>3014</v>
      </c>
      <c r="E2446" s="29">
        <v>3541.4956292217385</v>
      </c>
      <c r="F2446" s="29">
        <v>7100</v>
      </c>
    </row>
    <row r="2447" spans="1:6" hidden="1" x14ac:dyDescent="0.3">
      <c r="A2447" t="s">
        <v>2523</v>
      </c>
      <c r="B2447" t="s">
        <v>2962</v>
      </c>
      <c r="C2447" t="s">
        <v>3011</v>
      </c>
      <c r="D2447" t="s">
        <v>3015</v>
      </c>
      <c r="E2447" s="29">
        <v>6242.9226861386442</v>
      </c>
      <c r="F2447" s="29">
        <v>12500</v>
      </c>
    </row>
    <row r="2448" spans="1:6" hidden="1" x14ac:dyDescent="0.3">
      <c r="A2448" t="s">
        <v>2523</v>
      </c>
      <c r="B2448" t="s">
        <v>2962</v>
      </c>
      <c r="C2448" t="s">
        <v>3011</v>
      </c>
      <c r="D2448" t="s">
        <v>3016</v>
      </c>
      <c r="E2448" s="29">
        <v>1259.2821089983113</v>
      </c>
      <c r="F2448" s="29">
        <v>2600</v>
      </c>
    </row>
    <row r="2449" spans="1:6" hidden="1" x14ac:dyDescent="0.3">
      <c r="A2449" t="s">
        <v>2523</v>
      </c>
      <c r="B2449" t="s">
        <v>2962</v>
      </c>
      <c r="C2449" t="s">
        <v>3011</v>
      </c>
      <c r="D2449" t="s">
        <v>3017</v>
      </c>
      <c r="E2449" s="29">
        <v>7125.0690880576922</v>
      </c>
      <c r="F2449" s="29">
        <v>14300</v>
      </c>
    </row>
    <row r="2450" spans="1:6" hidden="1" x14ac:dyDescent="0.3">
      <c r="A2450" t="s">
        <v>2523</v>
      </c>
      <c r="B2450" t="s">
        <v>2962</v>
      </c>
      <c r="C2450" t="s">
        <v>3018</v>
      </c>
      <c r="D2450" t="s">
        <v>3019</v>
      </c>
      <c r="E2450" s="29">
        <v>3259.3937091976459</v>
      </c>
      <c r="F2450" s="29">
        <v>6600</v>
      </c>
    </row>
    <row r="2451" spans="1:6" hidden="1" x14ac:dyDescent="0.3">
      <c r="A2451" t="s">
        <v>2523</v>
      </c>
      <c r="B2451" t="s">
        <v>2962</v>
      </c>
      <c r="C2451" t="s">
        <v>3018</v>
      </c>
      <c r="D2451" t="s">
        <v>3020</v>
      </c>
      <c r="E2451" s="29">
        <v>1265.3680223616052</v>
      </c>
      <c r="F2451" s="29">
        <v>2600</v>
      </c>
    </row>
    <row r="2452" spans="1:6" hidden="1" x14ac:dyDescent="0.3">
      <c r="A2452" t="s">
        <v>2523</v>
      </c>
      <c r="B2452" t="s">
        <v>2962</v>
      </c>
      <c r="C2452" t="s">
        <v>3018</v>
      </c>
      <c r="D2452" t="s">
        <v>3021</v>
      </c>
      <c r="E2452" s="29">
        <v>765.25864342272155</v>
      </c>
      <c r="F2452" s="29">
        <v>1600</v>
      </c>
    </row>
    <row r="2453" spans="1:6" hidden="1" x14ac:dyDescent="0.3">
      <c r="A2453" t="s">
        <v>2523</v>
      </c>
      <c r="B2453" t="s">
        <v>2962</v>
      </c>
      <c r="C2453" t="s">
        <v>3018</v>
      </c>
      <c r="D2453" t="s">
        <v>3022</v>
      </c>
      <c r="E2453" s="29">
        <v>7062.2651684939001</v>
      </c>
      <c r="F2453" s="29">
        <v>14200</v>
      </c>
    </row>
    <row r="2454" spans="1:6" hidden="1" x14ac:dyDescent="0.3">
      <c r="A2454" t="s">
        <v>2523</v>
      </c>
      <c r="B2454" t="s">
        <v>2962</v>
      </c>
      <c r="C2454" t="s">
        <v>3018</v>
      </c>
      <c r="D2454" t="s">
        <v>3023</v>
      </c>
      <c r="E2454" s="29">
        <v>3633.0714263808377</v>
      </c>
      <c r="F2454" s="29">
        <v>7300</v>
      </c>
    </row>
    <row r="2455" spans="1:6" hidden="1" x14ac:dyDescent="0.3">
      <c r="A2455" t="s">
        <v>2523</v>
      </c>
      <c r="B2455" t="s">
        <v>2962</v>
      </c>
      <c r="C2455" t="s">
        <v>3018</v>
      </c>
      <c r="D2455" t="s">
        <v>3024</v>
      </c>
      <c r="E2455" s="29">
        <v>2180.8108330832938</v>
      </c>
      <c r="F2455" s="29">
        <v>4400</v>
      </c>
    </row>
    <row r="2456" spans="1:6" hidden="1" x14ac:dyDescent="0.3">
      <c r="A2456" t="s">
        <v>2523</v>
      </c>
      <c r="B2456" t="s">
        <v>2962</v>
      </c>
      <c r="C2456" t="s">
        <v>3018</v>
      </c>
      <c r="D2456" t="s">
        <v>3025</v>
      </c>
      <c r="E2456" s="29">
        <v>1542.8831222961981</v>
      </c>
      <c r="F2456" s="29">
        <v>3100</v>
      </c>
    </row>
    <row r="2457" spans="1:6" hidden="1" x14ac:dyDescent="0.3">
      <c r="A2457" t="s">
        <v>2523</v>
      </c>
      <c r="B2457" t="s">
        <v>2962</v>
      </c>
      <c r="C2457" t="s">
        <v>3018</v>
      </c>
      <c r="D2457" t="s">
        <v>3026</v>
      </c>
      <c r="E2457" s="29">
        <v>1965.6997944015056</v>
      </c>
      <c r="F2457" s="29">
        <v>4000</v>
      </c>
    </row>
    <row r="2458" spans="1:6" hidden="1" x14ac:dyDescent="0.3">
      <c r="A2458" t="s">
        <v>2523</v>
      </c>
      <c r="B2458" t="s">
        <v>2962</v>
      </c>
      <c r="C2458" t="s">
        <v>3018</v>
      </c>
      <c r="D2458" t="s">
        <v>3027</v>
      </c>
      <c r="E2458" s="29">
        <v>3185.0918982546477</v>
      </c>
      <c r="F2458" s="29">
        <v>6400</v>
      </c>
    </row>
    <row r="2459" spans="1:6" hidden="1" x14ac:dyDescent="0.3">
      <c r="A2459" t="s">
        <v>123</v>
      </c>
      <c r="B2459" t="s">
        <v>124</v>
      </c>
      <c r="C2459" t="s">
        <v>3028</v>
      </c>
      <c r="D2459" t="s">
        <v>3029</v>
      </c>
      <c r="E2459" s="29">
        <v>2308.3643929772402</v>
      </c>
      <c r="F2459" s="29">
        <v>4700</v>
      </c>
    </row>
    <row r="2460" spans="1:6" hidden="1" x14ac:dyDescent="0.3">
      <c r="A2460" t="s">
        <v>123</v>
      </c>
      <c r="B2460" t="s">
        <v>124</v>
      </c>
      <c r="C2460" t="s">
        <v>3028</v>
      </c>
      <c r="D2460" t="s">
        <v>3030</v>
      </c>
      <c r="E2460" s="29">
        <v>2210.4486922861079</v>
      </c>
      <c r="F2460" s="29">
        <v>4500</v>
      </c>
    </row>
    <row r="2461" spans="1:6" hidden="1" x14ac:dyDescent="0.3">
      <c r="A2461" t="s">
        <v>123</v>
      </c>
      <c r="B2461" t="s">
        <v>124</v>
      </c>
      <c r="C2461" t="s">
        <v>3028</v>
      </c>
      <c r="D2461" t="s">
        <v>3031</v>
      </c>
      <c r="E2461" s="29">
        <v>1918.9522100653526</v>
      </c>
      <c r="F2461" s="29">
        <v>3900</v>
      </c>
    </row>
    <row r="2462" spans="1:6" hidden="1" x14ac:dyDescent="0.3">
      <c r="A2462" t="s">
        <v>123</v>
      </c>
      <c r="B2462" t="s">
        <v>124</v>
      </c>
      <c r="C2462" t="s">
        <v>3028</v>
      </c>
      <c r="D2462" t="s">
        <v>3032</v>
      </c>
      <c r="E2462" s="29">
        <v>1787.3206847676272</v>
      </c>
      <c r="F2462" s="29">
        <v>3600</v>
      </c>
    </row>
    <row r="2463" spans="1:6" hidden="1" x14ac:dyDescent="0.3">
      <c r="A2463" t="s">
        <v>123</v>
      </c>
      <c r="B2463" t="s">
        <v>124</v>
      </c>
      <c r="C2463" t="s">
        <v>3028</v>
      </c>
      <c r="D2463" t="s">
        <v>3033</v>
      </c>
      <c r="E2463" s="29">
        <v>1958.4589482507447</v>
      </c>
      <c r="F2463" s="29">
        <v>4000</v>
      </c>
    </row>
    <row r="2464" spans="1:6" hidden="1" x14ac:dyDescent="0.3">
      <c r="A2464" t="s">
        <v>123</v>
      </c>
      <c r="B2464" t="s">
        <v>124</v>
      </c>
      <c r="C2464" t="s">
        <v>3028</v>
      </c>
      <c r="D2464" t="s">
        <v>3034</v>
      </c>
      <c r="E2464" s="29">
        <v>1875.5388714143553</v>
      </c>
      <c r="F2464" s="29">
        <v>3800</v>
      </c>
    </row>
    <row r="2465" spans="1:6" hidden="1" x14ac:dyDescent="0.3">
      <c r="A2465" t="s">
        <v>123</v>
      </c>
      <c r="B2465" t="s">
        <v>124</v>
      </c>
      <c r="C2465" t="s">
        <v>3028</v>
      </c>
      <c r="D2465" t="s">
        <v>3035</v>
      </c>
      <c r="E2465" s="29">
        <v>2557.4882758365666</v>
      </c>
      <c r="F2465" s="29">
        <v>5200</v>
      </c>
    </row>
    <row r="2466" spans="1:6" hidden="1" x14ac:dyDescent="0.3">
      <c r="A2466" t="s">
        <v>123</v>
      </c>
      <c r="B2466" t="s">
        <v>124</v>
      </c>
      <c r="C2466" t="s">
        <v>3028</v>
      </c>
      <c r="D2466" t="s">
        <v>3036</v>
      </c>
      <c r="E2466" s="29">
        <v>1752.8377789889887</v>
      </c>
      <c r="F2466" s="29">
        <v>3600</v>
      </c>
    </row>
    <row r="2467" spans="1:6" hidden="1" x14ac:dyDescent="0.3">
      <c r="A2467" t="s">
        <v>123</v>
      </c>
      <c r="B2467" t="s">
        <v>124</v>
      </c>
      <c r="C2467" t="s">
        <v>3028</v>
      </c>
      <c r="D2467" t="s">
        <v>3037</v>
      </c>
      <c r="E2467" s="29">
        <v>3966.4115146181584</v>
      </c>
      <c r="F2467" s="29">
        <v>8000</v>
      </c>
    </row>
    <row r="2468" spans="1:6" hidden="1" x14ac:dyDescent="0.3">
      <c r="A2468" t="s">
        <v>123</v>
      </c>
      <c r="B2468" t="s">
        <v>124</v>
      </c>
      <c r="C2468" t="s">
        <v>3028</v>
      </c>
      <c r="D2468" t="s">
        <v>3038</v>
      </c>
      <c r="E2468" s="29">
        <v>1735.9432846098202</v>
      </c>
      <c r="F2468" s="29">
        <v>3500</v>
      </c>
    </row>
    <row r="2469" spans="1:6" hidden="1" x14ac:dyDescent="0.3">
      <c r="A2469" t="s">
        <v>123</v>
      </c>
      <c r="B2469" t="s">
        <v>124</v>
      </c>
      <c r="C2469" t="s">
        <v>3028</v>
      </c>
      <c r="D2469" t="s">
        <v>3039</v>
      </c>
      <c r="E2469" s="29">
        <v>2519.681392672439</v>
      </c>
      <c r="F2469" s="29">
        <v>5100</v>
      </c>
    </row>
    <row r="2470" spans="1:6" hidden="1" x14ac:dyDescent="0.3">
      <c r="A2470" t="s">
        <v>123</v>
      </c>
      <c r="B2470" t="s">
        <v>124</v>
      </c>
      <c r="C2470" t="s">
        <v>3028</v>
      </c>
      <c r="D2470" t="s">
        <v>3040</v>
      </c>
      <c r="E2470" s="29">
        <v>1568.2609252859579</v>
      </c>
      <c r="F2470" s="29">
        <v>3200</v>
      </c>
    </row>
    <row r="2471" spans="1:6" hidden="1" x14ac:dyDescent="0.3">
      <c r="A2471" t="s">
        <v>123</v>
      </c>
      <c r="B2471" t="s">
        <v>124</v>
      </c>
      <c r="C2471" t="s">
        <v>3028</v>
      </c>
      <c r="D2471" t="s">
        <v>3041</v>
      </c>
      <c r="E2471" s="29">
        <v>3358.8820598369407</v>
      </c>
      <c r="F2471" s="29">
        <v>6800</v>
      </c>
    </row>
    <row r="2472" spans="1:6" hidden="1" x14ac:dyDescent="0.3">
      <c r="A2472" t="s">
        <v>123</v>
      </c>
      <c r="B2472" t="s">
        <v>124</v>
      </c>
      <c r="C2472" t="s">
        <v>3028</v>
      </c>
      <c r="D2472" t="s">
        <v>3042</v>
      </c>
      <c r="E2472" s="29">
        <v>1415.185600121134</v>
      </c>
      <c r="F2472" s="29">
        <v>2900</v>
      </c>
    </row>
    <row r="2473" spans="1:6" hidden="1" x14ac:dyDescent="0.3">
      <c r="A2473" t="s">
        <v>123</v>
      </c>
      <c r="B2473" t="s">
        <v>124</v>
      </c>
      <c r="C2473" t="s">
        <v>3028</v>
      </c>
      <c r="D2473" t="s">
        <v>3043</v>
      </c>
      <c r="E2473" s="29">
        <v>1324.4354048619375</v>
      </c>
      <c r="F2473" s="29">
        <v>2700</v>
      </c>
    </row>
    <row r="2474" spans="1:6" hidden="1" x14ac:dyDescent="0.3">
      <c r="A2474" t="s">
        <v>123</v>
      </c>
      <c r="B2474" t="s">
        <v>124</v>
      </c>
      <c r="C2474" t="s">
        <v>3028</v>
      </c>
      <c r="D2474" t="s">
        <v>3044</v>
      </c>
      <c r="E2474" s="29">
        <v>1692.9074673056057</v>
      </c>
      <c r="F2474" s="29">
        <v>3400</v>
      </c>
    </row>
    <row r="2475" spans="1:6" hidden="1" x14ac:dyDescent="0.3">
      <c r="A2475" t="s">
        <v>123</v>
      </c>
      <c r="B2475" t="s">
        <v>124</v>
      </c>
      <c r="C2475" t="s">
        <v>3028</v>
      </c>
      <c r="D2475" t="s">
        <v>3045</v>
      </c>
      <c r="E2475" s="29">
        <v>2787.4584028481149</v>
      </c>
      <c r="F2475" s="29">
        <v>5600</v>
      </c>
    </row>
    <row r="2476" spans="1:6" hidden="1" x14ac:dyDescent="0.3">
      <c r="A2476" t="s">
        <v>123</v>
      </c>
      <c r="B2476" t="s">
        <v>124</v>
      </c>
      <c r="C2476" t="s">
        <v>3028</v>
      </c>
      <c r="D2476" t="s">
        <v>3046</v>
      </c>
      <c r="E2476" s="29">
        <v>2707.5959179648016</v>
      </c>
      <c r="F2476" s="29">
        <v>5500</v>
      </c>
    </row>
    <row r="2477" spans="1:6" hidden="1" x14ac:dyDescent="0.3">
      <c r="A2477" t="s">
        <v>123</v>
      </c>
      <c r="B2477" t="s">
        <v>124</v>
      </c>
      <c r="C2477" t="s">
        <v>3028</v>
      </c>
      <c r="D2477" t="s">
        <v>3047</v>
      </c>
      <c r="E2477" s="29">
        <v>1639.3591755412745</v>
      </c>
      <c r="F2477" s="29">
        <v>3300</v>
      </c>
    </row>
    <row r="2478" spans="1:6" hidden="1" x14ac:dyDescent="0.3">
      <c r="A2478" t="s">
        <v>123</v>
      </c>
      <c r="B2478" t="s">
        <v>124</v>
      </c>
      <c r="C2478" t="s">
        <v>3028</v>
      </c>
      <c r="D2478" t="s">
        <v>3048</v>
      </c>
      <c r="E2478" s="29">
        <v>1953.7551497563688</v>
      </c>
      <c r="F2478" s="29">
        <v>4000</v>
      </c>
    </row>
    <row r="2479" spans="1:6" hidden="1" x14ac:dyDescent="0.3">
      <c r="A2479" t="s">
        <v>123</v>
      </c>
      <c r="B2479" t="s">
        <v>124</v>
      </c>
      <c r="C2479" t="s">
        <v>3028</v>
      </c>
      <c r="D2479" t="s">
        <v>3049</v>
      </c>
      <c r="E2479" s="29">
        <v>2893.0953609760081</v>
      </c>
      <c r="F2479" s="29">
        <v>5800</v>
      </c>
    </row>
    <row r="2480" spans="1:6" hidden="1" x14ac:dyDescent="0.3">
      <c r="A2480" t="s">
        <v>123</v>
      </c>
      <c r="B2480" t="s">
        <v>124</v>
      </c>
      <c r="C2480" t="s">
        <v>3028</v>
      </c>
      <c r="D2480" t="s">
        <v>3050</v>
      </c>
      <c r="E2480" s="29">
        <v>3426.2526226718119</v>
      </c>
      <c r="F2480" s="29">
        <v>6900</v>
      </c>
    </row>
    <row r="2481" spans="1:6" hidden="1" x14ac:dyDescent="0.3">
      <c r="A2481" t="s">
        <v>123</v>
      </c>
      <c r="B2481" t="s">
        <v>124</v>
      </c>
      <c r="C2481" t="s">
        <v>3028</v>
      </c>
      <c r="D2481" t="s">
        <v>3051</v>
      </c>
      <c r="E2481" s="29">
        <v>1967.7253156073784</v>
      </c>
      <c r="F2481" s="29">
        <v>4000</v>
      </c>
    </row>
    <row r="2482" spans="1:6" hidden="1" x14ac:dyDescent="0.3">
      <c r="A2482" t="s">
        <v>123</v>
      </c>
      <c r="B2482" t="s">
        <v>124</v>
      </c>
      <c r="C2482" t="s">
        <v>3028</v>
      </c>
      <c r="D2482" t="s">
        <v>3052</v>
      </c>
      <c r="E2482" s="29">
        <v>2017.9790922490251</v>
      </c>
      <c r="F2482" s="29">
        <v>4100</v>
      </c>
    </row>
    <row r="2483" spans="1:6" hidden="1" x14ac:dyDescent="0.3">
      <c r="A2483" t="s">
        <v>123</v>
      </c>
      <c r="B2483" t="s">
        <v>124</v>
      </c>
      <c r="C2483" t="s">
        <v>3028</v>
      </c>
      <c r="D2483" t="s">
        <v>3053</v>
      </c>
      <c r="E2483" s="29">
        <v>4452.822595169574</v>
      </c>
      <c r="F2483" s="29">
        <v>9000</v>
      </c>
    </row>
    <row r="2484" spans="1:6" hidden="1" x14ac:dyDescent="0.3">
      <c r="A2484" t="s">
        <v>123</v>
      </c>
      <c r="B2484" t="s">
        <v>124</v>
      </c>
      <c r="C2484" t="s">
        <v>3028</v>
      </c>
      <c r="D2484" t="s">
        <v>3054</v>
      </c>
      <c r="E2484" s="29">
        <v>3081.2483234011033</v>
      </c>
      <c r="F2484" s="29">
        <v>6200</v>
      </c>
    </row>
    <row r="2485" spans="1:6" hidden="1" x14ac:dyDescent="0.3">
      <c r="A2485" t="s">
        <v>123</v>
      </c>
      <c r="B2485" t="s">
        <v>124</v>
      </c>
      <c r="C2485" t="s">
        <v>3028</v>
      </c>
      <c r="D2485" t="s">
        <v>3055</v>
      </c>
      <c r="E2485" s="29">
        <v>2544.4737356767441</v>
      </c>
      <c r="F2485" s="29">
        <v>5100</v>
      </c>
    </row>
    <row r="2486" spans="1:6" hidden="1" x14ac:dyDescent="0.3">
      <c r="A2486" t="s">
        <v>123</v>
      </c>
      <c r="B2486" t="s">
        <v>124</v>
      </c>
      <c r="C2486" t="s">
        <v>3028</v>
      </c>
      <c r="D2486" t="s">
        <v>3056</v>
      </c>
      <c r="E2486" s="29">
        <v>1905.4825749237134</v>
      </c>
      <c r="F2486" s="29">
        <v>3900</v>
      </c>
    </row>
    <row r="2487" spans="1:6" hidden="1" x14ac:dyDescent="0.3">
      <c r="A2487" t="s">
        <v>123</v>
      </c>
      <c r="B2487" t="s">
        <v>124</v>
      </c>
      <c r="C2487" t="s">
        <v>3028</v>
      </c>
      <c r="D2487" t="s">
        <v>3057</v>
      </c>
      <c r="E2487" s="29">
        <v>2494.0773671326288</v>
      </c>
      <c r="F2487" s="29">
        <v>5000</v>
      </c>
    </row>
    <row r="2488" spans="1:6" hidden="1" x14ac:dyDescent="0.3">
      <c r="A2488" t="s">
        <v>123</v>
      </c>
      <c r="B2488" t="s">
        <v>124</v>
      </c>
      <c r="C2488" t="s">
        <v>3028</v>
      </c>
      <c r="D2488" t="s">
        <v>3058</v>
      </c>
      <c r="E2488" s="29">
        <v>1811.4730521892172</v>
      </c>
      <c r="F2488" s="29">
        <v>3700</v>
      </c>
    </row>
    <row r="2489" spans="1:6" hidden="1" x14ac:dyDescent="0.3">
      <c r="A2489" t="s">
        <v>123</v>
      </c>
      <c r="B2489" t="s">
        <v>124</v>
      </c>
      <c r="C2489" t="s">
        <v>3028</v>
      </c>
      <c r="D2489" t="s">
        <v>3059</v>
      </c>
      <c r="E2489" s="29">
        <v>2179.5683641861478</v>
      </c>
      <c r="F2489" s="29">
        <v>4400</v>
      </c>
    </row>
    <row r="2490" spans="1:6" hidden="1" x14ac:dyDescent="0.3">
      <c r="A2490" t="s">
        <v>123</v>
      </c>
      <c r="B2490" t="s">
        <v>124</v>
      </c>
      <c r="C2490" t="s">
        <v>3028</v>
      </c>
      <c r="D2490" t="s">
        <v>3060</v>
      </c>
      <c r="E2490" s="29">
        <v>2038.4262397250939</v>
      </c>
      <c r="F2490" s="29">
        <v>4100</v>
      </c>
    </row>
    <row r="2491" spans="1:6" hidden="1" x14ac:dyDescent="0.3">
      <c r="A2491" t="s">
        <v>123</v>
      </c>
      <c r="B2491" t="s">
        <v>124</v>
      </c>
      <c r="C2491" t="s">
        <v>3028</v>
      </c>
      <c r="D2491" t="s">
        <v>3061</v>
      </c>
      <c r="E2491" s="29">
        <v>2321.1818858567249</v>
      </c>
      <c r="F2491" s="29">
        <v>4700</v>
      </c>
    </row>
    <row r="2492" spans="1:6" hidden="1" x14ac:dyDescent="0.3">
      <c r="A2492" t="s">
        <v>123</v>
      </c>
      <c r="B2492" t="s">
        <v>124</v>
      </c>
      <c r="C2492" t="s">
        <v>3028</v>
      </c>
      <c r="D2492" t="s">
        <v>3062</v>
      </c>
      <c r="E2492" s="29">
        <v>2181.9842604067148</v>
      </c>
      <c r="F2492" s="29">
        <v>4400</v>
      </c>
    </row>
    <row r="2493" spans="1:6" hidden="1" x14ac:dyDescent="0.3">
      <c r="A2493" t="s">
        <v>123</v>
      </c>
      <c r="B2493" t="s">
        <v>124</v>
      </c>
      <c r="C2493" t="s">
        <v>3028</v>
      </c>
      <c r="D2493" t="s">
        <v>3063</v>
      </c>
      <c r="E2493" s="29">
        <v>3617.018314567893</v>
      </c>
      <c r="F2493" s="29">
        <v>7300</v>
      </c>
    </row>
    <row r="2494" spans="1:6" hidden="1" x14ac:dyDescent="0.3">
      <c r="A2494" t="s">
        <v>123</v>
      </c>
      <c r="B2494" t="s">
        <v>124</v>
      </c>
      <c r="C2494" t="s">
        <v>3028</v>
      </c>
      <c r="D2494" t="s">
        <v>3064</v>
      </c>
      <c r="E2494" s="29">
        <v>1589.4407803212428</v>
      </c>
      <c r="F2494" s="29">
        <v>3200</v>
      </c>
    </row>
    <row r="2495" spans="1:6" hidden="1" x14ac:dyDescent="0.3">
      <c r="A2495" t="s">
        <v>123</v>
      </c>
      <c r="B2495" t="s">
        <v>124</v>
      </c>
      <c r="C2495" t="s">
        <v>3028</v>
      </c>
      <c r="D2495" t="s">
        <v>3065</v>
      </c>
      <c r="E2495" s="29">
        <v>1922.0635725909001</v>
      </c>
      <c r="F2495" s="29">
        <v>3900</v>
      </c>
    </row>
    <row r="2496" spans="1:6" hidden="1" x14ac:dyDescent="0.3">
      <c r="A2496" t="s">
        <v>123</v>
      </c>
      <c r="B2496" t="s">
        <v>124</v>
      </c>
      <c r="C2496" t="s">
        <v>3028</v>
      </c>
      <c r="D2496" t="s">
        <v>3066</v>
      </c>
      <c r="E2496" s="29">
        <v>1094.3971335152441</v>
      </c>
      <c r="F2496" s="29">
        <v>2200</v>
      </c>
    </row>
    <row r="2497" spans="1:6" hidden="1" x14ac:dyDescent="0.3">
      <c r="A2497" t="s">
        <v>123</v>
      </c>
      <c r="B2497" t="s">
        <v>124</v>
      </c>
      <c r="C2497" t="s">
        <v>3028</v>
      </c>
      <c r="D2497" t="s">
        <v>3067</v>
      </c>
      <c r="E2497" s="29">
        <v>1361.6992305148719</v>
      </c>
      <c r="F2497" s="29">
        <v>2800</v>
      </c>
    </row>
    <row r="2498" spans="1:6" hidden="1" x14ac:dyDescent="0.3">
      <c r="A2498" t="s">
        <v>123</v>
      </c>
      <c r="B2498" t="s">
        <v>124</v>
      </c>
      <c r="C2498" t="s">
        <v>125</v>
      </c>
      <c r="D2498" t="s">
        <v>3068</v>
      </c>
      <c r="E2498" s="29">
        <v>3137.6264102243481</v>
      </c>
      <c r="F2498" s="29">
        <v>6300</v>
      </c>
    </row>
    <row r="2499" spans="1:6" hidden="1" x14ac:dyDescent="0.3">
      <c r="A2499" t="s">
        <v>123</v>
      </c>
      <c r="B2499" t="s">
        <v>124</v>
      </c>
      <c r="C2499" t="s">
        <v>125</v>
      </c>
      <c r="D2499" t="s">
        <v>3069</v>
      </c>
      <c r="E2499" s="29">
        <v>2320.206828221314</v>
      </c>
      <c r="F2499" s="29">
        <v>4700</v>
      </c>
    </row>
    <row r="2500" spans="1:6" hidden="1" x14ac:dyDescent="0.3">
      <c r="A2500" t="s">
        <v>123</v>
      </c>
      <c r="B2500" t="s">
        <v>124</v>
      </c>
      <c r="C2500" t="s">
        <v>125</v>
      </c>
      <c r="D2500" t="s">
        <v>3070</v>
      </c>
      <c r="E2500" s="29">
        <v>6770.8156403482635</v>
      </c>
      <c r="F2500" s="29">
        <v>13600</v>
      </c>
    </row>
    <row r="2501" spans="1:6" hidden="1" x14ac:dyDescent="0.3">
      <c r="A2501" t="s">
        <v>123</v>
      </c>
      <c r="B2501" t="s">
        <v>124</v>
      </c>
      <c r="C2501" t="s">
        <v>125</v>
      </c>
      <c r="D2501" t="s">
        <v>3071</v>
      </c>
      <c r="E2501" s="29">
        <v>1138.6339713123698</v>
      </c>
      <c r="F2501" s="29">
        <v>2300</v>
      </c>
    </row>
    <row r="2502" spans="1:6" hidden="1" x14ac:dyDescent="0.3">
      <c r="A2502" t="s">
        <v>123</v>
      </c>
      <c r="B2502" t="s">
        <v>124</v>
      </c>
      <c r="C2502" t="s">
        <v>125</v>
      </c>
      <c r="D2502" t="s">
        <v>3072</v>
      </c>
      <c r="E2502" s="29">
        <v>1798.2258314033193</v>
      </c>
      <c r="F2502" s="29">
        <v>3600</v>
      </c>
    </row>
    <row r="2503" spans="1:6" hidden="1" x14ac:dyDescent="0.3">
      <c r="A2503" t="s">
        <v>123</v>
      </c>
      <c r="B2503" t="s">
        <v>124</v>
      </c>
      <c r="C2503" t="s">
        <v>125</v>
      </c>
      <c r="D2503" t="s">
        <v>3073</v>
      </c>
      <c r="E2503" s="29">
        <v>4526.9145452754128</v>
      </c>
      <c r="F2503" s="29">
        <v>9100</v>
      </c>
    </row>
    <row r="2504" spans="1:6" hidden="1" x14ac:dyDescent="0.3">
      <c r="A2504" t="s">
        <v>123</v>
      </c>
      <c r="B2504" t="s">
        <v>124</v>
      </c>
      <c r="C2504" t="s">
        <v>125</v>
      </c>
      <c r="D2504" t="s">
        <v>3074</v>
      </c>
      <c r="E2504" s="29">
        <v>2028.3709895971879</v>
      </c>
      <c r="F2504" s="29">
        <v>4100</v>
      </c>
    </row>
    <row r="2505" spans="1:6" hidden="1" x14ac:dyDescent="0.3">
      <c r="A2505" t="s">
        <v>123</v>
      </c>
      <c r="B2505" t="s">
        <v>124</v>
      </c>
      <c r="C2505" t="s">
        <v>125</v>
      </c>
      <c r="D2505" t="s">
        <v>3075</v>
      </c>
      <c r="E2505" s="29">
        <v>4825.9123059516978</v>
      </c>
      <c r="F2505" s="29">
        <v>9700</v>
      </c>
    </row>
    <row r="2506" spans="1:6" hidden="1" x14ac:dyDescent="0.3">
      <c r="A2506" t="s">
        <v>123</v>
      </c>
      <c r="B2506" t="s">
        <v>124</v>
      </c>
      <c r="C2506" t="s">
        <v>125</v>
      </c>
      <c r="D2506" t="s">
        <v>3076</v>
      </c>
      <c r="E2506" s="29">
        <v>697.72018402141396</v>
      </c>
      <c r="F2506" s="29">
        <v>1400</v>
      </c>
    </row>
    <row r="2507" spans="1:6" hidden="1" x14ac:dyDescent="0.3">
      <c r="A2507" t="s">
        <v>123</v>
      </c>
      <c r="B2507" t="s">
        <v>124</v>
      </c>
      <c r="C2507" t="s">
        <v>125</v>
      </c>
      <c r="D2507" t="s">
        <v>3077</v>
      </c>
      <c r="E2507" s="29">
        <v>4001.2929699100446</v>
      </c>
      <c r="F2507" s="29">
        <v>8100</v>
      </c>
    </row>
    <row r="2508" spans="1:6" hidden="1" x14ac:dyDescent="0.3">
      <c r="A2508" t="s">
        <v>123</v>
      </c>
      <c r="B2508" t="s">
        <v>124</v>
      </c>
      <c r="C2508" t="s">
        <v>125</v>
      </c>
      <c r="D2508" t="s">
        <v>424</v>
      </c>
      <c r="E2508" s="29">
        <v>4360.0387904740601</v>
      </c>
      <c r="F2508" s="29">
        <v>8800</v>
      </c>
    </row>
    <row r="2509" spans="1:6" hidden="1" x14ac:dyDescent="0.3">
      <c r="A2509" t="s">
        <v>123</v>
      </c>
      <c r="B2509" t="s">
        <v>124</v>
      </c>
      <c r="C2509" t="s">
        <v>125</v>
      </c>
      <c r="D2509" t="s">
        <v>3078</v>
      </c>
      <c r="E2509" s="29">
        <v>4154.7783330607763</v>
      </c>
      <c r="F2509" s="29">
        <v>8400</v>
      </c>
    </row>
    <row r="2510" spans="1:6" hidden="1" x14ac:dyDescent="0.3">
      <c r="A2510" t="s">
        <v>123</v>
      </c>
      <c r="B2510" t="s">
        <v>124</v>
      </c>
      <c r="C2510" t="s">
        <v>125</v>
      </c>
      <c r="D2510" t="s">
        <v>3079</v>
      </c>
      <c r="E2510" s="29">
        <v>1673.9026096827488</v>
      </c>
      <c r="F2510" s="29">
        <v>3400</v>
      </c>
    </row>
    <row r="2511" spans="1:6" hidden="1" x14ac:dyDescent="0.3">
      <c r="A2511" t="s">
        <v>123</v>
      </c>
      <c r="B2511" t="s">
        <v>124</v>
      </c>
      <c r="C2511" t="s">
        <v>125</v>
      </c>
      <c r="D2511" t="s">
        <v>3080</v>
      </c>
      <c r="E2511" s="29">
        <v>520.64697804221203</v>
      </c>
      <c r="F2511" s="29">
        <v>1100</v>
      </c>
    </row>
    <row r="2512" spans="1:6" hidden="1" x14ac:dyDescent="0.3">
      <c r="A2512" t="s">
        <v>123</v>
      </c>
      <c r="B2512" t="s">
        <v>124</v>
      </c>
      <c r="C2512" t="s">
        <v>125</v>
      </c>
      <c r="D2512" t="s">
        <v>425</v>
      </c>
      <c r="E2512" s="29">
        <v>7179.6178214123984</v>
      </c>
      <c r="F2512" s="29">
        <v>14400</v>
      </c>
    </row>
    <row r="2513" spans="1:6" hidden="1" x14ac:dyDescent="0.3">
      <c r="A2513" t="s">
        <v>123</v>
      </c>
      <c r="B2513" t="s">
        <v>124</v>
      </c>
      <c r="C2513" t="s">
        <v>125</v>
      </c>
      <c r="D2513" t="s">
        <v>426</v>
      </c>
      <c r="E2513" s="29">
        <v>9662.4718897053663</v>
      </c>
      <c r="F2513" s="29">
        <v>19400</v>
      </c>
    </row>
    <row r="2514" spans="1:6" hidden="1" x14ac:dyDescent="0.3">
      <c r="A2514" t="s">
        <v>123</v>
      </c>
      <c r="B2514" t="s">
        <v>124</v>
      </c>
      <c r="C2514" t="s">
        <v>125</v>
      </c>
      <c r="D2514" t="s">
        <v>3081</v>
      </c>
      <c r="E2514" s="29">
        <v>3535.3130158049498</v>
      </c>
      <c r="F2514" s="29">
        <v>7100</v>
      </c>
    </row>
    <row r="2515" spans="1:6" hidden="1" x14ac:dyDescent="0.3">
      <c r="A2515" t="s">
        <v>123</v>
      </c>
      <c r="B2515" t="s">
        <v>124</v>
      </c>
      <c r="C2515" t="s">
        <v>125</v>
      </c>
      <c r="D2515" t="s">
        <v>3082</v>
      </c>
      <c r="E2515" s="29">
        <v>2726.8269635469769</v>
      </c>
      <c r="F2515" s="29">
        <v>5500</v>
      </c>
    </row>
    <row r="2516" spans="1:6" hidden="1" x14ac:dyDescent="0.3">
      <c r="A2516" t="s">
        <v>123</v>
      </c>
      <c r="B2516" t="s">
        <v>124</v>
      </c>
      <c r="C2516" t="s">
        <v>125</v>
      </c>
      <c r="D2516" t="s">
        <v>3083</v>
      </c>
      <c r="E2516" s="29">
        <v>1233.4108303595633</v>
      </c>
      <c r="F2516" s="29">
        <v>2500</v>
      </c>
    </row>
    <row r="2517" spans="1:6" hidden="1" x14ac:dyDescent="0.3">
      <c r="A2517" t="s">
        <v>123</v>
      </c>
      <c r="B2517" t="s">
        <v>124</v>
      </c>
      <c r="C2517" t="s">
        <v>125</v>
      </c>
      <c r="D2517" t="s">
        <v>3084</v>
      </c>
      <c r="E2517" s="29">
        <v>1469.9780192683397</v>
      </c>
      <c r="F2517" s="29">
        <v>3000</v>
      </c>
    </row>
    <row r="2518" spans="1:6" hidden="1" x14ac:dyDescent="0.3">
      <c r="A2518" t="s">
        <v>123</v>
      </c>
      <c r="B2518" t="s">
        <v>124</v>
      </c>
      <c r="C2518" t="s">
        <v>125</v>
      </c>
      <c r="D2518" t="s">
        <v>3085</v>
      </c>
      <c r="E2518" s="29">
        <v>2075.4377188456965</v>
      </c>
      <c r="F2518" s="29">
        <v>4200</v>
      </c>
    </row>
    <row r="2519" spans="1:6" hidden="1" x14ac:dyDescent="0.3">
      <c r="A2519" t="s">
        <v>123</v>
      </c>
      <c r="B2519" t="s">
        <v>124</v>
      </c>
      <c r="C2519" t="s">
        <v>125</v>
      </c>
      <c r="D2519" t="s">
        <v>427</v>
      </c>
      <c r="E2519" s="29">
        <v>5877.1963147843671</v>
      </c>
      <c r="F2519" s="29">
        <v>11800</v>
      </c>
    </row>
    <row r="2520" spans="1:6" hidden="1" x14ac:dyDescent="0.3">
      <c r="A2520" t="s">
        <v>123</v>
      </c>
      <c r="B2520" t="s">
        <v>124</v>
      </c>
      <c r="C2520" t="s">
        <v>125</v>
      </c>
      <c r="D2520" t="s">
        <v>3086</v>
      </c>
      <c r="E2520" s="29">
        <v>2349.308332765956</v>
      </c>
      <c r="F2520" s="29">
        <v>4700</v>
      </c>
    </row>
    <row r="2521" spans="1:6" hidden="1" x14ac:dyDescent="0.3">
      <c r="A2521" t="s">
        <v>123</v>
      </c>
      <c r="B2521" t="s">
        <v>124</v>
      </c>
      <c r="C2521" t="s">
        <v>125</v>
      </c>
      <c r="D2521" t="s">
        <v>3087</v>
      </c>
      <c r="E2521" s="29">
        <v>4215.6346178108361</v>
      </c>
      <c r="F2521" s="29">
        <v>8500</v>
      </c>
    </row>
    <row r="2522" spans="1:6" hidden="1" x14ac:dyDescent="0.3">
      <c r="A2522" t="s">
        <v>123</v>
      </c>
      <c r="B2522" t="s">
        <v>124</v>
      </c>
      <c r="C2522" t="s">
        <v>125</v>
      </c>
      <c r="D2522" t="s">
        <v>428</v>
      </c>
      <c r="E2522" s="29">
        <v>6646.1677212166469</v>
      </c>
      <c r="F2522" s="29">
        <v>13300</v>
      </c>
    </row>
    <row r="2523" spans="1:6" hidden="1" x14ac:dyDescent="0.3">
      <c r="A2523" t="s">
        <v>123</v>
      </c>
      <c r="B2523" t="s">
        <v>124</v>
      </c>
      <c r="C2523" t="s">
        <v>125</v>
      </c>
      <c r="D2523" t="s">
        <v>3088</v>
      </c>
      <c r="E2523" s="29">
        <v>2448.8961227166074</v>
      </c>
      <c r="F2523" s="29">
        <v>4900</v>
      </c>
    </row>
    <row r="2524" spans="1:6" hidden="1" x14ac:dyDescent="0.3">
      <c r="A2524" t="s">
        <v>123</v>
      </c>
      <c r="B2524" t="s">
        <v>124</v>
      </c>
      <c r="C2524" t="s">
        <v>125</v>
      </c>
      <c r="D2524" t="s">
        <v>3089</v>
      </c>
      <c r="E2524" s="29">
        <v>1766.7306371124178</v>
      </c>
      <c r="F2524" s="29">
        <v>3600</v>
      </c>
    </row>
    <row r="2525" spans="1:6" hidden="1" x14ac:dyDescent="0.3">
      <c r="A2525" t="s">
        <v>123</v>
      </c>
      <c r="B2525" t="s">
        <v>124</v>
      </c>
      <c r="C2525" t="s">
        <v>125</v>
      </c>
      <c r="D2525" t="s">
        <v>3090</v>
      </c>
      <c r="E2525" s="29">
        <v>1048.924851332652</v>
      </c>
      <c r="F2525" s="29">
        <v>2100</v>
      </c>
    </row>
    <row r="2526" spans="1:6" hidden="1" x14ac:dyDescent="0.3">
      <c r="A2526" t="s">
        <v>123</v>
      </c>
      <c r="B2526" t="s">
        <v>124</v>
      </c>
      <c r="C2526" t="s">
        <v>125</v>
      </c>
      <c r="D2526" t="s">
        <v>429</v>
      </c>
      <c r="E2526" s="29">
        <v>8443.0299566232825</v>
      </c>
      <c r="F2526" s="29">
        <v>16900</v>
      </c>
    </row>
    <row r="2527" spans="1:6" hidden="1" x14ac:dyDescent="0.3">
      <c r="A2527" t="s">
        <v>123</v>
      </c>
      <c r="B2527" t="s">
        <v>124</v>
      </c>
      <c r="C2527" t="s">
        <v>125</v>
      </c>
      <c r="D2527" t="s">
        <v>430</v>
      </c>
      <c r="E2527" s="29">
        <v>5448.0089723961337</v>
      </c>
      <c r="F2527" s="29">
        <v>10900</v>
      </c>
    </row>
    <row r="2528" spans="1:6" hidden="1" x14ac:dyDescent="0.3">
      <c r="A2528" t="s">
        <v>123</v>
      </c>
      <c r="B2528" t="s">
        <v>124</v>
      </c>
      <c r="C2528" t="s">
        <v>125</v>
      </c>
      <c r="D2528" t="s">
        <v>431</v>
      </c>
      <c r="E2528" s="29">
        <v>8723.2854542473633</v>
      </c>
      <c r="F2528" s="29">
        <v>17500</v>
      </c>
    </row>
    <row r="2529" spans="1:6" hidden="1" x14ac:dyDescent="0.3">
      <c r="A2529" t="s">
        <v>123</v>
      </c>
      <c r="B2529" t="s">
        <v>124</v>
      </c>
      <c r="C2529" t="s">
        <v>125</v>
      </c>
      <c r="D2529" t="s">
        <v>3091</v>
      </c>
      <c r="E2529" s="29">
        <v>676.95674884173934</v>
      </c>
      <c r="F2529" s="29">
        <v>1400</v>
      </c>
    </row>
    <row r="2530" spans="1:6" hidden="1" x14ac:dyDescent="0.3">
      <c r="A2530" t="s">
        <v>123</v>
      </c>
      <c r="B2530" t="s">
        <v>124</v>
      </c>
      <c r="C2530" t="s">
        <v>125</v>
      </c>
      <c r="D2530" t="s">
        <v>432</v>
      </c>
      <c r="E2530" s="29">
        <v>4826.7062223450685</v>
      </c>
      <c r="F2530" s="29">
        <v>9700</v>
      </c>
    </row>
    <row r="2531" spans="1:6" hidden="1" x14ac:dyDescent="0.3">
      <c r="A2531" t="s">
        <v>123</v>
      </c>
      <c r="B2531" t="s">
        <v>124</v>
      </c>
      <c r="C2531" t="s">
        <v>125</v>
      </c>
      <c r="D2531" t="s">
        <v>433</v>
      </c>
      <c r="E2531" s="29">
        <v>10227.12958970177</v>
      </c>
      <c r="F2531" s="29">
        <v>20500</v>
      </c>
    </row>
    <row r="2532" spans="1:6" hidden="1" x14ac:dyDescent="0.3">
      <c r="A2532" t="s">
        <v>123</v>
      </c>
      <c r="B2532" t="s">
        <v>124</v>
      </c>
      <c r="C2532" t="s">
        <v>125</v>
      </c>
      <c r="D2532" t="s">
        <v>3092</v>
      </c>
      <c r="E2532" s="29">
        <v>2399.7519333200057</v>
      </c>
      <c r="F2532" s="29">
        <v>4800</v>
      </c>
    </row>
    <row r="2533" spans="1:6" hidden="1" x14ac:dyDescent="0.3">
      <c r="A2533" t="s">
        <v>123</v>
      </c>
      <c r="B2533" t="s">
        <v>124</v>
      </c>
      <c r="C2533" t="s">
        <v>125</v>
      </c>
      <c r="D2533" t="s">
        <v>3093</v>
      </c>
      <c r="E2533" s="29">
        <v>3087.9628378273619</v>
      </c>
      <c r="F2533" s="29">
        <v>6200</v>
      </c>
    </row>
    <row r="2534" spans="1:6" hidden="1" x14ac:dyDescent="0.3">
      <c r="A2534" t="s">
        <v>123</v>
      </c>
      <c r="B2534" t="s">
        <v>124</v>
      </c>
      <c r="C2534" t="s">
        <v>125</v>
      </c>
      <c r="D2534" t="s">
        <v>3094</v>
      </c>
      <c r="E2534" s="29">
        <v>4635.6744200936482</v>
      </c>
      <c r="F2534" s="29">
        <v>9300</v>
      </c>
    </row>
    <row r="2535" spans="1:6" hidden="1" x14ac:dyDescent="0.3">
      <c r="A2535" t="s">
        <v>123</v>
      </c>
      <c r="B2535" t="s">
        <v>124</v>
      </c>
      <c r="C2535" t="s">
        <v>125</v>
      </c>
      <c r="D2535" t="s">
        <v>3095</v>
      </c>
      <c r="E2535" s="29">
        <v>4335.4527655349966</v>
      </c>
      <c r="F2535" s="29">
        <v>8700</v>
      </c>
    </row>
    <row r="2536" spans="1:6" hidden="1" x14ac:dyDescent="0.3">
      <c r="A2536" t="s">
        <v>123</v>
      </c>
      <c r="B2536" t="s">
        <v>124</v>
      </c>
      <c r="C2536" t="s">
        <v>125</v>
      </c>
      <c r="D2536" t="s">
        <v>3096</v>
      </c>
      <c r="E2536" s="29">
        <v>987.63708463376202</v>
      </c>
      <c r="F2536" s="29">
        <v>2000</v>
      </c>
    </row>
    <row r="2537" spans="1:6" hidden="1" x14ac:dyDescent="0.3">
      <c r="A2537" t="s">
        <v>123</v>
      </c>
      <c r="B2537" t="s">
        <v>124</v>
      </c>
      <c r="C2537" t="s">
        <v>125</v>
      </c>
      <c r="D2537" t="s">
        <v>3097</v>
      </c>
      <c r="E2537" s="29">
        <v>3387.4845389219608</v>
      </c>
      <c r="F2537" s="29">
        <v>6800</v>
      </c>
    </row>
    <row r="2538" spans="1:6" hidden="1" x14ac:dyDescent="0.3">
      <c r="A2538" t="s">
        <v>123</v>
      </c>
      <c r="B2538" t="s">
        <v>124</v>
      </c>
      <c r="C2538" t="s">
        <v>125</v>
      </c>
      <c r="D2538" t="s">
        <v>3098</v>
      </c>
      <c r="E2538" s="29">
        <v>1462.4433214509611</v>
      </c>
      <c r="F2538" s="29">
        <v>3000</v>
      </c>
    </row>
    <row r="2539" spans="1:6" hidden="1" x14ac:dyDescent="0.3">
      <c r="A2539" t="s">
        <v>123</v>
      </c>
      <c r="B2539" t="s">
        <v>124</v>
      </c>
      <c r="C2539" t="s">
        <v>125</v>
      </c>
      <c r="D2539" t="s">
        <v>3099</v>
      </c>
      <c r="E2539" s="29">
        <v>2928.8301951582416</v>
      </c>
      <c r="F2539" s="29">
        <v>5900</v>
      </c>
    </row>
    <row r="2540" spans="1:6" hidden="1" x14ac:dyDescent="0.3">
      <c r="A2540" t="s">
        <v>123</v>
      </c>
      <c r="B2540" t="s">
        <v>124</v>
      </c>
      <c r="C2540" t="s">
        <v>125</v>
      </c>
      <c r="D2540" t="s">
        <v>3100</v>
      </c>
      <c r="E2540" s="29">
        <v>3691.3325652241601</v>
      </c>
      <c r="F2540" s="29">
        <v>7400</v>
      </c>
    </row>
    <row r="2541" spans="1:6" hidden="1" x14ac:dyDescent="0.3">
      <c r="A2541" t="s">
        <v>123</v>
      </c>
      <c r="B2541" t="s">
        <v>124</v>
      </c>
      <c r="C2541" t="s">
        <v>126</v>
      </c>
      <c r="D2541" t="s">
        <v>3101</v>
      </c>
      <c r="E2541" s="29">
        <v>2459.45980515774</v>
      </c>
      <c r="F2541" s="29">
        <v>5000</v>
      </c>
    </row>
    <row r="2542" spans="1:6" hidden="1" x14ac:dyDescent="0.3">
      <c r="A2542" t="s">
        <v>123</v>
      </c>
      <c r="B2542" t="s">
        <v>124</v>
      </c>
      <c r="C2542" t="s">
        <v>126</v>
      </c>
      <c r="D2542" t="s">
        <v>3102</v>
      </c>
      <c r="E2542" s="29">
        <v>5211.7378895943621</v>
      </c>
      <c r="F2542" s="29">
        <v>10500</v>
      </c>
    </row>
    <row r="2543" spans="1:6" hidden="1" x14ac:dyDescent="0.3">
      <c r="A2543" t="s">
        <v>123</v>
      </c>
      <c r="B2543" t="s">
        <v>124</v>
      </c>
      <c r="C2543" t="s">
        <v>126</v>
      </c>
      <c r="D2543" t="s">
        <v>3103</v>
      </c>
      <c r="E2543" s="29">
        <v>1576.596697125322</v>
      </c>
      <c r="F2543" s="29">
        <v>3200</v>
      </c>
    </row>
    <row r="2544" spans="1:6" hidden="1" x14ac:dyDescent="0.3">
      <c r="A2544" t="s">
        <v>123</v>
      </c>
      <c r="B2544" t="s">
        <v>124</v>
      </c>
      <c r="C2544" t="s">
        <v>126</v>
      </c>
      <c r="D2544" t="s">
        <v>3104</v>
      </c>
      <c r="E2544" s="29">
        <v>2437.0018124225026</v>
      </c>
      <c r="F2544" s="29">
        <v>4900</v>
      </c>
    </row>
    <row r="2545" spans="1:6" hidden="1" x14ac:dyDescent="0.3">
      <c r="A2545" t="s">
        <v>123</v>
      </c>
      <c r="B2545" t="s">
        <v>124</v>
      </c>
      <c r="C2545" t="s">
        <v>126</v>
      </c>
      <c r="D2545" t="s">
        <v>3105</v>
      </c>
      <c r="E2545" s="29">
        <v>2630.9190113141963</v>
      </c>
      <c r="F2545" s="29">
        <v>5300</v>
      </c>
    </row>
    <row r="2546" spans="1:6" hidden="1" x14ac:dyDescent="0.3">
      <c r="A2546" t="s">
        <v>123</v>
      </c>
      <c r="B2546" t="s">
        <v>124</v>
      </c>
      <c r="C2546" t="s">
        <v>126</v>
      </c>
      <c r="D2546" t="s">
        <v>3106</v>
      </c>
      <c r="E2546" s="29">
        <v>2429.2403397442295</v>
      </c>
      <c r="F2546" s="29">
        <v>4900</v>
      </c>
    </row>
    <row r="2547" spans="1:6" hidden="1" x14ac:dyDescent="0.3">
      <c r="A2547" t="s">
        <v>123</v>
      </c>
      <c r="B2547" t="s">
        <v>124</v>
      </c>
      <c r="C2547" t="s">
        <v>126</v>
      </c>
      <c r="D2547" t="s">
        <v>3107</v>
      </c>
      <c r="E2547" s="29">
        <v>2076.7215184204451</v>
      </c>
      <c r="F2547" s="29">
        <v>4200</v>
      </c>
    </row>
    <row r="2548" spans="1:6" hidden="1" x14ac:dyDescent="0.3">
      <c r="A2548" t="s">
        <v>123</v>
      </c>
      <c r="B2548" t="s">
        <v>124</v>
      </c>
      <c r="C2548" t="s">
        <v>126</v>
      </c>
      <c r="D2548" t="s">
        <v>3108</v>
      </c>
      <c r="E2548" s="29">
        <v>400</v>
      </c>
      <c r="F2548" s="29">
        <v>800</v>
      </c>
    </row>
    <row r="2549" spans="1:6" hidden="1" x14ac:dyDescent="0.3">
      <c r="A2549" t="s">
        <v>123</v>
      </c>
      <c r="B2549" t="s">
        <v>124</v>
      </c>
      <c r="C2549" t="s">
        <v>126</v>
      </c>
      <c r="D2549" t="s">
        <v>3109</v>
      </c>
      <c r="E2549" s="29">
        <v>3455.278773559709</v>
      </c>
      <c r="F2549" s="29">
        <v>7000</v>
      </c>
    </row>
    <row r="2550" spans="1:6" hidden="1" x14ac:dyDescent="0.3">
      <c r="A2550" t="s">
        <v>123</v>
      </c>
      <c r="B2550" t="s">
        <v>124</v>
      </c>
      <c r="C2550" t="s">
        <v>126</v>
      </c>
      <c r="D2550" t="s">
        <v>3110</v>
      </c>
      <c r="E2550" s="29">
        <v>2506.824666067469</v>
      </c>
      <c r="F2550" s="29">
        <v>5100</v>
      </c>
    </row>
    <row r="2551" spans="1:6" hidden="1" x14ac:dyDescent="0.3">
      <c r="A2551" t="s">
        <v>123</v>
      </c>
      <c r="B2551" t="s">
        <v>124</v>
      </c>
      <c r="C2551" t="s">
        <v>126</v>
      </c>
      <c r="D2551" t="s">
        <v>434</v>
      </c>
      <c r="E2551" s="29">
        <v>4349.7425527298801</v>
      </c>
      <c r="F2551" s="29">
        <v>8700</v>
      </c>
    </row>
    <row r="2552" spans="1:6" hidden="1" x14ac:dyDescent="0.3">
      <c r="A2552" t="s">
        <v>123</v>
      </c>
      <c r="B2552" t="s">
        <v>124</v>
      </c>
      <c r="C2552" t="s">
        <v>126</v>
      </c>
      <c r="D2552" t="s">
        <v>3111</v>
      </c>
      <c r="E2552" s="29">
        <v>1846.0223264319443</v>
      </c>
      <c r="F2552" s="29">
        <v>3700</v>
      </c>
    </row>
    <row r="2553" spans="1:6" hidden="1" x14ac:dyDescent="0.3">
      <c r="A2553" t="s">
        <v>123</v>
      </c>
      <c r="B2553" t="s">
        <v>124</v>
      </c>
      <c r="C2553" t="s">
        <v>126</v>
      </c>
      <c r="D2553" t="s">
        <v>3112</v>
      </c>
      <c r="E2553" s="29">
        <v>1005.1128819910535</v>
      </c>
      <c r="F2553" s="29">
        <v>2100</v>
      </c>
    </row>
    <row r="2554" spans="1:6" hidden="1" x14ac:dyDescent="0.3">
      <c r="A2554" t="s">
        <v>123</v>
      </c>
      <c r="B2554" t="s">
        <v>124</v>
      </c>
      <c r="C2554" t="s">
        <v>126</v>
      </c>
      <c r="D2554" t="s">
        <v>435</v>
      </c>
      <c r="E2554" s="29">
        <v>9048.7007529564344</v>
      </c>
      <c r="F2554" s="29">
        <v>18100</v>
      </c>
    </row>
    <row r="2555" spans="1:6" hidden="1" x14ac:dyDescent="0.3">
      <c r="A2555" t="s">
        <v>123</v>
      </c>
      <c r="B2555" t="s">
        <v>124</v>
      </c>
      <c r="C2555" t="s">
        <v>126</v>
      </c>
      <c r="D2555" t="s">
        <v>3113</v>
      </c>
      <c r="E2555" s="29">
        <v>2992.9895665632121</v>
      </c>
      <c r="F2555" s="29">
        <v>6000</v>
      </c>
    </row>
    <row r="2556" spans="1:6" hidden="1" x14ac:dyDescent="0.3">
      <c r="A2556" t="s">
        <v>123</v>
      </c>
      <c r="B2556" t="s">
        <v>124</v>
      </c>
      <c r="C2556" t="s">
        <v>126</v>
      </c>
      <c r="D2556" t="s">
        <v>3114</v>
      </c>
      <c r="E2556" s="29">
        <v>1553.2483055359025</v>
      </c>
      <c r="F2556" s="29">
        <v>3200</v>
      </c>
    </row>
    <row r="2557" spans="1:6" hidden="1" x14ac:dyDescent="0.3">
      <c r="A2557" t="s">
        <v>123</v>
      </c>
      <c r="B2557" t="s">
        <v>124</v>
      </c>
      <c r="C2557" t="s">
        <v>126</v>
      </c>
      <c r="D2557" t="s">
        <v>3115</v>
      </c>
      <c r="E2557" s="29">
        <v>1403.1923877992065</v>
      </c>
      <c r="F2557" s="29">
        <v>2900</v>
      </c>
    </row>
    <row r="2558" spans="1:6" hidden="1" x14ac:dyDescent="0.3">
      <c r="A2558" t="s">
        <v>123</v>
      </c>
      <c r="B2558" t="s">
        <v>124</v>
      </c>
      <c r="C2558" t="s">
        <v>126</v>
      </c>
      <c r="D2558" t="s">
        <v>3116</v>
      </c>
      <c r="E2558" s="29">
        <v>3835.2725121893363</v>
      </c>
      <c r="F2558" s="29">
        <v>7700</v>
      </c>
    </row>
    <row r="2559" spans="1:6" hidden="1" x14ac:dyDescent="0.3">
      <c r="A2559" t="s">
        <v>123</v>
      </c>
      <c r="B2559" t="s">
        <v>124</v>
      </c>
      <c r="C2559" t="s">
        <v>126</v>
      </c>
      <c r="D2559" t="s">
        <v>3117</v>
      </c>
      <c r="E2559" s="29">
        <v>2371.9869451967229</v>
      </c>
      <c r="F2559" s="29">
        <v>4800</v>
      </c>
    </row>
    <row r="2560" spans="1:6" hidden="1" x14ac:dyDescent="0.3">
      <c r="A2560" t="s">
        <v>123</v>
      </c>
      <c r="B2560" t="s">
        <v>124</v>
      </c>
      <c r="C2560" t="s">
        <v>126</v>
      </c>
      <c r="D2560" t="s">
        <v>3118</v>
      </c>
      <c r="E2560" s="29">
        <v>1890.7808793351826</v>
      </c>
      <c r="F2560" s="29">
        <v>3800</v>
      </c>
    </row>
    <row r="2561" spans="1:6" hidden="1" x14ac:dyDescent="0.3">
      <c r="A2561" t="s">
        <v>123</v>
      </c>
      <c r="B2561" t="s">
        <v>124</v>
      </c>
      <c r="C2561" t="s">
        <v>126</v>
      </c>
      <c r="D2561" t="s">
        <v>436</v>
      </c>
      <c r="E2561" s="29">
        <v>6392.0204030503883</v>
      </c>
      <c r="F2561" s="29">
        <v>12800</v>
      </c>
    </row>
    <row r="2562" spans="1:6" hidden="1" x14ac:dyDescent="0.3">
      <c r="A2562" t="s">
        <v>123</v>
      </c>
      <c r="B2562" t="s">
        <v>124</v>
      </c>
      <c r="C2562" t="s">
        <v>126</v>
      </c>
      <c r="D2562" t="s">
        <v>3119</v>
      </c>
      <c r="E2562" s="29">
        <v>1580.1966412691775</v>
      </c>
      <c r="F2562" s="29">
        <v>3200</v>
      </c>
    </row>
    <row r="2563" spans="1:6" hidden="1" x14ac:dyDescent="0.3">
      <c r="A2563" t="s">
        <v>123</v>
      </c>
      <c r="B2563" t="s">
        <v>124</v>
      </c>
      <c r="C2563" t="s">
        <v>126</v>
      </c>
      <c r="D2563" t="s">
        <v>3120</v>
      </c>
      <c r="E2563" s="29">
        <v>2341.9337381989153</v>
      </c>
      <c r="F2563" s="29">
        <v>4700</v>
      </c>
    </row>
    <row r="2564" spans="1:6" hidden="1" x14ac:dyDescent="0.3">
      <c r="A2564" t="s">
        <v>123</v>
      </c>
      <c r="B2564" t="s">
        <v>124</v>
      </c>
      <c r="C2564" t="s">
        <v>126</v>
      </c>
      <c r="D2564" t="s">
        <v>3121</v>
      </c>
      <c r="E2564" s="29">
        <v>2008.0185021624204</v>
      </c>
      <c r="F2564" s="29">
        <v>4100</v>
      </c>
    </row>
    <row r="2565" spans="1:6" hidden="1" x14ac:dyDescent="0.3">
      <c r="A2565" t="s">
        <v>123</v>
      </c>
      <c r="B2565" t="s">
        <v>124</v>
      </c>
      <c r="C2565" t="s">
        <v>126</v>
      </c>
      <c r="D2565" t="s">
        <v>3122</v>
      </c>
      <c r="E2565" s="29">
        <v>1251.3282515699357</v>
      </c>
      <c r="F2565" s="29">
        <v>2600</v>
      </c>
    </row>
    <row r="2566" spans="1:6" hidden="1" x14ac:dyDescent="0.3">
      <c r="A2566" t="s">
        <v>123</v>
      </c>
      <c r="B2566" t="s">
        <v>124</v>
      </c>
      <c r="C2566" t="s">
        <v>126</v>
      </c>
      <c r="D2566" t="s">
        <v>3123</v>
      </c>
      <c r="E2566" s="29">
        <v>2836.8356946878994</v>
      </c>
      <c r="F2566" s="29">
        <v>5700</v>
      </c>
    </row>
    <row r="2567" spans="1:6" hidden="1" x14ac:dyDescent="0.3">
      <c r="A2567" t="s">
        <v>123</v>
      </c>
      <c r="B2567" t="s">
        <v>124</v>
      </c>
      <c r="C2567" t="s">
        <v>126</v>
      </c>
      <c r="D2567" t="s">
        <v>3124</v>
      </c>
      <c r="E2567" s="29">
        <v>1177.2042520374757</v>
      </c>
      <c r="F2567" s="29">
        <v>2400</v>
      </c>
    </row>
    <row r="2568" spans="1:6" hidden="1" x14ac:dyDescent="0.3">
      <c r="A2568" t="s">
        <v>123</v>
      </c>
      <c r="B2568" t="s">
        <v>124</v>
      </c>
      <c r="C2568" t="s">
        <v>126</v>
      </c>
      <c r="D2568" t="s">
        <v>3125</v>
      </c>
      <c r="E2568" s="29">
        <v>1098.557293249567</v>
      </c>
      <c r="F2568" s="29">
        <v>2200</v>
      </c>
    </row>
    <row r="2569" spans="1:6" hidden="1" x14ac:dyDescent="0.3">
      <c r="A2569" t="s">
        <v>123</v>
      </c>
      <c r="B2569" t="s">
        <v>124</v>
      </c>
      <c r="C2569" t="s">
        <v>126</v>
      </c>
      <c r="D2569" t="s">
        <v>3126</v>
      </c>
      <c r="E2569" s="29">
        <v>1606.166877831723</v>
      </c>
      <c r="F2569" s="29">
        <v>3300</v>
      </c>
    </row>
    <row r="2570" spans="1:6" hidden="1" x14ac:dyDescent="0.3">
      <c r="A2570" t="s">
        <v>123</v>
      </c>
      <c r="B2570" t="s">
        <v>124</v>
      </c>
      <c r="C2570" t="s">
        <v>126</v>
      </c>
      <c r="D2570" t="s">
        <v>3127</v>
      </c>
      <c r="E2570" s="29">
        <v>1182.4360334982457</v>
      </c>
      <c r="F2570" s="29">
        <v>2400</v>
      </c>
    </row>
    <row r="2571" spans="1:6" hidden="1" x14ac:dyDescent="0.3">
      <c r="A2571" t="s">
        <v>123</v>
      </c>
      <c r="B2571" t="s">
        <v>124</v>
      </c>
      <c r="C2571" t="s">
        <v>126</v>
      </c>
      <c r="D2571" t="s">
        <v>3128</v>
      </c>
      <c r="E2571" s="29">
        <v>2764.5292873023236</v>
      </c>
      <c r="F2571" s="29">
        <v>5600</v>
      </c>
    </row>
    <row r="2572" spans="1:6" hidden="1" x14ac:dyDescent="0.3">
      <c r="A2572" t="s">
        <v>123</v>
      </c>
      <c r="B2572" t="s">
        <v>124</v>
      </c>
      <c r="C2572" t="s">
        <v>126</v>
      </c>
      <c r="D2572" t="s">
        <v>3129</v>
      </c>
      <c r="E2572" s="29">
        <v>1263.3004079720833</v>
      </c>
      <c r="F2572" s="29">
        <v>2600</v>
      </c>
    </row>
    <row r="2573" spans="1:6" hidden="1" x14ac:dyDescent="0.3">
      <c r="A2573" t="s">
        <v>123</v>
      </c>
      <c r="B2573" t="s">
        <v>124</v>
      </c>
      <c r="C2573" t="s">
        <v>126</v>
      </c>
      <c r="D2573" t="s">
        <v>3130</v>
      </c>
      <c r="E2573" s="29">
        <v>2997.1611233588278</v>
      </c>
      <c r="F2573" s="29">
        <v>6000</v>
      </c>
    </row>
    <row r="2574" spans="1:6" hidden="1" x14ac:dyDescent="0.3">
      <c r="A2574" t="s">
        <v>123</v>
      </c>
      <c r="B2574" t="s">
        <v>124</v>
      </c>
      <c r="C2574" t="s">
        <v>126</v>
      </c>
      <c r="D2574" t="s">
        <v>3131</v>
      </c>
      <c r="E2574" s="29">
        <v>2866.9370785942065</v>
      </c>
      <c r="F2574" s="29">
        <v>5800</v>
      </c>
    </row>
    <row r="2575" spans="1:6" hidden="1" x14ac:dyDescent="0.3">
      <c r="A2575" t="s">
        <v>123</v>
      </c>
      <c r="B2575" t="s">
        <v>124</v>
      </c>
      <c r="C2575" t="s">
        <v>3132</v>
      </c>
      <c r="D2575" t="s">
        <v>3133</v>
      </c>
      <c r="E2575" s="29">
        <v>1065.9307642472802</v>
      </c>
      <c r="F2575" s="29">
        <v>2200</v>
      </c>
    </row>
    <row r="2576" spans="1:6" hidden="1" x14ac:dyDescent="0.3">
      <c r="A2576" t="s">
        <v>123</v>
      </c>
      <c r="B2576" t="s">
        <v>124</v>
      </c>
      <c r="C2576" t="s">
        <v>3132</v>
      </c>
      <c r="D2576" t="s">
        <v>3134</v>
      </c>
      <c r="E2576" s="29">
        <v>1102.9274911757652</v>
      </c>
      <c r="F2576" s="29">
        <v>2300</v>
      </c>
    </row>
    <row r="2577" spans="1:6" hidden="1" x14ac:dyDescent="0.3">
      <c r="A2577" t="s">
        <v>123</v>
      </c>
      <c r="B2577" t="s">
        <v>124</v>
      </c>
      <c r="C2577" t="s">
        <v>3132</v>
      </c>
      <c r="D2577" t="s">
        <v>3135</v>
      </c>
      <c r="E2577" s="29">
        <v>1227.2044372317769</v>
      </c>
      <c r="F2577" s="29">
        <v>2500</v>
      </c>
    </row>
    <row r="2578" spans="1:6" hidden="1" x14ac:dyDescent="0.3">
      <c r="A2578" t="s">
        <v>123</v>
      </c>
      <c r="B2578" t="s">
        <v>124</v>
      </c>
      <c r="C2578" t="s">
        <v>3132</v>
      </c>
      <c r="D2578" t="s">
        <v>3136</v>
      </c>
      <c r="E2578" s="29">
        <v>999.79671577823399</v>
      </c>
      <c r="F2578" s="29">
        <v>2000</v>
      </c>
    </row>
    <row r="2579" spans="1:6" hidden="1" x14ac:dyDescent="0.3">
      <c r="A2579" t="s">
        <v>123</v>
      </c>
      <c r="B2579" t="s">
        <v>124</v>
      </c>
      <c r="C2579" t="s">
        <v>3132</v>
      </c>
      <c r="D2579" t="s">
        <v>3137</v>
      </c>
      <c r="E2579" s="29">
        <v>624.63488148802048</v>
      </c>
      <c r="F2579" s="29">
        <v>1300</v>
      </c>
    </row>
    <row r="2580" spans="1:6" hidden="1" x14ac:dyDescent="0.3">
      <c r="A2580" t="s">
        <v>123</v>
      </c>
      <c r="B2580" t="s">
        <v>124</v>
      </c>
      <c r="C2580" t="s">
        <v>3132</v>
      </c>
      <c r="D2580" t="s">
        <v>3138</v>
      </c>
      <c r="E2580" s="29">
        <v>400</v>
      </c>
      <c r="F2580" s="29">
        <v>800</v>
      </c>
    </row>
    <row r="2581" spans="1:6" hidden="1" x14ac:dyDescent="0.3">
      <c r="A2581" t="s">
        <v>123</v>
      </c>
      <c r="B2581" t="s">
        <v>124</v>
      </c>
      <c r="C2581" t="s">
        <v>3132</v>
      </c>
      <c r="D2581" t="s">
        <v>3139</v>
      </c>
      <c r="E2581" s="29">
        <v>3273.6255050818254</v>
      </c>
      <c r="F2581" s="29">
        <v>6600</v>
      </c>
    </row>
    <row r="2582" spans="1:6" hidden="1" x14ac:dyDescent="0.3">
      <c r="A2582" t="s">
        <v>123</v>
      </c>
      <c r="B2582" t="s">
        <v>124</v>
      </c>
      <c r="C2582" t="s">
        <v>3132</v>
      </c>
      <c r="D2582" t="s">
        <v>3140</v>
      </c>
      <c r="E2582" s="29">
        <v>3468.2745464202044</v>
      </c>
      <c r="F2582" s="29">
        <v>7000</v>
      </c>
    </row>
    <row r="2583" spans="1:6" hidden="1" x14ac:dyDescent="0.3">
      <c r="A2583" t="s">
        <v>123</v>
      </c>
      <c r="B2583" t="s">
        <v>124</v>
      </c>
      <c r="C2583" t="s">
        <v>3132</v>
      </c>
      <c r="D2583" t="s">
        <v>3141</v>
      </c>
      <c r="E2583" s="29">
        <v>681.98904192274642</v>
      </c>
      <c r="F2583" s="29">
        <v>1400</v>
      </c>
    </row>
    <row r="2584" spans="1:6" hidden="1" x14ac:dyDescent="0.3">
      <c r="A2584" t="s">
        <v>123</v>
      </c>
      <c r="B2584" t="s">
        <v>124</v>
      </c>
      <c r="C2584" t="s">
        <v>3132</v>
      </c>
      <c r="D2584" t="s">
        <v>3142</v>
      </c>
      <c r="E2584" s="29">
        <v>1907.7356710985105</v>
      </c>
      <c r="F2584" s="29">
        <v>3900</v>
      </c>
    </row>
    <row r="2585" spans="1:6" hidden="1" x14ac:dyDescent="0.3">
      <c r="A2585" t="s">
        <v>123</v>
      </c>
      <c r="B2585" t="s">
        <v>124</v>
      </c>
      <c r="C2585" t="s">
        <v>3132</v>
      </c>
      <c r="D2585" t="s">
        <v>3143</v>
      </c>
      <c r="E2585" s="29">
        <v>1229.3961470757895</v>
      </c>
      <c r="F2585" s="29">
        <v>2500</v>
      </c>
    </row>
    <row r="2586" spans="1:6" hidden="1" x14ac:dyDescent="0.3">
      <c r="A2586" t="s">
        <v>123</v>
      </c>
      <c r="B2586" t="s">
        <v>127</v>
      </c>
      <c r="C2586" t="s">
        <v>3144</v>
      </c>
      <c r="D2586" t="s">
        <v>3145</v>
      </c>
      <c r="E2586" s="29">
        <v>1046.1955016705656</v>
      </c>
      <c r="F2586" s="29">
        <v>2100</v>
      </c>
    </row>
    <row r="2587" spans="1:6" hidden="1" x14ac:dyDescent="0.3">
      <c r="A2587" t="s">
        <v>123</v>
      </c>
      <c r="B2587" t="s">
        <v>127</v>
      </c>
      <c r="C2587" t="s">
        <v>3144</v>
      </c>
      <c r="D2587" t="s">
        <v>3146</v>
      </c>
      <c r="E2587" s="29">
        <v>1838.3041661060738</v>
      </c>
      <c r="F2587" s="29">
        <v>3700</v>
      </c>
    </row>
    <row r="2588" spans="1:6" hidden="1" x14ac:dyDescent="0.3">
      <c r="A2588" t="s">
        <v>123</v>
      </c>
      <c r="B2588" t="s">
        <v>127</v>
      </c>
      <c r="C2588" t="s">
        <v>3144</v>
      </c>
      <c r="D2588" t="s">
        <v>3147</v>
      </c>
      <c r="E2588" s="29">
        <v>914.75323981942734</v>
      </c>
      <c r="F2588" s="29">
        <v>1900</v>
      </c>
    </row>
    <row r="2589" spans="1:6" hidden="1" x14ac:dyDescent="0.3">
      <c r="A2589" t="s">
        <v>123</v>
      </c>
      <c r="B2589" t="s">
        <v>127</v>
      </c>
      <c r="C2589" t="s">
        <v>3144</v>
      </c>
      <c r="D2589" t="s">
        <v>3148</v>
      </c>
      <c r="E2589" s="29">
        <v>1351.3846191546568</v>
      </c>
      <c r="F2589" s="29">
        <v>2800</v>
      </c>
    </row>
    <row r="2590" spans="1:6" hidden="1" x14ac:dyDescent="0.3">
      <c r="A2590" t="s">
        <v>123</v>
      </c>
      <c r="B2590" t="s">
        <v>127</v>
      </c>
      <c r="C2590" t="s">
        <v>3144</v>
      </c>
      <c r="D2590" t="s">
        <v>3149</v>
      </c>
      <c r="E2590" s="29">
        <v>1093.1582984876618</v>
      </c>
      <c r="F2590" s="29">
        <v>2200</v>
      </c>
    </row>
    <row r="2591" spans="1:6" hidden="1" x14ac:dyDescent="0.3">
      <c r="A2591" t="s">
        <v>123</v>
      </c>
      <c r="B2591" t="s">
        <v>127</v>
      </c>
      <c r="C2591" t="s">
        <v>3144</v>
      </c>
      <c r="D2591" t="s">
        <v>3150</v>
      </c>
      <c r="E2591" s="29">
        <v>2250.2939203016222</v>
      </c>
      <c r="F2591" s="29">
        <v>4600</v>
      </c>
    </row>
    <row r="2592" spans="1:6" hidden="1" x14ac:dyDescent="0.3">
      <c r="A2592" t="s">
        <v>123</v>
      </c>
      <c r="B2592" t="s">
        <v>127</v>
      </c>
      <c r="C2592" t="s">
        <v>3144</v>
      </c>
      <c r="D2592" t="s">
        <v>3151</v>
      </c>
      <c r="E2592" s="29">
        <v>2378.8128893188141</v>
      </c>
      <c r="F2592" s="29">
        <v>4800</v>
      </c>
    </row>
    <row r="2593" spans="1:6" hidden="1" x14ac:dyDescent="0.3">
      <c r="A2593" t="s">
        <v>123</v>
      </c>
      <c r="B2593" t="s">
        <v>127</v>
      </c>
      <c r="C2593" t="s">
        <v>3144</v>
      </c>
      <c r="D2593" t="s">
        <v>3152</v>
      </c>
      <c r="E2593" s="29">
        <v>2531.359149088908</v>
      </c>
      <c r="F2593" s="29">
        <v>5100</v>
      </c>
    </row>
    <row r="2594" spans="1:6" hidden="1" x14ac:dyDescent="0.3">
      <c r="A2594" t="s">
        <v>123</v>
      </c>
      <c r="B2594" t="s">
        <v>127</v>
      </c>
      <c r="C2594" t="s">
        <v>3144</v>
      </c>
      <c r="D2594" t="s">
        <v>3153</v>
      </c>
      <c r="E2594" s="29">
        <v>1398.3576832370088</v>
      </c>
      <c r="F2594" s="29">
        <v>2800</v>
      </c>
    </row>
    <row r="2595" spans="1:6" hidden="1" x14ac:dyDescent="0.3">
      <c r="A2595" t="s">
        <v>123</v>
      </c>
      <c r="B2595" t="s">
        <v>127</v>
      </c>
      <c r="C2595" t="s">
        <v>3144</v>
      </c>
      <c r="D2595" t="s">
        <v>3154</v>
      </c>
      <c r="E2595" s="29">
        <v>1815.9448304994226</v>
      </c>
      <c r="F2595" s="29">
        <v>3700</v>
      </c>
    </row>
    <row r="2596" spans="1:6" hidden="1" x14ac:dyDescent="0.3">
      <c r="A2596" t="s">
        <v>123</v>
      </c>
      <c r="B2596" t="s">
        <v>127</v>
      </c>
      <c r="C2596" t="s">
        <v>3144</v>
      </c>
      <c r="D2596" t="s">
        <v>3155</v>
      </c>
      <c r="E2596" s="29">
        <v>852.36113715271426</v>
      </c>
      <c r="F2596" s="29">
        <v>1800</v>
      </c>
    </row>
    <row r="2597" spans="1:6" hidden="1" x14ac:dyDescent="0.3">
      <c r="A2597" t="s">
        <v>123</v>
      </c>
      <c r="B2597" t="s">
        <v>127</v>
      </c>
      <c r="C2597" t="s">
        <v>3144</v>
      </c>
      <c r="D2597" t="s">
        <v>3156</v>
      </c>
      <c r="E2597" s="29">
        <v>1181.7650555186165</v>
      </c>
      <c r="F2597" s="29">
        <v>2400</v>
      </c>
    </row>
    <row r="2598" spans="1:6" hidden="1" x14ac:dyDescent="0.3">
      <c r="A2598" t="s">
        <v>123</v>
      </c>
      <c r="B2598" t="s">
        <v>127</v>
      </c>
      <c r="C2598" t="s">
        <v>3144</v>
      </c>
      <c r="D2598" t="s">
        <v>3157</v>
      </c>
      <c r="E2598" s="29">
        <v>1211.3629933785392</v>
      </c>
      <c r="F2598" s="29">
        <v>2500</v>
      </c>
    </row>
    <row r="2599" spans="1:6" hidden="1" x14ac:dyDescent="0.3">
      <c r="A2599" t="s">
        <v>123</v>
      </c>
      <c r="B2599" t="s">
        <v>127</v>
      </c>
      <c r="C2599" t="s">
        <v>3144</v>
      </c>
      <c r="D2599" t="s">
        <v>3158</v>
      </c>
      <c r="E2599" s="29">
        <v>2716.1090953605599</v>
      </c>
      <c r="F2599" s="29">
        <v>5500</v>
      </c>
    </row>
    <row r="2600" spans="1:6" hidden="1" x14ac:dyDescent="0.3">
      <c r="A2600" t="s">
        <v>123</v>
      </c>
      <c r="B2600" t="s">
        <v>127</v>
      </c>
      <c r="C2600" t="s">
        <v>3144</v>
      </c>
      <c r="D2600" t="s">
        <v>3159</v>
      </c>
      <c r="E2600" s="29">
        <v>1706.4258673257841</v>
      </c>
      <c r="F2600" s="29">
        <v>3500</v>
      </c>
    </row>
    <row r="2601" spans="1:6" hidden="1" x14ac:dyDescent="0.3">
      <c r="A2601" t="s">
        <v>123</v>
      </c>
      <c r="B2601" t="s">
        <v>127</v>
      </c>
      <c r="C2601" t="s">
        <v>3144</v>
      </c>
      <c r="D2601" t="s">
        <v>3160</v>
      </c>
      <c r="E2601" s="29">
        <v>1965.9888158794836</v>
      </c>
      <c r="F2601" s="29">
        <v>4000</v>
      </c>
    </row>
    <row r="2602" spans="1:6" hidden="1" x14ac:dyDescent="0.3">
      <c r="A2602" t="s">
        <v>123</v>
      </c>
      <c r="B2602" t="s">
        <v>127</v>
      </c>
      <c r="C2602" t="s">
        <v>3144</v>
      </c>
      <c r="D2602" t="s">
        <v>3161</v>
      </c>
      <c r="E2602" s="29">
        <v>3237.0382139901189</v>
      </c>
      <c r="F2602" s="29">
        <v>6500</v>
      </c>
    </row>
    <row r="2603" spans="1:6" hidden="1" x14ac:dyDescent="0.3">
      <c r="A2603" t="s">
        <v>123</v>
      </c>
      <c r="B2603" t="s">
        <v>127</v>
      </c>
      <c r="C2603" t="s">
        <v>3144</v>
      </c>
      <c r="D2603" t="s">
        <v>3162</v>
      </c>
      <c r="E2603" s="29">
        <v>1882.4845424875598</v>
      </c>
      <c r="F2603" s="29">
        <v>3800</v>
      </c>
    </row>
    <row r="2604" spans="1:6" hidden="1" x14ac:dyDescent="0.3">
      <c r="A2604" t="s">
        <v>123</v>
      </c>
      <c r="B2604" t="s">
        <v>127</v>
      </c>
      <c r="C2604" t="s">
        <v>3144</v>
      </c>
      <c r="D2604" t="s">
        <v>3163</v>
      </c>
      <c r="E2604" s="29">
        <v>1673.0894356853796</v>
      </c>
      <c r="F2604" s="29">
        <v>3400</v>
      </c>
    </row>
    <row r="2605" spans="1:6" hidden="1" x14ac:dyDescent="0.3">
      <c r="A2605" t="s">
        <v>123</v>
      </c>
      <c r="B2605" t="s">
        <v>127</v>
      </c>
      <c r="C2605" t="s">
        <v>3144</v>
      </c>
      <c r="D2605" t="s">
        <v>3164</v>
      </c>
      <c r="E2605" s="29">
        <v>2518.3408588194334</v>
      </c>
      <c r="F2605" s="29">
        <v>5100</v>
      </c>
    </row>
    <row r="2606" spans="1:6" hidden="1" x14ac:dyDescent="0.3">
      <c r="A2606" t="s">
        <v>123</v>
      </c>
      <c r="B2606" t="s">
        <v>127</v>
      </c>
      <c r="C2606" t="s">
        <v>3144</v>
      </c>
      <c r="D2606" t="s">
        <v>3165</v>
      </c>
      <c r="E2606" s="29">
        <v>636.24665940835553</v>
      </c>
      <c r="F2606" s="29">
        <v>1300</v>
      </c>
    </row>
    <row r="2607" spans="1:6" hidden="1" x14ac:dyDescent="0.3">
      <c r="A2607" t="s">
        <v>123</v>
      </c>
      <c r="B2607" t="s">
        <v>127</v>
      </c>
      <c r="C2607" t="s">
        <v>3166</v>
      </c>
      <c r="D2607" t="s">
        <v>3167</v>
      </c>
      <c r="E2607" s="29">
        <v>2375.6761218584529</v>
      </c>
      <c r="F2607" s="29">
        <v>4800</v>
      </c>
    </row>
    <row r="2608" spans="1:6" hidden="1" x14ac:dyDescent="0.3">
      <c r="A2608" t="s">
        <v>123</v>
      </c>
      <c r="B2608" t="s">
        <v>127</v>
      </c>
      <c r="C2608" t="s">
        <v>3166</v>
      </c>
      <c r="D2608" t="s">
        <v>3168</v>
      </c>
      <c r="E2608" s="29">
        <v>2344.2022258764273</v>
      </c>
      <c r="F2608" s="29">
        <v>4700</v>
      </c>
    </row>
    <row r="2609" spans="1:6" hidden="1" x14ac:dyDescent="0.3">
      <c r="A2609" t="s">
        <v>123</v>
      </c>
      <c r="B2609" t="s">
        <v>127</v>
      </c>
      <c r="C2609" t="s">
        <v>3166</v>
      </c>
      <c r="D2609" t="s">
        <v>3169</v>
      </c>
      <c r="E2609" s="29">
        <v>1940.8494980116263</v>
      </c>
      <c r="F2609" s="29">
        <v>3900</v>
      </c>
    </row>
    <row r="2610" spans="1:6" hidden="1" x14ac:dyDescent="0.3">
      <c r="A2610" t="s">
        <v>123</v>
      </c>
      <c r="B2610" t="s">
        <v>127</v>
      </c>
      <c r="C2610" t="s">
        <v>3166</v>
      </c>
      <c r="D2610" t="s">
        <v>3170</v>
      </c>
      <c r="E2610" s="29">
        <v>2675.5503249818694</v>
      </c>
      <c r="F2610" s="29">
        <v>5400</v>
      </c>
    </row>
    <row r="2611" spans="1:6" hidden="1" x14ac:dyDescent="0.3">
      <c r="A2611" t="s">
        <v>123</v>
      </c>
      <c r="B2611" t="s">
        <v>127</v>
      </c>
      <c r="C2611" t="s">
        <v>3166</v>
      </c>
      <c r="D2611" t="s">
        <v>3171</v>
      </c>
      <c r="E2611" s="29">
        <v>2525.2489745720241</v>
      </c>
      <c r="F2611" s="29">
        <v>5100</v>
      </c>
    </row>
    <row r="2612" spans="1:6" hidden="1" x14ac:dyDescent="0.3">
      <c r="A2612" t="s">
        <v>123</v>
      </c>
      <c r="B2612" t="s">
        <v>127</v>
      </c>
      <c r="C2612" t="s">
        <v>3172</v>
      </c>
      <c r="D2612" t="s">
        <v>3173</v>
      </c>
      <c r="E2612" s="29">
        <v>1639.4570402081113</v>
      </c>
      <c r="F2612" s="29">
        <v>3300</v>
      </c>
    </row>
    <row r="2613" spans="1:6" hidden="1" x14ac:dyDescent="0.3">
      <c r="A2613" t="s">
        <v>123</v>
      </c>
      <c r="B2613" t="s">
        <v>127</v>
      </c>
      <c r="C2613" t="s">
        <v>3172</v>
      </c>
      <c r="D2613" t="s">
        <v>3174</v>
      </c>
      <c r="E2613" s="29">
        <v>3058.1905302437235</v>
      </c>
      <c r="F2613" s="29">
        <v>6200</v>
      </c>
    </row>
    <row r="2614" spans="1:6" hidden="1" x14ac:dyDescent="0.3">
      <c r="A2614" t="s">
        <v>123</v>
      </c>
      <c r="B2614" t="s">
        <v>127</v>
      </c>
      <c r="C2614" t="s">
        <v>3172</v>
      </c>
      <c r="D2614" t="s">
        <v>3175</v>
      </c>
      <c r="E2614" s="29">
        <v>2023.7803158708964</v>
      </c>
      <c r="F2614" s="29">
        <v>4100</v>
      </c>
    </row>
    <row r="2615" spans="1:6" hidden="1" x14ac:dyDescent="0.3">
      <c r="A2615" t="s">
        <v>123</v>
      </c>
      <c r="B2615" t="s">
        <v>127</v>
      </c>
      <c r="C2615" t="s">
        <v>3172</v>
      </c>
      <c r="D2615" t="s">
        <v>3176</v>
      </c>
      <c r="E2615" s="29">
        <v>2166.6240128679551</v>
      </c>
      <c r="F2615" s="29">
        <v>4400</v>
      </c>
    </row>
    <row r="2616" spans="1:6" hidden="1" x14ac:dyDescent="0.3">
      <c r="A2616" t="s">
        <v>123</v>
      </c>
      <c r="B2616" t="s">
        <v>127</v>
      </c>
      <c r="C2616" t="s">
        <v>3172</v>
      </c>
      <c r="D2616" t="s">
        <v>3177</v>
      </c>
      <c r="E2616" s="29">
        <v>1774.8505095852342</v>
      </c>
      <c r="F2616" s="29">
        <v>3600</v>
      </c>
    </row>
    <row r="2617" spans="1:6" hidden="1" x14ac:dyDescent="0.3">
      <c r="A2617" t="s">
        <v>123</v>
      </c>
      <c r="B2617" t="s">
        <v>127</v>
      </c>
      <c r="C2617" t="s">
        <v>3172</v>
      </c>
      <c r="D2617" t="s">
        <v>3178</v>
      </c>
      <c r="E2617" s="29">
        <v>3047.1508152448641</v>
      </c>
      <c r="F2617" s="29">
        <v>6100</v>
      </c>
    </row>
    <row r="2618" spans="1:6" hidden="1" x14ac:dyDescent="0.3">
      <c r="A2618" t="s">
        <v>123</v>
      </c>
      <c r="B2618" t="s">
        <v>127</v>
      </c>
      <c r="C2618" t="s">
        <v>3172</v>
      </c>
      <c r="D2618" t="s">
        <v>3179</v>
      </c>
      <c r="E2618" s="29">
        <v>3340.0433345188467</v>
      </c>
      <c r="F2618" s="29">
        <v>6700</v>
      </c>
    </row>
    <row r="2619" spans="1:6" hidden="1" x14ac:dyDescent="0.3">
      <c r="A2619" t="s">
        <v>123</v>
      </c>
      <c r="B2619" t="s">
        <v>127</v>
      </c>
      <c r="C2619" t="s">
        <v>3172</v>
      </c>
      <c r="D2619" t="s">
        <v>3180</v>
      </c>
      <c r="E2619" s="29">
        <v>1762.0849610358257</v>
      </c>
      <c r="F2619" s="29">
        <v>3600</v>
      </c>
    </row>
    <row r="2620" spans="1:6" hidden="1" x14ac:dyDescent="0.3">
      <c r="A2620" t="s">
        <v>123</v>
      </c>
      <c r="B2620" t="s">
        <v>127</v>
      </c>
      <c r="C2620" t="s">
        <v>128</v>
      </c>
      <c r="D2620" t="s">
        <v>437</v>
      </c>
      <c r="E2620" s="29">
        <v>400</v>
      </c>
      <c r="F2620" s="29">
        <v>800</v>
      </c>
    </row>
    <row r="2621" spans="1:6" hidden="1" x14ac:dyDescent="0.3">
      <c r="A2621" t="s">
        <v>123</v>
      </c>
      <c r="B2621" t="s">
        <v>127</v>
      </c>
      <c r="C2621" t="s">
        <v>128</v>
      </c>
      <c r="D2621" t="s">
        <v>438</v>
      </c>
      <c r="E2621" s="29">
        <v>12029.936259191649</v>
      </c>
      <c r="F2621" s="29">
        <v>24100</v>
      </c>
    </row>
    <row r="2622" spans="1:6" hidden="1" x14ac:dyDescent="0.3">
      <c r="A2622" t="s">
        <v>123</v>
      </c>
      <c r="B2622" t="s">
        <v>127</v>
      </c>
      <c r="C2622" t="s">
        <v>128</v>
      </c>
      <c r="D2622" t="s">
        <v>439</v>
      </c>
      <c r="E2622" s="29">
        <v>5320.419261218919</v>
      </c>
      <c r="F2622" s="29">
        <v>10700</v>
      </c>
    </row>
    <row r="2623" spans="1:6" hidden="1" x14ac:dyDescent="0.3">
      <c r="A2623" t="s">
        <v>123</v>
      </c>
      <c r="B2623" t="s">
        <v>127</v>
      </c>
      <c r="C2623" t="s">
        <v>128</v>
      </c>
      <c r="D2623" t="s">
        <v>3181</v>
      </c>
      <c r="E2623" s="29">
        <v>4542.294898353397</v>
      </c>
      <c r="F2623" s="29">
        <v>9100</v>
      </c>
    </row>
    <row r="2624" spans="1:6" hidden="1" x14ac:dyDescent="0.3">
      <c r="A2624" t="s">
        <v>123</v>
      </c>
      <c r="B2624" t="s">
        <v>127</v>
      </c>
      <c r="C2624" t="s">
        <v>128</v>
      </c>
      <c r="D2624" t="s">
        <v>3182</v>
      </c>
      <c r="E2624" s="29">
        <v>1697.3861986210604</v>
      </c>
      <c r="F2624" s="29">
        <v>3400</v>
      </c>
    </row>
    <row r="2625" spans="1:6" hidden="1" x14ac:dyDescent="0.3">
      <c r="A2625" t="s">
        <v>123</v>
      </c>
      <c r="B2625" t="s">
        <v>127</v>
      </c>
      <c r="C2625" t="s">
        <v>128</v>
      </c>
      <c r="D2625" t="s">
        <v>440</v>
      </c>
      <c r="E2625" s="29">
        <v>8296.2316474094696</v>
      </c>
      <c r="F2625" s="29">
        <v>16600</v>
      </c>
    </row>
    <row r="2626" spans="1:6" hidden="1" x14ac:dyDescent="0.3">
      <c r="A2626" t="s">
        <v>123</v>
      </c>
      <c r="B2626" t="s">
        <v>127</v>
      </c>
      <c r="C2626" t="s">
        <v>128</v>
      </c>
      <c r="D2626" t="s">
        <v>441</v>
      </c>
      <c r="E2626" s="29">
        <v>16110.381889183862</v>
      </c>
      <c r="F2626" s="29">
        <v>32300</v>
      </c>
    </row>
    <row r="2627" spans="1:6" hidden="1" x14ac:dyDescent="0.3">
      <c r="A2627" t="s">
        <v>123</v>
      </c>
      <c r="B2627" t="s">
        <v>127</v>
      </c>
      <c r="C2627" t="s">
        <v>128</v>
      </c>
      <c r="D2627" t="s">
        <v>442</v>
      </c>
      <c r="E2627" s="29">
        <v>22755.036817269778</v>
      </c>
      <c r="F2627" s="29">
        <v>45600</v>
      </c>
    </row>
    <row r="2628" spans="1:6" hidden="1" x14ac:dyDescent="0.3">
      <c r="A2628" t="s">
        <v>123</v>
      </c>
      <c r="B2628" t="s">
        <v>127</v>
      </c>
      <c r="C2628" t="s">
        <v>128</v>
      </c>
      <c r="D2628" t="s">
        <v>443</v>
      </c>
      <c r="E2628" s="29">
        <v>6772.4580420799593</v>
      </c>
      <c r="F2628" s="29">
        <v>13600</v>
      </c>
    </row>
    <row r="2629" spans="1:6" hidden="1" x14ac:dyDescent="0.3">
      <c r="A2629" t="s">
        <v>123</v>
      </c>
      <c r="B2629" t="s">
        <v>127</v>
      </c>
      <c r="C2629" t="s">
        <v>128</v>
      </c>
      <c r="D2629" t="s">
        <v>444</v>
      </c>
      <c r="E2629" s="29">
        <v>7059.4867921608875</v>
      </c>
      <c r="F2629" s="29">
        <v>14200</v>
      </c>
    </row>
    <row r="2630" spans="1:6" hidden="1" x14ac:dyDescent="0.3">
      <c r="A2630" t="s">
        <v>123</v>
      </c>
      <c r="B2630" t="s">
        <v>127</v>
      </c>
      <c r="C2630" t="s">
        <v>128</v>
      </c>
      <c r="D2630" t="s">
        <v>3183</v>
      </c>
      <c r="E2630" s="29">
        <v>4257.7657506487367</v>
      </c>
      <c r="F2630" s="29">
        <v>8600</v>
      </c>
    </row>
    <row r="2631" spans="1:6" hidden="1" x14ac:dyDescent="0.3">
      <c r="A2631" t="s">
        <v>123</v>
      </c>
      <c r="B2631" t="s">
        <v>127</v>
      </c>
      <c r="C2631" t="s">
        <v>129</v>
      </c>
      <c r="D2631" t="s">
        <v>445</v>
      </c>
      <c r="E2631" s="29">
        <v>6097.5763841966827</v>
      </c>
      <c r="F2631" s="29">
        <v>12200</v>
      </c>
    </row>
    <row r="2632" spans="1:6" hidden="1" x14ac:dyDescent="0.3">
      <c r="A2632" t="s">
        <v>123</v>
      </c>
      <c r="B2632" t="s">
        <v>127</v>
      </c>
      <c r="C2632" t="s">
        <v>129</v>
      </c>
      <c r="D2632" t="s">
        <v>3184</v>
      </c>
      <c r="E2632" s="29">
        <v>2046.0473094031674</v>
      </c>
      <c r="F2632" s="29">
        <v>4100</v>
      </c>
    </row>
    <row r="2633" spans="1:6" hidden="1" x14ac:dyDescent="0.3">
      <c r="A2633" t="s">
        <v>123</v>
      </c>
      <c r="B2633" t="s">
        <v>127</v>
      </c>
      <c r="C2633" t="s">
        <v>129</v>
      </c>
      <c r="D2633" t="s">
        <v>3185</v>
      </c>
      <c r="E2633" s="29">
        <v>4904.6760549781811</v>
      </c>
      <c r="F2633" s="29">
        <v>9900</v>
      </c>
    </row>
    <row r="2634" spans="1:6" hidden="1" x14ac:dyDescent="0.3">
      <c r="A2634" t="s">
        <v>123</v>
      </c>
      <c r="B2634" t="s">
        <v>127</v>
      </c>
      <c r="C2634" t="s">
        <v>129</v>
      </c>
      <c r="D2634" t="s">
        <v>3186</v>
      </c>
      <c r="E2634" s="29">
        <v>3694.7092212655061</v>
      </c>
      <c r="F2634" s="29">
        <v>7400</v>
      </c>
    </row>
    <row r="2635" spans="1:6" hidden="1" x14ac:dyDescent="0.3">
      <c r="A2635" t="s">
        <v>123</v>
      </c>
      <c r="B2635" t="s">
        <v>127</v>
      </c>
      <c r="C2635" t="s">
        <v>129</v>
      </c>
      <c r="D2635" t="s">
        <v>3187</v>
      </c>
      <c r="E2635" s="29">
        <v>3041.5404085186883</v>
      </c>
      <c r="F2635" s="29">
        <v>6100</v>
      </c>
    </row>
    <row r="2636" spans="1:6" hidden="1" x14ac:dyDescent="0.3">
      <c r="A2636" t="s">
        <v>123</v>
      </c>
      <c r="B2636" t="s">
        <v>127</v>
      </c>
      <c r="C2636" t="s">
        <v>129</v>
      </c>
      <c r="D2636" t="s">
        <v>3188</v>
      </c>
      <c r="E2636" s="29">
        <v>3470.9817890991244</v>
      </c>
      <c r="F2636" s="29">
        <v>7000</v>
      </c>
    </row>
    <row r="2637" spans="1:6" hidden="1" x14ac:dyDescent="0.3">
      <c r="A2637" t="s">
        <v>123</v>
      </c>
      <c r="B2637" t="s">
        <v>127</v>
      </c>
      <c r="C2637" t="s">
        <v>129</v>
      </c>
      <c r="D2637" t="s">
        <v>3189</v>
      </c>
      <c r="E2637" s="29">
        <v>20571.485235909808</v>
      </c>
      <c r="F2637" s="29">
        <v>41200</v>
      </c>
    </row>
    <row r="2638" spans="1:6" hidden="1" x14ac:dyDescent="0.3">
      <c r="A2638" t="s">
        <v>123</v>
      </c>
      <c r="B2638" t="s">
        <v>127</v>
      </c>
      <c r="C2638" t="s">
        <v>129</v>
      </c>
      <c r="D2638" t="s">
        <v>446</v>
      </c>
      <c r="E2638" s="29">
        <v>6923.4206788285919</v>
      </c>
      <c r="F2638" s="29">
        <v>13900</v>
      </c>
    </row>
    <row r="2639" spans="1:6" hidden="1" x14ac:dyDescent="0.3">
      <c r="A2639" t="s">
        <v>123</v>
      </c>
      <c r="B2639" t="s">
        <v>127</v>
      </c>
      <c r="C2639" t="s">
        <v>130</v>
      </c>
      <c r="D2639" t="s">
        <v>447</v>
      </c>
      <c r="E2639" s="29">
        <v>7989.648132298058</v>
      </c>
      <c r="F2639" s="29">
        <v>16000</v>
      </c>
    </row>
    <row r="2640" spans="1:6" hidden="1" x14ac:dyDescent="0.3">
      <c r="A2640" t="s">
        <v>123</v>
      </c>
      <c r="B2640" t="s">
        <v>127</v>
      </c>
      <c r="C2640" t="s">
        <v>130</v>
      </c>
      <c r="D2640" t="s">
        <v>3190</v>
      </c>
      <c r="E2640" s="29">
        <v>3089.8052544368093</v>
      </c>
      <c r="F2640" s="29">
        <v>6200</v>
      </c>
    </row>
    <row r="2641" spans="1:6" hidden="1" x14ac:dyDescent="0.3">
      <c r="A2641" t="s">
        <v>123</v>
      </c>
      <c r="B2641" t="s">
        <v>127</v>
      </c>
      <c r="C2641" t="s">
        <v>130</v>
      </c>
      <c r="D2641" t="s">
        <v>3191</v>
      </c>
      <c r="E2641" s="29">
        <v>1442.2726390826092</v>
      </c>
      <c r="F2641" s="29">
        <v>2900</v>
      </c>
    </row>
    <row r="2642" spans="1:6" hidden="1" x14ac:dyDescent="0.3">
      <c r="A2642" t="s">
        <v>123</v>
      </c>
      <c r="B2642" t="s">
        <v>127</v>
      </c>
      <c r="C2642" t="s">
        <v>130</v>
      </c>
      <c r="D2642" t="s">
        <v>3192</v>
      </c>
      <c r="E2642" s="29">
        <v>4913.9189015072425</v>
      </c>
      <c r="F2642" s="29">
        <v>9900</v>
      </c>
    </row>
    <row r="2643" spans="1:6" hidden="1" x14ac:dyDescent="0.3">
      <c r="A2643" t="s">
        <v>123</v>
      </c>
      <c r="B2643" t="s">
        <v>127</v>
      </c>
      <c r="C2643" t="s">
        <v>130</v>
      </c>
      <c r="D2643" t="s">
        <v>3193</v>
      </c>
      <c r="E2643" s="29">
        <v>3426.3729696718451</v>
      </c>
      <c r="F2643" s="29">
        <v>6900</v>
      </c>
    </row>
    <row r="2644" spans="1:6" hidden="1" x14ac:dyDescent="0.3">
      <c r="A2644" t="s">
        <v>123</v>
      </c>
      <c r="B2644" t="s">
        <v>127</v>
      </c>
      <c r="C2644" t="s">
        <v>130</v>
      </c>
      <c r="D2644" t="s">
        <v>3194</v>
      </c>
      <c r="E2644" s="29">
        <v>1877.1498606667617</v>
      </c>
      <c r="F2644" s="29">
        <v>3800</v>
      </c>
    </row>
    <row r="2645" spans="1:6" hidden="1" x14ac:dyDescent="0.3">
      <c r="A2645" t="s">
        <v>123</v>
      </c>
      <c r="B2645" t="s">
        <v>127</v>
      </c>
      <c r="C2645" t="s">
        <v>130</v>
      </c>
      <c r="D2645" t="s">
        <v>448</v>
      </c>
      <c r="E2645" s="29">
        <v>4750.0242479631761</v>
      </c>
      <c r="F2645" s="29">
        <v>9600</v>
      </c>
    </row>
    <row r="2646" spans="1:6" hidden="1" x14ac:dyDescent="0.3">
      <c r="A2646" t="s">
        <v>123</v>
      </c>
      <c r="B2646" t="s">
        <v>127</v>
      </c>
      <c r="C2646" t="s">
        <v>130</v>
      </c>
      <c r="D2646" t="s">
        <v>3195</v>
      </c>
      <c r="E2646" s="29">
        <v>4080.0652539337088</v>
      </c>
      <c r="F2646" s="29">
        <v>8200</v>
      </c>
    </row>
    <row r="2647" spans="1:6" hidden="1" x14ac:dyDescent="0.3">
      <c r="A2647" t="s">
        <v>123</v>
      </c>
      <c r="B2647" t="s">
        <v>127</v>
      </c>
      <c r="C2647" t="s">
        <v>130</v>
      </c>
      <c r="D2647" t="s">
        <v>3196</v>
      </c>
      <c r="E2647" s="29">
        <v>4275.4273443466964</v>
      </c>
      <c r="F2647" s="29">
        <v>8600</v>
      </c>
    </row>
    <row r="2648" spans="1:6" hidden="1" x14ac:dyDescent="0.3">
      <c r="A2648" t="s">
        <v>123</v>
      </c>
      <c r="B2648" t="s">
        <v>127</v>
      </c>
      <c r="C2648" t="s">
        <v>130</v>
      </c>
      <c r="D2648" t="s">
        <v>3197</v>
      </c>
      <c r="E2648" s="29">
        <v>3405.838812270073</v>
      </c>
      <c r="F2648" s="29">
        <v>6900</v>
      </c>
    </row>
    <row r="2649" spans="1:6" hidden="1" x14ac:dyDescent="0.3">
      <c r="A2649" t="s">
        <v>123</v>
      </c>
      <c r="B2649" t="s">
        <v>127</v>
      </c>
      <c r="C2649" t="s">
        <v>130</v>
      </c>
      <c r="D2649" t="s">
        <v>3198</v>
      </c>
      <c r="E2649" s="29">
        <v>4185.2474496251552</v>
      </c>
      <c r="F2649" s="29">
        <v>8400</v>
      </c>
    </row>
    <row r="2650" spans="1:6" hidden="1" x14ac:dyDescent="0.3">
      <c r="A2650" t="s">
        <v>123</v>
      </c>
      <c r="B2650" t="s">
        <v>127</v>
      </c>
      <c r="C2650" t="s">
        <v>131</v>
      </c>
      <c r="D2650" t="s">
        <v>3199</v>
      </c>
      <c r="E2650" s="29">
        <v>4039.2322672011123</v>
      </c>
      <c r="F2650" s="29">
        <v>8100</v>
      </c>
    </row>
    <row r="2651" spans="1:6" hidden="1" x14ac:dyDescent="0.3">
      <c r="A2651" t="s">
        <v>123</v>
      </c>
      <c r="B2651" t="s">
        <v>127</v>
      </c>
      <c r="C2651" t="s">
        <v>131</v>
      </c>
      <c r="D2651" t="s">
        <v>3200</v>
      </c>
      <c r="E2651" s="29">
        <v>1975.73081379365</v>
      </c>
      <c r="F2651" s="29">
        <v>4000</v>
      </c>
    </row>
    <row r="2652" spans="1:6" hidden="1" x14ac:dyDescent="0.3">
      <c r="A2652" t="s">
        <v>123</v>
      </c>
      <c r="B2652" t="s">
        <v>127</v>
      </c>
      <c r="C2652" t="s">
        <v>131</v>
      </c>
      <c r="D2652" t="s">
        <v>3201</v>
      </c>
      <c r="E2652" s="29">
        <v>3232.5251576667342</v>
      </c>
      <c r="F2652" s="29">
        <v>6500</v>
      </c>
    </row>
    <row r="2653" spans="1:6" hidden="1" x14ac:dyDescent="0.3">
      <c r="A2653" t="s">
        <v>123</v>
      </c>
      <c r="B2653" t="s">
        <v>127</v>
      </c>
      <c r="C2653" t="s">
        <v>131</v>
      </c>
      <c r="D2653" t="s">
        <v>449</v>
      </c>
      <c r="E2653" s="29">
        <v>4502.3882208007408</v>
      </c>
      <c r="F2653" s="29">
        <v>9100</v>
      </c>
    </row>
    <row r="2654" spans="1:6" hidden="1" x14ac:dyDescent="0.3">
      <c r="A2654" t="s">
        <v>123</v>
      </c>
      <c r="B2654" t="s">
        <v>127</v>
      </c>
      <c r="C2654" t="s">
        <v>131</v>
      </c>
      <c r="D2654" t="s">
        <v>3202</v>
      </c>
      <c r="E2654" s="29">
        <v>2661.2714922406276</v>
      </c>
      <c r="F2654" s="29">
        <v>5400</v>
      </c>
    </row>
    <row r="2655" spans="1:6" hidden="1" x14ac:dyDescent="0.3">
      <c r="A2655" t="s">
        <v>123</v>
      </c>
      <c r="B2655" t="s">
        <v>127</v>
      </c>
      <c r="C2655" t="s">
        <v>131</v>
      </c>
      <c r="D2655" t="s">
        <v>3203</v>
      </c>
      <c r="E2655" s="29">
        <v>5520.6399873346691</v>
      </c>
      <c r="F2655" s="29">
        <v>11100</v>
      </c>
    </row>
    <row r="2656" spans="1:6" hidden="1" x14ac:dyDescent="0.3">
      <c r="A2656" t="s">
        <v>123</v>
      </c>
      <c r="B2656" t="s">
        <v>127</v>
      </c>
      <c r="C2656" t="s">
        <v>131</v>
      </c>
      <c r="D2656" t="s">
        <v>3204</v>
      </c>
      <c r="E2656" s="29">
        <v>1024.7894653328663</v>
      </c>
      <c r="F2656" s="29">
        <v>2100</v>
      </c>
    </row>
    <row r="2657" spans="1:6" hidden="1" x14ac:dyDescent="0.3">
      <c r="A2657" t="s">
        <v>123</v>
      </c>
      <c r="B2657" t="s">
        <v>127</v>
      </c>
      <c r="C2657" t="s">
        <v>131</v>
      </c>
      <c r="D2657" t="s">
        <v>3205</v>
      </c>
      <c r="E2657" s="29">
        <v>2385.3175471770833</v>
      </c>
      <c r="F2657" s="29">
        <v>4800</v>
      </c>
    </row>
    <row r="2658" spans="1:6" hidden="1" x14ac:dyDescent="0.3">
      <c r="A2658" t="s">
        <v>123</v>
      </c>
      <c r="B2658" t="s">
        <v>127</v>
      </c>
      <c r="C2658" t="s">
        <v>131</v>
      </c>
      <c r="D2658" t="s">
        <v>450</v>
      </c>
      <c r="E2658" s="29">
        <v>6227.9390629820209</v>
      </c>
      <c r="F2658" s="29">
        <v>12500</v>
      </c>
    </row>
    <row r="2659" spans="1:6" hidden="1" x14ac:dyDescent="0.3">
      <c r="A2659" t="s">
        <v>123</v>
      </c>
      <c r="B2659" t="s">
        <v>127</v>
      </c>
      <c r="C2659" t="s">
        <v>131</v>
      </c>
      <c r="D2659" t="s">
        <v>3206</v>
      </c>
      <c r="E2659" s="29">
        <v>2291.8061104240478</v>
      </c>
      <c r="F2659" s="29">
        <v>4600</v>
      </c>
    </row>
    <row r="2660" spans="1:6" hidden="1" x14ac:dyDescent="0.3">
      <c r="A2660" t="s">
        <v>123</v>
      </c>
      <c r="B2660" t="s">
        <v>132</v>
      </c>
      <c r="C2660" t="s">
        <v>3207</v>
      </c>
      <c r="D2660" t="s">
        <v>3208</v>
      </c>
      <c r="E2660" s="29">
        <v>1571.0348879870944</v>
      </c>
      <c r="F2660" s="29">
        <v>3200</v>
      </c>
    </row>
    <row r="2661" spans="1:6" hidden="1" x14ac:dyDescent="0.3">
      <c r="A2661" t="s">
        <v>123</v>
      </c>
      <c r="B2661" t="s">
        <v>132</v>
      </c>
      <c r="C2661" t="s">
        <v>3207</v>
      </c>
      <c r="D2661" t="s">
        <v>3209</v>
      </c>
      <c r="E2661" s="29">
        <v>2645.8965770565846</v>
      </c>
      <c r="F2661" s="29">
        <v>5300</v>
      </c>
    </row>
    <row r="2662" spans="1:6" hidden="1" x14ac:dyDescent="0.3">
      <c r="A2662" t="s">
        <v>123</v>
      </c>
      <c r="B2662" t="s">
        <v>132</v>
      </c>
      <c r="C2662" t="s">
        <v>3207</v>
      </c>
      <c r="D2662" t="s">
        <v>3210</v>
      </c>
      <c r="E2662" s="29">
        <v>1844.3796050483681</v>
      </c>
      <c r="F2662" s="29">
        <v>3700</v>
      </c>
    </row>
    <row r="2663" spans="1:6" hidden="1" x14ac:dyDescent="0.3">
      <c r="A2663" t="s">
        <v>123</v>
      </c>
      <c r="B2663" t="s">
        <v>132</v>
      </c>
      <c r="C2663" t="s">
        <v>3207</v>
      </c>
      <c r="D2663" t="s">
        <v>3211</v>
      </c>
      <c r="E2663" s="29">
        <v>888.64632521573265</v>
      </c>
      <c r="F2663" s="29">
        <v>1800</v>
      </c>
    </row>
    <row r="2664" spans="1:6" hidden="1" x14ac:dyDescent="0.3">
      <c r="A2664" t="s">
        <v>123</v>
      </c>
      <c r="B2664" t="s">
        <v>132</v>
      </c>
      <c r="C2664" t="s">
        <v>3207</v>
      </c>
      <c r="D2664" t="s">
        <v>3212</v>
      </c>
      <c r="E2664" s="29">
        <v>2068.3049178256188</v>
      </c>
      <c r="F2664" s="29">
        <v>4200</v>
      </c>
    </row>
    <row r="2665" spans="1:6" hidden="1" x14ac:dyDescent="0.3">
      <c r="A2665" t="s">
        <v>123</v>
      </c>
      <c r="B2665" t="s">
        <v>132</v>
      </c>
      <c r="C2665" t="s">
        <v>3207</v>
      </c>
      <c r="D2665" t="s">
        <v>3213</v>
      </c>
      <c r="E2665" s="29">
        <v>1377.2798008225941</v>
      </c>
      <c r="F2665" s="29">
        <v>2800</v>
      </c>
    </row>
    <row r="2666" spans="1:6" hidden="1" x14ac:dyDescent="0.3">
      <c r="A2666" t="s">
        <v>123</v>
      </c>
      <c r="B2666" t="s">
        <v>132</v>
      </c>
      <c r="C2666" t="s">
        <v>3207</v>
      </c>
      <c r="D2666" t="s">
        <v>3214</v>
      </c>
      <c r="E2666" s="29">
        <v>1175.1327654436163</v>
      </c>
      <c r="F2666" s="29">
        <v>2400</v>
      </c>
    </row>
    <row r="2667" spans="1:6" hidden="1" x14ac:dyDescent="0.3">
      <c r="A2667" t="s">
        <v>123</v>
      </c>
      <c r="B2667" t="s">
        <v>132</v>
      </c>
      <c r="C2667" t="s">
        <v>3207</v>
      </c>
      <c r="D2667" t="s">
        <v>3215</v>
      </c>
      <c r="E2667" s="29">
        <v>850.65198091049729</v>
      </c>
      <c r="F2667" s="29">
        <v>1800</v>
      </c>
    </row>
    <row r="2668" spans="1:6" hidden="1" x14ac:dyDescent="0.3">
      <c r="A2668" t="s">
        <v>123</v>
      </c>
      <c r="B2668" t="s">
        <v>132</v>
      </c>
      <c r="C2668" t="s">
        <v>3207</v>
      </c>
      <c r="D2668" t="s">
        <v>3216</v>
      </c>
      <c r="E2668" s="29">
        <v>2134.337797946393</v>
      </c>
      <c r="F2668" s="29">
        <v>4300</v>
      </c>
    </row>
    <row r="2669" spans="1:6" hidden="1" x14ac:dyDescent="0.3">
      <c r="A2669" t="s">
        <v>123</v>
      </c>
      <c r="B2669" t="s">
        <v>132</v>
      </c>
      <c r="C2669" t="s">
        <v>3207</v>
      </c>
      <c r="D2669" t="s">
        <v>3217</v>
      </c>
      <c r="E2669" s="29">
        <v>2746.7218710201705</v>
      </c>
      <c r="F2669" s="29">
        <v>5500</v>
      </c>
    </row>
    <row r="2670" spans="1:6" hidden="1" x14ac:dyDescent="0.3">
      <c r="A2670" t="s">
        <v>123</v>
      </c>
      <c r="B2670" t="s">
        <v>132</v>
      </c>
      <c r="C2670" t="s">
        <v>3207</v>
      </c>
      <c r="D2670" t="s">
        <v>3218</v>
      </c>
      <c r="E2670" s="29">
        <v>1169.2374410623654</v>
      </c>
      <c r="F2670" s="29">
        <v>2400</v>
      </c>
    </row>
    <row r="2671" spans="1:6" hidden="1" x14ac:dyDescent="0.3">
      <c r="A2671" t="s">
        <v>123</v>
      </c>
      <c r="B2671" t="s">
        <v>132</v>
      </c>
      <c r="C2671" t="s">
        <v>3207</v>
      </c>
      <c r="D2671" t="s">
        <v>3219</v>
      </c>
      <c r="E2671" s="29">
        <v>2435.0138513140746</v>
      </c>
      <c r="F2671" s="29">
        <v>4900</v>
      </c>
    </row>
    <row r="2672" spans="1:6" hidden="1" x14ac:dyDescent="0.3">
      <c r="A2672" t="s">
        <v>123</v>
      </c>
      <c r="B2672" t="s">
        <v>132</v>
      </c>
      <c r="C2672" t="s">
        <v>3207</v>
      </c>
      <c r="D2672" t="s">
        <v>3220</v>
      </c>
      <c r="E2672" s="29">
        <v>689.01291165676309</v>
      </c>
      <c r="F2672" s="29">
        <v>1400</v>
      </c>
    </row>
    <row r="2673" spans="1:6" hidden="1" x14ac:dyDescent="0.3">
      <c r="A2673" t="s">
        <v>123</v>
      </c>
      <c r="B2673" t="s">
        <v>132</v>
      </c>
      <c r="C2673" t="s">
        <v>3207</v>
      </c>
      <c r="D2673" t="s">
        <v>3221</v>
      </c>
      <c r="E2673" s="29">
        <v>1050.3587867146171</v>
      </c>
      <c r="F2673" s="29">
        <v>2200</v>
      </c>
    </row>
    <row r="2674" spans="1:6" hidden="1" x14ac:dyDescent="0.3">
      <c r="A2674" t="s">
        <v>123</v>
      </c>
      <c r="B2674" t="s">
        <v>132</v>
      </c>
      <c r="C2674" t="s">
        <v>3207</v>
      </c>
      <c r="D2674" t="s">
        <v>3222</v>
      </c>
      <c r="E2674" s="29">
        <v>1660.1378331152923</v>
      </c>
      <c r="F2674" s="29">
        <v>3400</v>
      </c>
    </row>
    <row r="2675" spans="1:6" hidden="1" x14ac:dyDescent="0.3">
      <c r="A2675" t="s">
        <v>123</v>
      </c>
      <c r="B2675" t="s">
        <v>132</v>
      </c>
      <c r="C2675" t="s">
        <v>3207</v>
      </c>
      <c r="D2675" t="s">
        <v>3223</v>
      </c>
      <c r="E2675" s="29">
        <v>1938.8713359753133</v>
      </c>
      <c r="F2675" s="29">
        <v>3900</v>
      </c>
    </row>
    <row r="2676" spans="1:6" hidden="1" x14ac:dyDescent="0.3">
      <c r="A2676" t="s">
        <v>123</v>
      </c>
      <c r="B2676" t="s">
        <v>132</v>
      </c>
      <c r="C2676" t="s">
        <v>3207</v>
      </c>
      <c r="D2676" t="s">
        <v>3224</v>
      </c>
      <c r="E2676" s="29">
        <v>3034.136091433078</v>
      </c>
      <c r="F2676" s="29">
        <v>6100</v>
      </c>
    </row>
    <row r="2677" spans="1:6" hidden="1" x14ac:dyDescent="0.3">
      <c r="A2677" t="s">
        <v>123</v>
      </c>
      <c r="B2677" t="s">
        <v>132</v>
      </c>
      <c r="C2677" t="s">
        <v>3207</v>
      </c>
      <c r="D2677" t="s">
        <v>3225</v>
      </c>
      <c r="E2677" s="29">
        <v>1248.9542039103289</v>
      </c>
      <c r="F2677" s="29">
        <v>2500</v>
      </c>
    </row>
    <row r="2678" spans="1:6" hidden="1" x14ac:dyDescent="0.3">
      <c r="A2678" t="s">
        <v>123</v>
      </c>
      <c r="B2678" t="s">
        <v>132</v>
      </c>
      <c r="C2678" t="s">
        <v>3207</v>
      </c>
      <c r="D2678" t="s">
        <v>3226</v>
      </c>
      <c r="E2678" s="29">
        <v>1110.0142419092783</v>
      </c>
      <c r="F2678" s="29">
        <v>2300</v>
      </c>
    </row>
    <row r="2679" spans="1:6" hidden="1" x14ac:dyDescent="0.3">
      <c r="A2679" t="s">
        <v>123</v>
      </c>
      <c r="B2679" t="s">
        <v>132</v>
      </c>
      <c r="C2679" t="s">
        <v>3207</v>
      </c>
      <c r="D2679" t="s">
        <v>3227</v>
      </c>
      <c r="E2679" s="29">
        <v>839.01711774489195</v>
      </c>
      <c r="F2679" s="29">
        <v>1700</v>
      </c>
    </row>
    <row r="2680" spans="1:6" hidden="1" x14ac:dyDescent="0.3">
      <c r="A2680" t="s">
        <v>123</v>
      </c>
      <c r="B2680" t="s">
        <v>132</v>
      </c>
      <c r="C2680" t="s">
        <v>3207</v>
      </c>
      <c r="D2680" t="s">
        <v>3228</v>
      </c>
      <c r="E2680" s="29">
        <v>1259.4685078139587</v>
      </c>
      <c r="F2680" s="29">
        <v>2600</v>
      </c>
    </row>
    <row r="2681" spans="1:6" hidden="1" x14ac:dyDescent="0.3">
      <c r="A2681" t="s">
        <v>123</v>
      </c>
      <c r="B2681" t="s">
        <v>132</v>
      </c>
      <c r="C2681" t="s">
        <v>3207</v>
      </c>
      <c r="D2681" t="s">
        <v>3229</v>
      </c>
      <c r="E2681" s="29">
        <v>2303.9920211373428</v>
      </c>
      <c r="F2681" s="29">
        <v>4700</v>
      </c>
    </row>
    <row r="2682" spans="1:6" hidden="1" x14ac:dyDescent="0.3">
      <c r="A2682" t="s">
        <v>123</v>
      </c>
      <c r="B2682" t="s">
        <v>132</v>
      </c>
      <c r="C2682" t="s">
        <v>3207</v>
      </c>
      <c r="D2682" t="s">
        <v>3230</v>
      </c>
      <c r="E2682" s="29">
        <v>1348.1573130459378</v>
      </c>
      <c r="F2682" s="29">
        <v>2700</v>
      </c>
    </row>
    <row r="2683" spans="1:6" hidden="1" x14ac:dyDescent="0.3">
      <c r="A2683" t="s">
        <v>123</v>
      </c>
      <c r="B2683" t="s">
        <v>132</v>
      </c>
      <c r="C2683" t="s">
        <v>3207</v>
      </c>
      <c r="D2683" t="s">
        <v>3231</v>
      </c>
      <c r="E2683" s="29">
        <v>6911.5877604372963</v>
      </c>
      <c r="F2683" s="29">
        <v>13900</v>
      </c>
    </row>
    <row r="2684" spans="1:6" hidden="1" x14ac:dyDescent="0.3">
      <c r="A2684" t="s">
        <v>123</v>
      </c>
      <c r="B2684" t="s">
        <v>132</v>
      </c>
      <c r="C2684" t="s">
        <v>3207</v>
      </c>
      <c r="D2684" t="s">
        <v>3232</v>
      </c>
      <c r="E2684" s="29">
        <v>1163.2380964642525</v>
      </c>
      <c r="F2684" s="29">
        <v>2400</v>
      </c>
    </row>
    <row r="2685" spans="1:6" hidden="1" x14ac:dyDescent="0.3">
      <c r="A2685" t="s">
        <v>123</v>
      </c>
      <c r="B2685" t="s">
        <v>132</v>
      </c>
      <c r="C2685" t="s">
        <v>3207</v>
      </c>
      <c r="D2685" t="s">
        <v>3233</v>
      </c>
      <c r="E2685" s="29">
        <v>1593.2213168918561</v>
      </c>
      <c r="F2685" s="29">
        <v>3200</v>
      </c>
    </row>
    <row r="2686" spans="1:6" hidden="1" x14ac:dyDescent="0.3">
      <c r="A2686" t="s">
        <v>123</v>
      </c>
      <c r="B2686" t="s">
        <v>132</v>
      </c>
      <c r="C2686" t="s">
        <v>3207</v>
      </c>
      <c r="D2686" t="s">
        <v>3234</v>
      </c>
      <c r="E2686" s="29">
        <v>2479.3134657455939</v>
      </c>
      <c r="F2686" s="29">
        <v>5000</v>
      </c>
    </row>
    <row r="2687" spans="1:6" hidden="1" x14ac:dyDescent="0.3">
      <c r="A2687" t="s">
        <v>123</v>
      </c>
      <c r="B2687" t="s">
        <v>132</v>
      </c>
      <c r="C2687" t="s">
        <v>3207</v>
      </c>
      <c r="D2687" t="s">
        <v>3235</v>
      </c>
      <c r="E2687" s="29">
        <v>5227.7095119109454</v>
      </c>
      <c r="F2687" s="29">
        <v>10500</v>
      </c>
    </row>
    <row r="2688" spans="1:6" hidden="1" x14ac:dyDescent="0.3">
      <c r="A2688" t="s">
        <v>123</v>
      </c>
      <c r="B2688" t="s">
        <v>132</v>
      </c>
      <c r="C2688" t="s">
        <v>3207</v>
      </c>
      <c r="D2688" t="s">
        <v>3236</v>
      </c>
      <c r="E2688" s="29">
        <v>2168.7450073260707</v>
      </c>
      <c r="F2688" s="29">
        <v>4400</v>
      </c>
    </row>
    <row r="2689" spans="1:6" hidden="1" x14ac:dyDescent="0.3">
      <c r="A2689" t="s">
        <v>123</v>
      </c>
      <c r="B2689" t="s">
        <v>132</v>
      </c>
      <c r="C2689" t="s">
        <v>3207</v>
      </c>
      <c r="D2689" t="s">
        <v>3237</v>
      </c>
      <c r="E2689" s="29">
        <v>657.3811281800065</v>
      </c>
      <c r="F2689" s="29">
        <v>1400</v>
      </c>
    </row>
    <row r="2690" spans="1:6" hidden="1" x14ac:dyDescent="0.3">
      <c r="A2690" t="s">
        <v>123</v>
      </c>
      <c r="B2690" t="s">
        <v>132</v>
      </c>
      <c r="C2690" t="s">
        <v>3207</v>
      </c>
      <c r="D2690" t="s">
        <v>3238</v>
      </c>
      <c r="E2690" s="29">
        <v>1588.015316675124</v>
      </c>
      <c r="F2690" s="29">
        <v>3200</v>
      </c>
    </row>
    <row r="2691" spans="1:6" hidden="1" x14ac:dyDescent="0.3">
      <c r="A2691" t="s">
        <v>123</v>
      </c>
      <c r="B2691" t="s">
        <v>132</v>
      </c>
      <c r="C2691" t="s">
        <v>3239</v>
      </c>
      <c r="D2691" t="s">
        <v>3240</v>
      </c>
      <c r="E2691" s="29">
        <v>3231.1402619950923</v>
      </c>
      <c r="F2691" s="29">
        <v>6500</v>
      </c>
    </row>
    <row r="2692" spans="1:6" hidden="1" x14ac:dyDescent="0.3">
      <c r="A2692" t="s">
        <v>123</v>
      </c>
      <c r="B2692" t="s">
        <v>132</v>
      </c>
      <c r="C2692" t="s">
        <v>3239</v>
      </c>
      <c r="D2692" t="s">
        <v>3241</v>
      </c>
      <c r="E2692" s="29">
        <v>1342.6763330417257</v>
      </c>
      <c r="F2692" s="29">
        <v>2700</v>
      </c>
    </row>
    <row r="2693" spans="1:6" hidden="1" x14ac:dyDescent="0.3">
      <c r="A2693" t="s">
        <v>123</v>
      </c>
      <c r="B2693" t="s">
        <v>132</v>
      </c>
      <c r="C2693" t="s">
        <v>3239</v>
      </c>
      <c r="D2693" t="s">
        <v>3242</v>
      </c>
      <c r="E2693" s="29">
        <v>2281.6543333639256</v>
      </c>
      <c r="F2693" s="29">
        <v>4600</v>
      </c>
    </row>
    <row r="2694" spans="1:6" hidden="1" x14ac:dyDescent="0.3">
      <c r="A2694" t="s">
        <v>123</v>
      </c>
      <c r="B2694" t="s">
        <v>132</v>
      </c>
      <c r="C2694" t="s">
        <v>3239</v>
      </c>
      <c r="D2694" t="s">
        <v>3243</v>
      </c>
      <c r="E2694" s="29">
        <v>1719.782250933411</v>
      </c>
      <c r="F2694" s="29">
        <v>3500</v>
      </c>
    </row>
    <row r="2695" spans="1:6" hidden="1" x14ac:dyDescent="0.3">
      <c r="A2695" t="s">
        <v>123</v>
      </c>
      <c r="B2695" t="s">
        <v>132</v>
      </c>
      <c r="C2695" t="s">
        <v>3239</v>
      </c>
      <c r="D2695" t="s">
        <v>3244</v>
      </c>
      <c r="E2695" s="29">
        <v>2528.4435654011277</v>
      </c>
      <c r="F2695" s="29">
        <v>5100</v>
      </c>
    </row>
    <row r="2696" spans="1:6" hidden="1" x14ac:dyDescent="0.3">
      <c r="A2696" t="s">
        <v>123</v>
      </c>
      <c r="B2696" t="s">
        <v>132</v>
      </c>
      <c r="C2696" t="s">
        <v>3239</v>
      </c>
      <c r="D2696" t="s">
        <v>3245</v>
      </c>
      <c r="E2696" s="29">
        <v>1890.8983687026971</v>
      </c>
      <c r="F2696" s="29">
        <v>3800</v>
      </c>
    </row>
    <row r="2697" spans="1:6" hidden="1" x14ac:dyDescent="0.3">
      <c r="A2697" t="s">
        <v>123</v>
      </c>
      <c r="B2697" t="s">
        <v>132</v>
      </c>
      <c r="C2697" t="s">
        <v>3239</v>
      </c>
      <c r="D2697" t="s">
        <v>3246</v>
      </c>
      <c r="E2697" s="29">
        <v>1074.1520511780711</v>
      </c>
      <c r="F2697" s="29">
        <v>2200</v>
      </c>
    </row>
    <row r="2698" spans="1:6" hidden="1" x14ac:dyDescent="0.3">
      <c r="A2698" t="s">
        <v>123</v>
      </c>
      <c r="B2698" t="s">
        <v>132</v>
      </c>
      <c r="C2698" t="s">
        <v>133</v>
      </c>
      <c r="D2698" t="s">
        <v>451</v>
      </c>
      <c r="E2698" s="29">
        <v>9784.0542024605293</v>
      </c>
      <c r="F2698" s="29">
        <v>19600</v>
      </c>
    </row>
    <row r="2699" spans="1:6" hidden="1" x14ac:dyDescent="0.3">
      <c r="A2699" t="s">
        <v>123</v>
      </c>
      <c r="B2699" t="s">
        <v>132</v>
      </c>
      <c r="C2699" t="s">
        <v>133</v>
      </c>
      <c r="D2699" t="s">
        <v>452</v>
      </c>
      <c r="E2699" s="29">
        <v>12611.589897818849</v>
      </c>
      <c r="F2699" s="29">
        <v>25300</v>
      </c>
    </row>
    <row r="2700" spans="1:6" hidden="1" x14ac:dyDescent="0.3">
      <c r="A2700" t="s">
        <v>123</v>
      </c>
      <c r="B2700" t="s">
        <v>132</v>
      </c>
      <c r="C2700" t="s">
        <v>133</v>
      </c>
      <c r="D2700" t="s">
        <v>3247</v>
      </c>
      <c r="E2700" s="29">
        <v>13037.704450135241</v>
      </c>
      <c r="F2700" s="29">
        <v>26100</v>
      </c>
    </row>
    <row r="2701" spans="1:6" hidden="1" x14ac:dyDescent="0.3">
      <c r="A2701" t="s">
        <v>123</v>
      </c>
      <c r="B2701" t="s">
        <v>132</v>
      </c>
      <c r="C2701" t="s">
        <v>133</v>
      </c>
      <c r="D2701" t="s">
        <v>3248</v>
      </c>
      <c r="E2701" s="29">
        <v>9977.2578771155731</v>
      </c>
      <c r="F2701" s="29">
        <v>20000</v>
      </c>
    </row>
    <row r="2702" spans="1:6" hidden="1" x14ac:dyDescent="0.3">
      <c r="A2702" t="s">
        <v>123</v>
      </c>
      <c r="B2702" t="s">
        <v>132</v>
      </c>
      <c r="C2702" t="s">
        <v>133</v>
      </c>
      <c r="D2702" t="s">
        <v>453</v>
      </c>
      <c r="E2702" s="29">
        <v>10177.658512993477</v>
      </c>
      <c r="F2702" s="29">
        <v>20400</v>
      </c>
    </row>
    <row r="2703" spans="1:6" hidden="1" x14ac:dyDescent="0.3">
      <c r="A2703" t="s">
        <v>123</v>
      </c>
      <c r="B2703" t="s">
        <v>132</v>
      </c>
      <c r="C2703" t="s">
        <v>133</v>
      </c>
      <c r="D2703" t="s">
        <v>3249</v>
      </c>
      <c r="E2703" s="29">
        <v>7214.0862946732395</v>
      </c>
      <c r="F2703" s="29">
        <v>14500</v>
      </c>
    </row>
    <row r="2704" spans="1:6" hidden="1" x14ac:dyDescent="0.3">
      <c r="A2704" t="s">
        <v>123</v>
      </c>
      <c r="B2704" t="s">
        <v>132</v>
      </c>
      <c r="C2704" t="s">
        <v>133</v>
      </c>
      <c r="D2704" t="s">
        <v>3250</v>
      </c>
      <c r="E2704" s="29">
        <v>4978.4483004120557</v>
      </c>
      <c r="F2704" s="29">
        <v>10000</v>
      </c>
    </row>
    <row r="2705" spans="1:6" hidden="1" x14ac:dyDescent="0.3">
      <c r="A2705" t="s">
        <v>123</v>
      </c>
      <c r="B2705" t="s">
        <v>132</v>
      </c>
      <c r="C2705" t="s">
        <v>133</v>
      </c>
      <c r="D2705" t="s">
        <v>3251</v>
      </c>
      <c r="E2705" s="29">
        <v>9324.6642553783677</v>
      </c>
      <c r="F2705" s="29">
        <v>18700</v>
      </c>
    </row>
    <row r="2706" spans="1:6" hidden="1" x14ac:dyDescent="0.3">
      <c r="A2706" t="s">
        <v>123</v>
      </c>
      <c r="B2706" t="s">
        <v>132</v>
      </c>
      <c r="C2706" t="s">
        <v>133</v>
      </c>
      <c r="D2706" t="s">
        <v>3252</v>
      </c>
      <c r="E2706" s="29">
        <v>8543.0680782093004</v>
      </c>
      <c r="F2706" s="29">
        <v>17100</v>
      </c>
    </row>
    <row r="2707" spans="1:6" hidden="1" x14ac:dyDescent="0.3">
      <c r="A2707" t="s">
        <v>123</v>
      </c>
      <c r="B2707" t="s">
        <v>132</v>
      </c>
      <c r="C2707" t="s">
        <v>133</v>
      </c>
      <c r="D2707" t="s">
        <v>3253</v>
      </c>
      <c r="E2707" s="29">
        <v>6476.7486535930475</v>
      </c>
      <c r="F2707" s="29">
        <v>13000</v>
      </c>
    </row>
    <row r="2708" spans="1:6" hidden="1" x14ac:dyDescent="0.3">
      <c r="A2708" t="s">
        <v>123</v>
      </c>
      <c r="B2708" t="s">
        <v>132</v>
      </c>
      <c r="C2708" t="s">
        <v>133</v>
      </c>
      <c r="D2708" t="s">
        <v>3254</v>
      </c>
      <c r="E2708" s="29">
        <v>16245.597737189415</v>
      </c>
      <c r="F2708" s="29">
        <v>32500</v>
      </c>
    </row>
    <row r="2709" spans="1:6" hidden="1" x14ac:dyDescent="0.3">
      <c r="A2709" t="s">
        <v>123</v>
      </c>
      <c r="B2709" t="s">
        <v>132</v>
      </c>
      <c r="C2709" t="s">
        <v>133</v>
      </c>
      <c r="D2709" t="s">
        <v>3255</v>
      </c>
      <c r="E2709" s="29">
        <v>15611.424309370417</v>
      </c>
      <c r="F2709" s="29">
        <v>31300</v>
      </c>
    </row>
    <row r="2710" spans="1:6" hidden="1" x14ac:dyDescent="0.3">
      <c r="A2710" t="s">
        <v>123</v>
      </c>
      <c r="B2710" t="s">
        <v>132</v>
      </c>
      <c r="C2710" t="s">
        <v>133</v>
      </c>
      <c r="D2710" t="s">
        <v>3256</v>
      </c>
      <c r="E2710" s="29">
        <v>7732.0346088956994</v>
      </c>
      <c r="F2710" s="29">
        <v>15500</v>
      </c>
    </row>
    <row r="2711" spans="1:6" hidden="1" x14ac:dyDescent="0.3">
      <c r="A2711" t="s">
        <v>123</v>
      </c>
      <c r="B2711" t="s">
        <v>132</v>
      </c>
      <c r="C2711" t="s">
        <v>133</v>
      </c>
      <c r="D2711" t="s">
        <v>3257</v>
      </c>
      <c r="E2711" s="29">
        <v>2103.8213421135292</v>
      </c>
      <c r="F2711" s="29">
        <v>4300</v>
      </c>
    </row>
    <row r="2712" spans="1:6" hidden="1" x14ac:dyDescent="0.3">
      <c r="A2712" t="s">
        <v>123</v>
      </c>
      <c r="B2712" t="s">
        <v>132</v>
      </c>
      <c r="C2712" t="s">
        <v>133</v>
      </c>
      <c r="D2712" t="s">
        <v>3258</v>
      </c>
      <c r="E2712" s="29">
        <v>11416.642685547038</v>
      </c>
      <c r="F2712" s="29">
        <v>22900</v>
      </c>
    </row>
    <row r="2713" spans="1:6" hidden="1" x14ac:dyDescent="0.3">
      <c r="A2713" t="s">
        <v>123</v>
      </c>
      <c r="B2713" t="s">
        <v>132</v>
      </c>
      <c r="C2713" t="s">
        <v>133</v>
      </c>
      <c r="D2713" t="s">
        <v>454</v>
      </c>
      <c r="E2713" s="29">
        <v>11198.873581212451</v>
      </c>
      <c r="F2713" s="29">
        <v>22400</v>
      </c>
    </row>
    <row r="2714" spans="1:6" hidden="1" x14ac:dyDescent="0.3">
      <c r="A2714" t="s">
        <v>123</v>
      </c>
      <c r="B2714" t="s">
        <v>132</v>
      </c>
      <c r="C2714" t="s">
        <v>133</v>
      </c>
      <c r="D2714" t="s">
        <v>3259</v>
      </c>
      <c r="E2714" s="29">
        <v>11290.422278200291</v>
      </c>
      <c r="F2714" s="29">
        <v>22600</v>
      </c>
    </row>
    <row r="2715" spans="1:6" hidden="1" x14ac:dyDescent="0.3">
      <c r="A2715" t="s">
        <v>123</v>
      </c>
      <c r="B2715" t="s">
        <v>132</v>
      </c>
      <c r="C2715" t="s">
        <v>3260</v>
      </c>
      <c r="D2715" t="s">
        <v>3261</v>
      </c>
      <c r="E2715" s="29">
        <v>3947.4489606787001</v>
      </c>
      <c r="F2715" s="29">
        <v>7900</v>
      </c>
    </row>
    <row r="2716" spans="1:6" hidden="1" x14ac:dyDescent="0.3">
      <c r="A2716" t="s">
        <v>123</v>
      </c>
      <c r="B2716" t="s">
        <v>132</v>
      </c>
      <c r="C2716" t="s">
        <v>3260</v>
      </c>
      <c r="D2716" t="s">
        <v>3262</v>
      </c>
      <c r="E2716" s="29">
        <v>3490.4279899574231</v>
      </c>
      <c r="F2716" s="29">
        <v>7000</v>
      </c>
    </row>
    <row r="2717" spans="1:6" hidden="1" x14ac:dyDescent="0.3">
      <c r="A2717" t="s">
        <v>123</v>
      </c>
      <c r="B2717" t="s">
        <v>132</v>
      </c>
      <c r="C2717" t="s">
        <v>3260</v>
      </c>
      <c r="D2717" t="s">
        <v>3263</v>
      </c>
      <c r="E2717" s="29">
        <v>5309.6658942000868</v>
      </c>
      <c r="F2717" s="29">
        <v>10700</v>
      </c>
    </row>
    <row r="2718" spans="1:6" hidden="1" x14ac:dyDescent="0.3">
      <c r="A2718" t="s">
        <v>123</v>
      </c>
      <c r="B2718" t="s">
        <v>132</v>
      </c>
      <c r="C2718" t="s">
        <v>3260</v>
      </c>
      <c r="D2718" t="s">
        <v>3264</v>
      </c>
      <c r="E2718" s="29">
        <v>10487.047214121401</v>
      </c>
      <c r="F2718" s="29">
        <v>21000</v>
      </c>
    </row>
    <row r="2719" spans="1:6" hidden="1" x14ac:dyDescent="0.3">
      <c r="A2719" t="s">
        <v>123</v>
      </c>
      <c r="B2719" t="s">
        <v>132</v>
      </c>
      <c r="C2719" t="s">
        <v>3260</v>
      </c>
      <c r="D2719" t="s">
        <v>3265</v>
      </c>
      <c r="E2719" s="29">
        <v>6578.6977067600437</v>
      </c>
      <c r="F2719" s="29">
        <v>13200</v>
      </c>
    </row>
    <row r="2720" spans="1:6" hidden="1" x14ac:dyDescent="0.3">
      <c r="A2720" t="s">
        <v>123</v>
      </c>
      <c r="B2720" t="s">
        <v>132</v>
      </c>
      <c r="C2720" t="s">
        <v>3260</v>
      </c>
      <c r="D2720" t="s">
        <v>3266</v>
      </c>
      <c r="E2720" s="29">
        <v>7041.1295503002129</v>
      </c>
      <c r="F2720" s="29">
        <v>14100</v>
      </c>
    </row>
    <row r="2721" spans="1:6" hidden="1" x14ac:dyDescent="0.3">
      <c r="A2721" t="s">
        <v>123</v>
      </c>
      <c r="B2721" t="s">
        <v>132</v>
      </c>
      <c r="C2721" t="s">
        <v>3260</v>
      </c>
      <c r="D2721" t="s">
        <v>3267</v>
      </c>
      <c r="E2721" s="29">
        <v>9219.2418051694185</v>
      </c>
      <c r="F2721" s="29">
        <v>18500</v>
      </c>
    </row>
    <row r="2722" spans="1:6" hidden="1" x14ac:dyDescent="0.3">
      <c r="A2722" t="s">
        <v>123</v>
      </c>
      <c r="B2722" t="s">
        <v>132</v>
      </c>
      <c r="C2722" t="s">
        <v>3260</v>
      </c>
      <c r="D2722" t="s">
        <v>3268</v>
      </c>
      <c r="E2722" s="29">
        <v>3955.9084189656769</v>
      </c>
      <c r="F2722" s="29">
        <v>8000</v>
      </c>
    </row>
    <row r="2723" spans="1:6" hidden="1" x14ac:dyDescent="0.3">
      <c r="A2723" t="s">
        <v>123</v>
      </c>
      <c r="B2723" t="s">
        <v>132</v>
      </c>
      <c r="C2723" t="s">
        <v>3260</v>
      </c>
      <c r="D2723" t="s">
        <v>3269</v>
      </c>
      <c r="E2723" s="29">
        <v>6984.0030023023464</v>
      </c>
      <c r="F2723" s="29">
        <v>14000</v>
      </c>
    </row>
    <row r="2724" spans="1:6" hidden="1" x14ac:dyDescent="0.3">
      <c r="A2724" t="s">
        <v>123</v>
      </c>
      <c r="B2724" t="s">
        <v>132</v>
      </c>
      <c r="C2724" t="s">
        <v>3260</v>
      </c>
      <c r="D2724" t="s">
        <v>3270</v>
      </c>
      <c r="E2724" s="29">
        <v>3182.3332216356471</v>
      </c>
      <c r="F2724" s="29">
        <v>6400</v>
      </c>
    </row>
    <row r="2725" spans="1:6" hidden="1" x14ac:dyDescent="0.3">
      <c r="A2725" t="s">
        <v>123</v>
      </c>
      <c r="B2725" t="s">
        <v>132</v>
      </c>
      <c r="C2725" t="s">
        <v>3260</v>
      </c>
      <c r="D2725" t="s">
        <v>3271</v>
      </c>
      <c r="E2725" s="29">
        <v>1702.0685804005607</v>
      </c>
      <c r="F2725" s="29">
        <v>3500</v>
      </c>
    </row>
    <row r="2726" spans="1:6" hidden="1" x14ac:dyDescent="0.3">
      <c r="A2726" t="s">
        <v>123</v>
      </c>
      <c r="B2726" t="s">
        <v>132</v>
      </c>
      <c r="C2726" t="s">
        <v>3260</v>
      </c>
      <c r="D2726" t="s">
        <v>3272</v>
      </c>
      <c r="E2726" s="29">
        <v>2282.3411389514122</v>
      </c>
      <c r="F2726" s="29">
        <v>4600</v>
      </c>
    </row>
    <row r="2727" spans="1:6" hidden="1" x14ac:dyDescent="0.3">
      <c r="A2727" t="s">
        <v>123</v>
      </c>
      <c r="B2727" t="s">
        <v>132</v>
      </c>
      <c r="C2727" t="s">
        <v>3260</v>
      </c>
      <c r="D2727" t="s">
        <v>3273</v>
      </c>
      <c r="E2727" s="29">
        <v>1287.7646503740752</v>
      </c>
      <c r="F2727" s="29">
        <v>2600</v>
      </c>
    </row>
    <row r="2728" spans="1:6" hidden="1" x14ac:dyDescent="0.3">
      <c r="A2728" t="s">
        <v>123</v>
      </c>
      <c r="B2728" t="s">
        <v>132</v>
      </c>
      <c r="C2728" t="s">
        <v>3260</v>
      </c>
      <c r="D2728" t="s">
        <v>3274</v>
      </c>
      <c r="E2728" s="29">
        <v>5300.2203568376099</v>
      </c>
      <c r="F2728" s="29">
        <v>10700</v>
      </c>
    </row>
    <row r="2729" spans="1:6" hidden="1" x14ac:dyDescent="0.3">
      <c r="A2729" t="s">
        <v>123</v>
      </c>
      <c r="B2729" t="s">
        <v>132</v>
      </c>
      <c r="C2729" t="s">
        <v>3260</v>
      </c>
      <c r="D2729" t="s">
        <v>3275</v>
      </c>
      <c r="E2729" s="29">
        <v>7936.9920642652542</v>
      </c>
      <c r="F2729" s="29">
        <v>15900</v>
      </c>
    </row>
    <row r="2730" spans="1:6" hidden="1" x14ac:dyDescent="0.3">
      <c r="A2730" t="s">
        <v>123</v>
      </c>
      <c r="B2730" t="s">
        <v>132</v>
      </c>
      <c r="C2730" t="s">
        <v>3276</v>
      </c>
      <c r="D2730" t="s">
        <v>3277</v>
      </c>
      <c r="E2730" s="29">
        <v>2266.4205944644536</v>
      </c>
      <c r="F2730" s="29">
        <v>4600</v>
      </c>
    </row>
    <row r="2731" spans="1:6" hidden="1" x14ac:dyDescent="0.3">
      <c r="A2731" t="s">
        <v>123</v>
      </c>
      <c r="B2731" t="s">
        <v>132</v>
      </c>
      <c r="C2731" t="s">
        <v>3276</v>
      </c>
      <c r="D2731" t="s">
        <v>3278</v>
      </c>
      <c r="E2731" s="29">
        <v>3794.0419483933347</v>
      </c>
      <c r="F2731" s="29">
        <v>7600</v>
      </c>
    </row>
    <row r="2732" spans="1:6" hidden="1" x14ac:dyDescent="0.3">
      <c r="A2732" t="s">
        <v>123</v>
      </c>
      <c r="B2732" t="s">
        <v>132</v>
      </c>
      <c r="C2732" t="s">
        <v>3276</v>
      </c>
      <c r="D2732" t="s">
        <v>3279</v>
      </c>
      <c r="E2732" s="29">
        <v>2559.2386053067671</v>
      </c>
      <c r="F2732" s="29">
        <v>5200</v>
      </c>
    </row>
    <row r="2733" spans="1:6" hidden="1" x14ac:dyDescent="0.3">
      <c r="A2733" t="s">
        <v>123</v>
      </c>
      <c r="B2733" t="s">
        <v>132</v>
      </c>
      <c r="C2733" t="s">
        <v>3276</v>
      </c>
      <c r="D2733" t="s">
        <v>3280</v>
      </c>
      <c r="E2733" s="29">
        <v>4103.5154802740817</v>
      </c>
      <c r="F2733" s="29">
        <v>8300</v>
      </c>
    </row>
    <row r="2734" spans="1:6" hidden="1" x14ac:dyDescent="0.3">
      <c r="A2734" t="s">
        <v>123</v>
      </c>
      <c r="B2734" t="s">
        <v>132</v>
      </c>
      <c r="C2734" t="s">
        <v>3276</v>
      </c>
      <c r="D2734" t="s">
        <v>3281</v>
      </c>
      <c r="E2734" s="29">
        <v>5178.0061591908143</v>
      </c>
      <c r="F2734" s="29">
        <v>10400</v>
      </c>
    </row>
    <row r="2735" spans="1:6" hidden="1" x14ac:dyDescent="0.3">
      <c r="A2735" t="s">
        <v>123</v>
      </c>
      <c r="B2735" t="s">
        <v>132</v>
      </c>
      <c r="C2735" t="s">
        <v>3276</v>
      </c>
      <c r="D2735" t="s">
        <v>3282</v>
      </c>
      <c r="E2735" s="29">
        <v>2825.723046734026</v>
      </c>
      <c r="F2735" s="29">
        <v>5700</v>
      </c>
    </row>
    <row r="2736" spans="1:6" hidden="1" x14ac:dyDescent="0.3">
      <c r="A2736" t="s">
        <v>123</v>
      </c>
      <c r="B2736" t="s">
        <v>132</v>
      </c>
      <c r="C2736" t="s">
        <v>3276</v>
      </c>
      <c r="D2736" t="s">
        <v>3283</v>
      </c>
      <c r="E2736" s="29">
        <v>7790.3408101986943</v>
      </c>
      <c r="F2736" s="29">
        <v>15600</v>
      </c>
    </row>
    <row r="2737" spans="1:6" hidden="1" x14ac:dyDescent="0.3">
      <c r="A2737" t="s">
        <v>123</v>
      </c>
      <c r="B2737" t="s">
        <v>132</v>
      </c>
      <c r="C2737" t="s">
        <v>3276</v>
      </c>
      <c r="D2737" t="s">
        <v>3284</v>
      </c>
      <c r="E2737" s="29">
        <v>5705.2461485777403</v>
      </c>
      <c r="F2737" s="29">
        <v>11500</v>
      </c>
    </row>
    <row r="2738" spans="1:6" hidden="1" x14ac:dyDescent="0.3">
      <c r="A2738" t="s">
        <v>123</v>
      </c>
      <c r="B2738" t="s">
        <v>132</v>
      </c>
      <c r="C2738" t="s">
        <v>3276</v>
      </c>
      <c r="D2738" t="s">
        <v>3285</v>
      </c>
      <c r="E2738" s="29">
        <v>2322.6296359436819</v>
      </c>
      <c r="F2738" s="29">
        <v>4700</v>
      </c>
    </row>
    <row r="2739" spans="1:6" hidden="1" x14ac:dyDescent="0.3">
      <c r="A2739" t="s">
        <v>123</v>
      </c>
      <c r="B2739" t="s">
        <v>132</v>
      </c>
      <c r="C2739" t="s">
        <v>3276</v>
      </c>
      <c r="D2739" t="s">
        <v>3286</v>
      </c>
      <c r="E2739" s="29">
        <v>7807.6415377096364</v>
      </c>
      <c r="F2739" s="29">
        <v>15700</v>
      </c>
    </row>
    <row r="2740" spans="1:6" hidden="1" x14ac:dyDescent="0.3">
      <c r="A2740" t="s">
        <v>123</v>
      </c>
      <c r="B2740" t="s">
        <v>132</v>
      </c>
      <c r="C2740" t="s">
        <v>3276</v>
      </c>
      <c r="D2740" t="s">
        <v>3287</v>
      </c>
      <c r="E2740" s="29">
        <v>6213.3792816230125</v>
      </c>
      <c r="F2740" s="29">
        <v>12500</v>
      </c>
    </row>
    <row r="2741" spans="1:6" hidden="1" x14ac:dyDescent="0.3">
      <c r="A2741" t="s">
        <v>123</v>
      </c>
      <c r="B2741" t="s">
        <v>132</v>
      </c>
      <c r="C2741" t="s">
        <v>3276</v>
      </c>
      <c r="D2741" t="s">
        <v>3288</v>
      </c>
      <c r="E2741" s="29">
        <v>2935.1645038072993</v>
      </c>
      <c r="F2741" s="29">
        <v>5900</v>
      </c>
    </row>
    <row r="2742" spans="1:6" hidden="1" x14ac:dyDescent="0.3">
      <c r="A2742" t="s">
        <v>123</v>
      </c>
      <c r="B2742" t="s">
        <v>132</v>
      </c>
      <c r="C2742" t="s">
        <v>3276</v>
      </c>
      <c r="D2742" t="s">
        <v>3289</v>
      </c>
      <c r="E2742" s="29">
        <v>4252.7435794613548</v>
      </c>
      <c r="F2742" s="29">
        <v>8600</v>
      </c>
    </row>
    <row r="2743" spans="1:6" hidden="1" x14ac:dyDescent="0.3">
      <c r="A2743" t="s">
        <v>123</v>
      </c>
      <c r="B2743" t="s">
        <v>132</v>
      </c>
      <c r="C2743" t="s">
        <v>3276</v>
      </c>
      <c r="D2743" t="s">
        <v>3290</v>
      </c>
      <c r="E2743" s="29">
        <v>2158.4795799883145</v>
      </c>
      <c r="F2743" s="29">
        <v>4400</v>
      </c>
    </row>
    <row r="2744" spans="1:6" hidden="1" x14ac:dyDescent="0.3">
      <c r="A2744" t="s">
        <v>123</v>
      </c>
      <c r="B2744" t="s">
        <v>132</v>
      </c>
      <c r="C2744" t="s">
        <v>3276</v>
      </c>
      <c r="D2744" t="s">
        <v>3291</v>
      </c>
      <c r="E2744" s="29">
        <v>4590.3487293584112</v>
      </c>
      <c r="F2744" s="29">
        <v>9200</v>
      </c>
    </row>
    <row r="2745" spans="1:6" hidden="1" x14ac:dyDescent="0.3">
      <c r="A2745" t="s">
        <v>123</v>
      </c>
      <c r="B2745" t="s">
        <v>132</v>
      </c>
      <c r="C2745" t="s">
        <v>3276</v>
      </c>
      <c r="D2745" t="s">
        <v>3292</v>
      </c>
      <c r="E2745" s="29">
        <v>3858.5452762453951</v>
      </c>
      <c r="F2745" s="29">
        <v>7800</v>
      </c>
    </row>
    <row r="2746" spans="1:6" hidden="1" x14ac:dyDescent="0.3">
      <c r="A2746" t="s">
        <v>123</v>
      </c>
      <c r="B2746" t="s">
        <v>132</v>
      </c>
      <c r="C2746" t="s">
        <v>3276</v>
      </c>
      <c r="D2746" t="s">
        <v>3293</v>
      </c>
      <c r="E2746" s="29">
        <v>2476.4476345366093</v>
      </c>
      <c r="F2746" s="29">
        <v>5000</v>
      </c>
    </row>
    <row r="2747" spans="1:6" hidden="1" x14ac:dyDescent="0.3">
      <c r="A2747" t="s">
        <v>123</v>
      </c>
      <c r="B2747" t="s">
        <v>132</v>
      </c>
      <c r="C2747" t="s">
        <v>3276</v>
      </c>
      <c r="D2747" t="s">
        <v>3294</v>
      </c>
      <c r="E2747" s="29">
        <v>5867.7071045439825</v>
      </c>
      <c r="F2747" s="29">
        <v>11800</v>
      </c>
    </row>
    <row r="2748" spans="1:6" hidden="1" x14ac:dyDescent="0.3">
      <c r="A2748" t="s">
        <v>123</v>
      </c>
      <c r="B2748" t="s">
        <v>132</v>
      </c>
      <c r="C2748" t="s">
        <v>3276</v>
      </c>
      <c r="D2748" t="s">
        <v>3295</v>
      </c>
      <c r="E2748" s="29">
        <v>2187.2711942196966</v>
      </c>
      <c r="F2748" s="29">
        <v>4400</v>
      </c>
    </row>
    <row r="2749" spans="1:6" hidden="1" x14ac:dyDescent="0.3">
      <c r="A2749" t="s">
        <v>123</v>
      </c>
      <c r="B2749" t="s">
        <v>132</v>
      </c>
      <c r="C2749" t="s">
        <v>3276</v>
      </c>
      <c r="D2749" t="s">
        <v>3296</v>
      </c>
      <c r="E2749" s="29">
        <v>7199.0835150869398</v>
      </c>
      <c r="F2749" s="29">
        <v>14400</v>
      </c>
    </row>
    <row r="2750" spans="1:6" hidden="1" x14ac:dyDescent="0.3">
      <c r="A2750" t="s">
        <v>123</v>
      </c>
      <c r="B2750" t="s">
        <v>132</v>
      </c>
      <c r="C2750" t="s">
        <v>3276</v>
      </c>
      <c r="D2750" t="s">
        <v>3297</v>
      </c>
      <c r="E2750" s="29">
        <v>2584.1574811721207</v>
      </c>
      <c r="F2750" s="29">
        <v>5200</v>
      </c>
    </row>
    <row r="2751" spans="1:6" hidden="1" x14ac:dyDescent="0.3">
      <c r="A2751" t="s">
        <v>123</v>
      </c>
      <c r="B2751" t="s">
        <v>132</v>
      </c>
      <c r="C2751" t="s">
        <v>3298</v>
      </c>
      <c r="D2751" t="s">
        <v>3299</v>
      </c>
      <c r="E2751" s="29">
        <v>6810.7356555617007</v>
      </c>
      <c r="F2751" s="29">
        <v>13700</v>
      </c>
    </row>
    <row r="2752" spans="1:6" hidden="1" x14ac:dyDescent="0.3">
      <c r="A2752" t="s">
        <v>123</v>
      </c>
      <c r="B2752" t="s">
        <v>132</v>
      </c>
      <c r="C2752" t="s">
        <v>3298</v>
      </c>
      <c r="D2752" t="s">
        <v>3300</v>
      </c>
      <c r="E2752" s="29">
        <v>400</v>
      </c>
      <c r="F2752" s="29">
        <v>800</v>
      </c>
    </row>
    <row r="2753" spans="1:6" hidden="1" x14ac:dyDescent="0.3">
      <c r="A2753" t="s">
        <v>123</v>
      </c>
      <c r="B2753" t="s">
        <v>132</v>
      </c>
      <c r="C2753" t="s">
        <v>3298</v>
      </c>
      <c r="D2753" t="s">
        <v>3301</v>
      </c>
      <c r="E2753" s="29">
        <v>6876.3881921420589</v>
      </c>
      <c r="F2753" s="29">
        <v>13800</v>
      </c>
    </row>
    <row r="2754" spans="1:6" hidden="1" x14ac:dyDescent="0.3">
      <c r="A2754" t="s">
        <v>3302</v>
      </c>
      <c r="B2754" t="s">
        <v>3303</v>
      </c>
      <c r="C2754" t="s">
        <v>3304</v>
      </c>
      <c r="D2754" t="s">
        <v>3305</v>
      </c>
      <c r="E2754" s="29">
        <v>2134.2045042164495</v>
      </c>
      <c r="F2754" s="29">
        <v>4300</v>
      </c>
    </row>
    <row r="2755" spans="1:6" hidden="1" x14ac:dyDescent="0.3">
      <c r="A2755" t="s">
        <v>3302</v>
      </c>
      <c r="B2755" t="s">
        <v>3303</v>
      </c>
      <c r="C2755" t="s">
        <v>3304</v>
      </c>
      <c r="D2755" t="s">
        <v>3306</v>
      </c>
      <c r="E2755" s="29">
        <v>3523.8709676372637</v>
      </c>
      <c r="F2755" s="29">
        <v>7100</v>
      </c>
    </row>
    <row r="2756" spans="1:6" hidden="1" x14ac:dyDescent="0.3">
      <c r="A2756" t="s">
        <v>3302</v>
      </c>
      <c r="B2756" t="s">
        <v>3303</v>
      </c>
      <c r="C2756" t="s">
        <v>3304</v>
      </c>
      <c r="D2756" t="s">
        <v>3307</v>
      </c>
      <c r="E2756" s="29">
        <v>1447.6677672661053</v>
      </c>
      <c r="F2756" s="29">
        <v>2900</v>
      </c>
    </row>
    <row r="2757" spans="1:6" hidden="1" x14ac:dyDescent="0.3">
      <c r="A2757" t="s">
        <v>3302</v>
      </c>
      <c r="B2757" t="s">
        <v>3303</v>
      </c>
      <c r="C2757" t="s">
        <v>3304</v>
      </c>
      <c r="D2757" t="s">
        <v>3308</v>
      </c>
      <c r="E2757" s="29">
        <v>2683.7023936383507</v>
      </c>
      <c r="F2757" s="29">
        <v>5400</v>
      </c>
    </row>
    <row r="2758" spans="1:6" hidden="1" x14ac:dyDescent="0.3">
      <c r="A2758" t="s">
        <v>3302</v>
      </c>
      <c r="B2758" t="s">
        <v>3303</v>
      </c>
      <c r="C2758" t="s">
        <v>3304</v>
      </c>
      <c r="D2758" t="s">
        <v>3309</v>
      </c>
      <c r="E2758" s="29">
        <v>1191.5478460664035</v>
      </c>
      <c r="F2758" s="29">
        <v>2400</v>
      </c>
    </row>
    <row r="2759" spans="1:6" hidden="1" x14ac:dyDescent="0.3">
      <c r="A2759" t="s">
        <v>3302</v>
      </c>
      <c r="B2759" t="s">
        <v>3303</v>
      </c>
      <c r="C2759" t="s">
        <v>3310</v>
      </c>
      <c r="D2759" t="s">
        <v>3311</v>
      </c>
      <c r="E2759" s="29">
        <v>1855.949566513287</v>
      </c>
      <c r="F2759" s="29">
        <v>3800</v>
      </c>
    </row>
    <row r="2760" spans="1:6" hidden="1" x14ac:dyDescent="0.3">
      <c r="A2760" t="s">
        <v>3302</v>
      </c>
      <c r="B2760" t="s">
        <v>3303</v>
      </c>
      <c r="C2760" t="s">
        <v>3310</v>
      </c>
      <c r="D2760" t="s">
        <v>3312</v>
      </c>
      <c r="E2760" s="29">
        <v>1751.108009651289</v>
      </c>
      <c r="F2760" s="29">
        <v>3600</v>
      </c>
    </row>
    <row r="2761" spans="1:6" hidden="1" x14ac:dyDescent="0.3">
      <c r="A2761" t="s">
        <v>3302</v>
      </c>
      <c r="B2761" t="s">
        <v>3303</v>
      </c>
      <c r="C2761" t="s">
        <v>3310</v>
      </c>
      <c r="D2761" t="s">
        <v>3313</v>
      </c>
      <c r="E2761" s="29">
        <v>1278.46205559397</v>
      </c>
      <c r="F2761" s="29">
        <v>2600</v>
      </c>
    </row>
    <row r="2762" spans="1:6" hidden="1" x14ac:dyDescent="0.3">
      <c r="A2762" t="s">
        <v>3302</v>
      </c>
      <c r="B2762" t="s">
        <v>3303</v>
      </c>
      <c r="C2762" t="s">
        <v>3310</v>
      </c>
      <c r="D2762" t="s">
        <v>3314</v>
      </c>
      <c r="E2762" s="29">
        <v>958.37907270141977</v>
      </c>
      <c r="F2762" s="29">
        <v>2000</v>
      </c>
    </row>
    <row r="2763" spans="1:6" hidden="1" x14ac:dyDescent="0.3">
      <c r="A2763" t="s">
        <v>3302</v>
      </c>
      <c r="B2763" t="s">
        <v>3303</v>
      </c>
      <c r="C2763" t="s">
        <v>3315</v>
      </c>
      <c r="D2763" t="s">
        <v>3316</v>
      </c>
      <c r="E2763" s="29">
        <v>766.98832026761625</v>
      </c>
      <c r="F2763" s="29">
        <v>1600</v>
      </c>
    </row>
    <row r="2764" spans="1:6" hidden="1" x14ac:dyDescent="0.3">
      <c r="A2764" t="s">
        <v>3302</v>
      </c>
      <c r="B2764" t="s">
        <v>3303</v>
      </c>
      <c r="C2764" t="s">
        <v>3315</v>
      </c>
      <c r="D2764" t="s">
        <v>3317</v>
      </c>
      <c r="E2764" s="29">
        <v>851.95310678846317</v>
      </c>
      <c r="F2764" s="29">
        <v>1800</v>
      </c>
    </row>
    <row r="2765" spans="1:6" hidden="1" x14ac:dyDescent="0.3">
      <c r="A2765" t="s">
        <v>3302</v>
      </c>
      <c r="B2765" t="s">
        <v>3303</v>
      </c>
      <c r="C2765" t="s">
        <v>3315</v>
      </c>
      <c r="D2765" t="s">
        <v>3318</v>
      </c>
      <c r="E2765" s="29">
        <v>1681.0256817467775</v>
      </c>
      <c r="F2765" s="29">
        <v>3400</v>
      </c>
    </row>
    <row r="2766" spans="1:6" hidden="1" x14ac:dyDescent="0.3">
      <c r="A2766" t="s">
        <v>3302</v>
      </c>
      <c r="B2766" t="s">
        <v>3303</v>
      </c>
      <c r="C2766" t="s">
        <v>3315</v>
      </c>
      <c r="D2766" t="s">
        <v>3319</v>
      </c>
      <c r="E2766" s="29">
        <v>2487.1490882639127</v>
      </c>
      <c r="F2766" s="29">
        <v>5000</v>
      </c>
    </row>
    <row r="2767" spans="1:6" hidden="1" x14ac:dyDescent="0.3">
      <c r="A2767" t="s">
        <v>3302</v>
      </c>
      <c r="B2767" t="s">
        <v>3303</v>
      </c>
      <c r="C2767" t="s">
        <v>3315</v>
      </c>
      <c r="D2767" t="s">
        <v>3320</v>
      </c>
      <c r="E2767" s="29">
        <v>1890.8332985706425</v>
      </c>
      <c r="F2767" s="29">
        <v>3800</v>
      </c>
    </row>
    <row r="2768" spans="1:6" hidden="1" x14ac:dyDescent="0.3">
      <c r="A2768" t="s">
        <v>3302</v>
      </c>
      <c r="B2768" t="s">
        <v>3303</v>
      </c>
      <c r="C2768" t="s">
        <v>3315</v>
      </c>
      <c r="D2768" t="s">
        <v>3321</v>
      </c>
      <c r="E2768" s="29">
        <v>2599.1777703015305</v>
      </c>
      <c r="F2768" s="29">
        <v>5200</v>
      </c>
    </row>
    <row r="2769" spans="1:6" hidden="1" x14ac:dyDescent="0.3">
      <c r="A2769" t="s">
        <v>3302</v>
      </c>
      <c r="B2769" t="s">
        <v>3303</v>
      </c>
      <c r="C2769" t="s">
        <v>3315</v>
      </c>
      <c r="D2769" t="s">
        <v>3322</v>
      </c>
      <c r="E2769" s="29">
        <v>1758.338507880399</v>
      </c>
      <c r="F2769" s="29">
        <v>3600</v>
      </c>
    </row>
    <row r="2770" spans="1:6" hidden="1" x14ac:dyDescent="0.3">
      <c r="A2770" t="s">
        <v>3302</v>
      </c>
      <c r="B2770" t="s">
        <v>3303</v>
      </c>
      <c r="C2770" t="s">
        <v>3315</v>
      </c>
      <c r="D2770" t="s">
        <v>3323</v>
      </c>
      <c r="E2770" s="29">
        <v>2062.8018411942003</v>
      </c>
      <c r="F2770" s="29">
        <v>4200</v>
      </c>
    </row>
    <row r="2771" spans="1:6" hidden="1" x14ac:dyDescent="0.3">
      <c r="A2771" t="s">
        <v>3302</v>
      </c>
      <c r="B2771" t="s">
        <v>3303</v>
      </c>
      <c r="C2771" t="s">
        <v>3324</v>
      </c>
      <c r="D2771" t="s">
        <v>3325</v>
      </c>
      <c r="E2771" s="29">
        <v>3514.4571429968164</v>
      </c>
      <c r="F2771" s="29">
        <v>7100</v>
      </c>
    </row>
    <row r="2772" spans="1:6" hidden="1" x14ac:dyDescent="0.3">
      <c r="A2772" t="s">
        <v>3302</v>
      </c>
      <c r="B2772" t="s">
        <v>3303</v>
      </c>
      <c r="C2772" t="s">
        <v>3324</v>
      </c>
      <c r="D2772" t="s">
        <v>3326</v>
      </c>
      <c r="E2772" s="29">
        <v>5390.0518156277194</v>
      </c>
      <c r="F2772" s="29">
        <v>10800</v>
      </c>
    </row>
    <row r="2773" spans="1:6" hidden="1" x14ac:dyDescent="0.3">
      <c r="A2773" t="s">
        <v>3302</v>
      </c>
      <c r="B2773" t="s">
        <v>3303</v>
      </c>
      <c r="C2773" t="s">
        <v>3324</v>
      </c>
      <c r="D2773" t="s">
        <v>3327</v>
      </c>
      <c r="E2773" s="29">
        <v>7188.2849608679026</v>
      </c>
      <c r="F2773" s="29">
        <v>14400</v>
      </c>
    </row>
    <row r="2774" spans="1:6" hidden="1" x14ac:dyDescent="0.3">
      <c r="A2774" t="s">
        <v>3302</v>
      </c>
      <c r="B2774" t="s">
        <v>3303</v>
      </c>
      <c r="C2774" t="s">
        <v>3324</v>
      </c>
      <c r="D2774" t="s">
        <v>3328</v>
      </c>
      <c r="E2774" s="29">
        <v>2856.4222839717095</v>
      </c>
      <c r="F2774" s="29">
        <v>5800</v>
      </c>
    </row>
    <row r="2775" spans="1:6" hidden="1" x14ac:dyDescent="0.3">
      <c r="A2775" t="s">
        <v>3302</v>
      </c>
      <c r="B2775" t="s">
        <v>3303</v>
      </c>
      <c r="C2775" t="s">
        <v>3324</v>
      </c>
      <c r="D2775" t="s">
        <v>3329</v>
      </c>
      <c r="E2775" s="29">
        <v>18899.718026436451</v>
      </c>
      <c r="F2775" s="29">
        <v>37800</v>
      </c>
    </row>
    <row r="2776" spans="1:6" hidden="1" x14ac:dyDescent="0.3">
      <c r="A2776" t="s">
        <v>3302</v>
      </c>
      <c r="B2776" t="s">
        <v>3303</v>
      </c>
      <c r="C2776" t="s">
        <v>3324</v>
      </c>
      <c r="D2776" t="s">
        <v>3330</v>
      </c>
      <c r="E2776" s="29">
        <v>2500.1867387983557</v>
      </c>
      <c r="F2776" s="29">
        <v>5100</v>
      </c>
    </row>
    <row r="2777" spans="1:6" hidden="1" x14ac:dyDescent="0.3">
      <c r="A2777" t="s">
        <v>3302</v>
      </c>
      <c r="B2777" t="s">
        <v>3303</v>
      </c>
      <c r="C2777" t="s">
        <v>3324</v>
      </c>
      <c r="D2777" t="s">
        <v>3331</v>
      </c>
      <c r="E2777" s="29">
        <v>6169.2253254749003</v>
      </c>
      <c r="F2777" s="29">
        <v>12400</v>
      </c>
    </row>
    <row r="2778" spans="1:6" hidden="1" x14ac:dyDescent="0.3">
      <c r="A2778" t="s">
        <v>3302</v>
      </c>
      <c r="B2778" t="s">
        <v>3303</v>
      </c>
      <c r="C2778" t="s">
        <v>3324</v>
      </c>
      <c r="D2778" t="s">
        <v>3332</v>
      </c>
      <c r="E2778" s="29">
        <v>400</v>
      </c>
      <c r="F2778" s="29">
        <v>800</v>
      </c>
    </row>
    <row r="2779" spans="1:6" hidden="1" x14ac:dyDescent="0.3">
      <c r="A2779" t="s">
        <v>3302</v>
      </c>
      <c r="B2779" t="s">
        <v>3303</v>
      </c>
      <c r="C2779" t="s">
        <v>3324</v>
      </c>
      <c r="D2779" t="s">
        <v>3333</v>
      </c>
      <c r="E2779" s="29">
        <v>3450.6953963321721</v>
      </c>
      <c r="F2779" s="29">
        <v>7000</v>
      </c>
    </row>
    <row r="2780" spans="1:6" hidden="1" x14ac:dyDescent="0.3">
      <c r="A2780" t="s">
        <v>3302</v>
      </c>
      <c r="B2780" t="s">
        <v>3303</v>
      </c>
      <c r="C2780" t="s">
        <v>3324</v>
      </c>
      <c r="D2780" t="s">
        <v>3334</v>
      </c>
      <c r="E2780" s="29">
        <v>4206.0469532876114</v>
      </c>
      <c r="F2780" s="29">
        <v>8500</v>
      </c>
    </row>
    <row r="2781" spans="1:6" hidden="1" x14ac:dyDescent="0.3">
      <c r="A2781" t="s">
        <v>3302</v>
      </c>
      <c r="B2781" t="s">
        <v>3303</v>
      </c>
      <c r="C2781" t="s">
        <v>3324</v>
      </c>
      <c r="D2781" t="s">
        <v>3335</v>
      </c>
      <c r="E2781" s="29">
        <v>4182.0775156345562</v>
      </c>
      <c r="F2781" s="29">
        <v>8400</v>
      </c>
    </row>
    <row r="2782" spans="1:6" hidden="1" x14ac:dyDescent="0.3">
      <c r="A2782" t="s">
        <v>3302</v>
      </c>
      <c r="B2782" t="s">
        <v>3303</v>
      </c>
      <c r="C2782" t="s">
        <v>3324</v>
      </c>
      <c r="D2782" t="s">
        <v>3336</v>
      </c>
      <c r="E2782" s="29">
        <v>3859.4695921640059</v>
      </c>
      <c r="F2782" s="29">
        <v>7800</v>
      </c>
    </row>
    <row r="2783" spans="1:6" hidden="1" x14ac:dyDescent="0.3">
      <c r="A2783" t="s">
        <v>3302</v>
      </c>
      <c r="B2783" t="s">
        <v>3303</v>
      </c>
      <c r="C2783" t="s">
        <v>3324</v>
      </c>
      <c r="D2783" t="s">
        <v>3337</v>
      </c>
      <c r="E2783" s="29">
        <v>2105.6775501784241</v>
      </c>
      <c r="F2783" s="29">
        <v>4300</v>
      </c>
    </row>
    <row r="2784" spans="1:6" hidden="1" x14ac:dyDescent="0.3">
      <c r="A2784" t="s">
        <v>3302</v>
      </c>
      <c r="B2784" t="s">
        <v>3303</v>
      </c>
      <c r="C2784" t="s">
        <v>3324</v>
      </c>
      <c r="D2784" t="s">
        <v>3338</v>
      </c>
      <c r="E2784" s="29">
        <v>4758.2833762173923</v>
      </c>
      <c r="F2784" s="29">
        <v>9600</v>
      </c>
    </row>
    <row r="2785" spans="1:6" hidden="1" x14ac:dyDescent="0.3">
      <c r="A2785" t="s">
        <v>3302</v>
      </c>
      <c r="B2785" t="s">
        <v>3339</v>
      </c>
      <c r="C2785" t="s">
        <v>3340</v>
      </c>
      <c r="D2785" t="s">
        <v>3341</v>
      </c>
      <c r="E2785" s="29">
        <v>2106.5622904135976</v>
      </c>
      <c r="F2785" s="29">
        <v>4300</v>
      </c>
    </row>
    <row r="2786" spans="1:6" hidden="1" x14ac:dyDescent="0.3">
      <c r="A2786" t="s">
        <v>3302</v>
      </c>
      <c r="B2786" t="s">
        <v>3339</v>
      </c>
      <c r="C2786" t="s">
        <v>3340</v>
      </c>
      <c r="D2786" t="s">
        <v>3342</v>
      </c>
      <c r="E2786" s="29">
        <v>5741.2861236706331</v>
      </c>
      <c r="F2786" s="29">
        <v>11500</v>
      </c>
    </row>
    <row r="2787" spans="1:6" hidden="1" x14ac:dyDescent="0.3">
      <c r="A2787" t="s">
        <v>3302</v>
      </c>
      <c r="B2787" t="s">
        <v>3339</v>
      </c>
      <c r="C2787" t="s">
        <v>3340</v>
      </c>
      <c r="D2787" t="s">
        <v>3343</v>
      </c>
      <c r="E2787" s="29">
        <v>2921.7402426244216</v>
      </c>
      <c r="F2787" s="29">
        <v>5900</v>
      </c>
    </row>
    <row r="2788" spans="1:6" hidden="1" x14ac:dyDescent="0.3">
      <c r="A2788" t="s">
        <v>3302</v>
      </c>
      <c r="B2788" t="s">
        <v>3339</v>
      </c>
      <c r="C2788" t="s">
        <v>3340</v>
      </c>
      <c r="D2788" t="s">
        <v>3344</v>
      </c>
      <c r="E2788" s="29">
        <v>3368.6128392914084</v>
      </c>
      <c r="F2788" s="29">
        <v>6800</v>
      </c>
    </row>
    <row r="2789" spans="1:6" hidden="1" x14ac:dyDescent="0.3">
      <c r="A2789" t="s">
        <v>3302</v>
      </c>
      <c r="B2789" t="s">
        <v>3339</v>
      </c>
      <c r="C2789" t="s">
        <v>3340</v>
      </c>
      <c r="D2789" t="s">
        <v>3345</v>
      </c>
      <c r="E2789" s="29">
        <v>1706.1323936052304</v>
      </c>
      <c r="F2789" s="29">
        <v>3500</v>
      </c>
    </row>
    <row r="2790" spans="1:6" hidden="1" x14ac:dyDescent="0.3">
      <c r="A2790" t="s">
        <v>3302</v>
      </c>
      <c r="B2790" t="s">
        <v>3339</v>
      </c>
      <c r="C2790" t="s">
        <v>3340</v>
      </c>
      <c r="D2790" t="s">
        <v>3346</v>
      </c>
      <c r="E2790" s="29">
        <v>3454.4853219321567</v>
      </c>
      <c r="F2790" s="29">
        <v>7000</v>
      </c>
    </row>
    <row r="2791" spans="1:6" hidden="1" x14ac:dyDescent="0.3">
      <c r="A2791" t="s">
        <v>3302</v>
      </c>
      <c r="B2791" t="s">
        <v>3339</v>
      </c>
      <c r="C2791" t="s">
        <v>3347</v>
      </c>
      <c r="D2791" t="s">
        <v>3348</v>
      </c>
      <c r="E2791" s="29">
        <v>2975.3724096947981</v>
      </c>
      <c r="F2791" s="29">
        <v>6000</v>
      </c>
    </row>
    <row r="2792" spans="1:6" hidden="1" x14ac:dyDescent="0.3">
      <c r="A2792" t="s">
        <v>3302</v>
      </c>
      <c r="B2792" t="s">
        <v>3339</v>
      </c>
      <c r="C2792" t="s">
        <v>3347</v>
      </c>
      <c r="D2792" t="s">
        <v>3349</v>
      </c>
      <c r="E2792" s="29">
        <v>8406.2860083926244</v>
      </c>
      <c r="F2792" s="29">
        <v>16900</v>
      </c>
    </row>
    <row r="2793" spans="1:6" hidden="1" x14ac:dyDescent="0.3">
      <c r="A2793" t="s">
        <v>3302</v>
      </c>
      <c r="B2793" t="s">
        <v>3339</v>
      </c>
      <c r="C2793" t="s">
        <v>3347</v>
      </c>
      <c r="D2793" t="s">
        <v>3350</v>
      </c>
      <c r="E2793" s="29">
        <v>2854.8432084159613</v>
      </c>
      <c r="F2793" s="29">
        <v>5800</v>
      </c>
    </row>
    <row r="2794" spans="1:6" hidden="1" x14ac:dyDescent="0.3">
      <c r="A2794" t="s">
        <v>3302</v>
      </c>
      <c r="B2794" t="s">
        <v>3339</v>
      </c>
      <c r="C2794" t="s">
        <v>3347</v>
      </c>
      <c r="D2794" t="s">
        <v>3351</v>
      </c>
      <c r="E2794" s="29">
        <v>3796.6161328994431</v>
      </c>
      <c r="F2794" s="29">
        <v>7600</v>
      </c>
    </row>
    <row r="2795" spans="1:6" hidden="1" x14ac:dyDescent="0.3">
      <c r="A2795" t="s">
        <v>3302</v>
      </c>
      <c r="B2795" t="s">
        <v>3339</v>
      </c>
      <c r="C2795" t="s">
        <v>3347</v>
      </c>
      <c r="D2795" t="s">
        <v>3352</v>
      </c>
      <c r="E2795" s="29">
        <v>2866.3879777070306</v>
      </c>
      <c r="F2795" s="29">
        <v>5800</v>
      </c>
    </row>
    <row r="2796" spans="1:6" hidden="1" x14ac:dyDescent="0.3">
      <c r="A2796" t="s">
        <v>3302</v>
      </c>
      <c r="B2796" t="s">
        <v>3339</v>
      </c>
      <c r="C2796" t="s">
        <v>3347</v>
      </c>
      <c r="D2796" t="s">
        <v>3353</v>
      </c>
      <c r="E2796" s="29">
        <v>2419.9592439716134</v>
      </c>
      <c r="F2796" s="29">
        <v>4900</v>
      </c>
    </row>
    <row r="2797" spans="1:6" hidden="1" x14ac:dyDescent="0.3">
      <c r="A2797" t="s">
        <v>3302</v>
      </c>
      <c r="B2797" t="s">
        <v>3339</v>
      </c>
      <c r="C2797" t="s">
        <v>3347</v>
      </c>
      <c r="D2797" t="s">
        <v>3354</v>
      </c>
      <c r="E2797" s="29">
        <v>4767.6193263254245</v>
      </c>
      <c r="F2797" s="29">
        <v>9600</v>
      </c>
    </row>
    <row r="2798" spans="1:6" hidden="1" x14ac:dyDescent="0.3">
      <c r="A2798" t="s">
        <v>3302</v>
      </c>
      <c r="B2798" t="s">
        <v>3339</v>
      </c>
      <c r="C2798" t="s">
        <v>3347</v>
      </c>
      <c r="D2798" t="s">
        <v>3355</v>
      </c>
      <c r="E2798" s="29">
        <v>4418.6713553045229</v>
      </c>
      <c r="F2798" s="29">
        <v>8900</v>
      </c>
    </row>
    <row r="2799" spans="1:6" hidden="1" x14ac:dyDescent="0.3">
      <c r="A2799" t="s">
        <v>3302</v>
      </c>
      <c r="B2799" t="s">
        <v>3339</v>
      </c>
      <c r="C2799" t="s">
        <v>3347</v>
      </c>
      <c r="D2799" t="s">
        <v>3356</v>
      </c>
      <c r="E2799" s="29">
        <v>2505.3082221353561</v>
      </c>
      <c r="F2799" s="29">
        <v>5100</v>
      </c>
    </row>
    <row r="2800" spans="1:6" hidden="1" x14ac:dyDescent="0.3">
      <c r="A2800" t="s">
        <v>3302</v>
      </c>
      <c r="B2800" t="s">
        <v>3339</v>
      </c>
      <c r="C2800" t="s">
        <v>3357</v>
      </c>
      <c r="D2800" t="s">
        <v>3358</v>
      </c>
      <c r="E2800" s="29">
        <v>438.11338630417015</v>
      </c>
      <c r="F2800" s="29">
        <v>900</v>
      </c>
    </row>
    <row r="2801" spans="1:6" hidden="1" x14ac:dyDescent="0.3">
      <c r="A2801" t="s">
        <v>3302</v>
      </c>
      <c r="B2801" t="s">
        <v>3339</v>
      </c>
      <c r="C2801" t="s">
        <v>3357</v>
      </c>
      <c r="D2801" t="s">
        <v>3359</v>
      </c>
      <c r="E2801" s="29">
        <v>537.56277905084767</v>
      </c>
      <c r="F2801" s="29">
        <v>1100</v>
      </c>
    </row>
    <row r="2802" spans="1:6" hidden="1" x14ac:dyDescent="0.3">
      <c r="A2802" t="s">
        <v>3302</v>
      </c>
      <c r="B2802" t="s">
        <v>3339</v>
      </c>
      <c r="C2802" t="s">
        <v>3357</v>
      </c>
      <c r="D2802" t="s">
        <v>3360</v>
      </c>
      <c r="E2802" s="29">
        <v>826.55654782640113</v>
      </c>
      <c r="F2802" s="29">
        <v>1700</v>
      </c>
    </row>
    <row r="2803" spans="1:6" hidden="1" x14ac:dyDescent="0.3">
      <c r="A2803" t="s">
        <v>3302</v>
      </c>
      <c r="B2803" t="s">
        <v>3339</v>
      </c>
      <c r="C2803" t="s">
        <v>3357</v>
      </c>
      <c r="D2803" t="s">
        <v>3361</v>
      </c>
      <c r="E2803" s="29">
        <v>1035.400588422455</v>
      </c>
      <c r="F2803" s="29">
        <v>2100</v>
      </c>
    </row>
    <row r="2804" spans="1:6" hidden="1" x14ac:dyDescent="0.3">
      <c r="A2804" t="s">
        <v>3302</v>
      </c>
      <c r="B2804" t="s">
        <v>3339</v>
      </c>
      <c r="C2804" t="s">
        <v>3357</v>
      </c>
      <c r="D2804" t="s">
        <v>3362</v>
      </c>
      <c r="E2804" s="29">
        <v>751.96720544606194</v>
      </c>
      <c r="F2804" s="29">
        <v>1600</v>
      </c>
    </row>
    <row r="2805" spans="1:6" hidden="1" x14ac:dyDescent="0.3">
      <c r="A2805" t="s">
        <v>3302</v>
      </c>
      <c r="B2805" t="s">
        <v>3339</v>
      </c>
      <c r="C2805" t="s">
        <v>3357</v>
      </c>
      <c r="D2805" t="s">
        <v>3363</v>
      </c>
      <c r="E2805" s="29">
        <v>415.5913629828442</v>
      </c>
      <c r="F2805" s="29">
        <v>900</v>
      </c>
    </row>
    <row r="2806" spans="1:6" hidden="1" x14ac:dyDescent="0.3">
      <c r="A2806" t="s">
        <v>3302</v>
      </c>
      <c r="B2806" t="s">
        <v>3339</v>
      </c>
      <c r="C2806" t="s">
        <v>3357</v>
      </c>
      <c r="D2806" t="s">
        <v>3364</v>
      </c>
      <c r="E2806" s="29">
        <v>1098.0537359614148</v>
      </c>
      <c r="F2806" s="29">
        <v>2200</v>
      </c>
    </row>
    <row r="2807" spans="1:6" hidden="1" x14ac:dyDescent="0.3">
      <c r="A2807" t="s">
        <v>3302</v>
      </c>
      <c r="B2807" t="s">
        <v>3339</v>
      </c>
      <c r="C2807" t="s">
        <v>3357</v>
      </c>
      <c r="D2807" t="s">
        <v>3365</v>
      </c>
      <c r="E2807" s="29">
        <v>561.14812725951174</v>
      </c>
      <c r="F2807" s="29">
        <v>1200</v>
      </c>
    </row>
    <row r="2808" spans="1:6" hidden="1" x14ac:dyDescent="0.3">
      <c r="A2808" t="s">
        <v>3302</v>
      </c>
      <c r="B2808" t="s">
        <v>3339</v>
      </c>
      <c r="C2808" t="s">
        <v>3357</v>
      </c>
      <c r="D2808" t="s">
        <v>3366</v>
      </c>
      <c r="E2808" s="29">
        <v>707.47285775960154</v>
      </c>
      <c r="F2808" s="29">
        <v>1500</v>
      </c>
    </row>
    <row r="2809" spans="1:6" hidden="1" x14ac:dyDescent="0.3">
      <c r="A2809" t="s">
        <v>3302</v>
      </c>
      <c r="B2809" t="s">
        <v>3339</v>
      </c>
      <c r="C2809" t="s">
        <v>3357</v>
      </c>
      <c r="D2809" t="s">
        <v>3367</v>
      </c>
      <c r="E2809" s="29">
        <v>417.16174046823528</v>
      </c>
      <c r="F2809" s="29">
        <v>900</v>
      </c>
    </row>
    <row r="2810" spans="1:6" hidden="1" x14ac:dyDescent="0.3">
      <c r="A2810" t="s">
        <v>3302</v>
      </c>
      <c r="B2810" t="s">
        <v>3339</v>
      </c>
      <c r="C2810" t="s">
        <v>3357</v>
      </c>
      <c r="D2810" t="s">
        <v>3368</v>
      </c>
      <c r="E2810" s="29">
        <v>709.16255635370669</v>
      </c>
      <c r="F2810" s="29">
        <v>1500</v>
      </c>
    </row>
    <row r="2811" spans="1:6" hidden="1" x14ac:dyDescent="0.3">
      <c r="A2811" t="s">
        <v>3302</v>
      </c>
      <c r="B2811" t="s">
        <v>3339</v>
      </c>
      <c r="C2811" t="s">
        <v>3357</v>
      </c>
      <c r="D2811" t="s">
        <v>3369</v>
      </c>
      <c r="E2811" s="29">
        <v>445.3538721822456</v>
      </c>
      <c r="F2811" s="29">
        <v>900</v>
      </c>
    </row>
    <row r="2812" spans="1:6" hidden="1" x14ac:dyDescent="0.3">
      <c r="A2812" t="s">
        <v>3302</v>
      </c>
      <c r="B2812" t="s">
        <v>3339</v>
      </c>
      <c r="C2812" t="s">
        <v>3357</v>
      </c>
      <c r="D2812" t="s">
        <v>3370</v>
      </c>
      <c r="E2812" s="29">
        <v>1081.0676834156045</v>
      </c>
      <c r="F2812" s="29">
        <v>2200</v>
      </c>
    </row>
    <row r="2813" spans="1:6" hidden="1" x14ac:dyDescent="0.3">
      <c r="A2813" t="s">
        <v>3302</v>
      </c>
      <c r="B2813" t="s">
        <v>3339</v>
      </c>
      <c r="C2813" t="s">
        <v>3357</v>
      </c>
      <c r="D2813" t="s">
        <v>3371</v>
      </c>
      <c r="E2813" s="29">
        <v>852.28055955829859</v>
      </c>
      <c r="F2813" s="29">
        <v>1800</v>
      </c>
    </row>
    <row r="2814" spans="1:6" hidden="1" x14ac:dyDescent="0.3">
      <c r="A2814" t="s">
        <v>3302</v>
      </c>
      <c r="B2814" t="s">
        <v>3339</v>
      </c>
      <c r="C2814" t="s">
        <v>3357</v>
      </c>
      <c r="D2814" t="s">
        <v>3372</v>
      </c>
      <c r="E2814" s="29">
        <v>507.01051401433887</v>
      </c>
      <c r="F2814" s="29">
        <v>1100</v>
      </c>
    </row>
    <row r="2815" spans="1:6" hidden="1" x14ac:dyDescent="0.3">
      <c r="A2815" t="s">
        <v>3302</v>
      </c>
      <c r="B2815" t="s">
        <v>3339</v>
      </c>
      <c r="C2815" t="s">
        <v>3357</v>
      </c>
      <c r="D2815" t="s">
        <v>3373</v>
      </c>
      <c r="E2815" s="29">
        <v>600.24882704910385</v>
      </c>
      <c r="F2815" s="29">
        <v>1300</v>
      </c>
    </row>
    <row r="2816" spans="1:6" hidden="1" x14ac:dyDescent="0.3">
      <c r="A2816" t="s">
        <v>3302</v>
      </c>
      <c r="B2816" t="s">
        <v>3339</v>
      </c>
      <c r="C2816" t="s">
        <v>3357</v>
      </c>
      <c r="D2816" t="s">
        <v>3374</v>
      </c>
      <c r="E2816" s="29">
        <v>906.81882028246218</v>
      </c>
      <c r="F2816" s="29">
        <v>1900</v>
      </c>
    </row>
    <row r="2817" spans="1:6" hidden="1" x14ac:dyDescent="0.3">
      <c r="A2817" t="s">
        <v>3302</v>
      </c>
      <c r="B2817" t="s">
        <v>3339</v>
      </c>
      <c r="C2817" t="s">
        <v>3357</v>
      </c>
      <c r="D2817" t="s">
        <v>3375</v>
      </c>
      <c r="E2817" s="29">
        <v>583.00191035478542</v>
      </c>
      <c r="F2817" s="29">
        <v>1200</v>
      </c>
    </row>
    <row r="2818" spans="1:6" hidden="1" x14ac:dyDescent="0.3">
      <c r="A2818" t="s">
        <v>3302</v>
      </c>
      <c r="B2818" t="s">
        <v>3339</v>
      </c>
      <c r="C2818" t="s">
        <v>3357</v>
      </c>
      <c r="D2818" t="s">
        <v>3376</v>
      </c>
      <c r="E2818" s="29">
        <v>410.88023052667097</v>
      </c>
      <c r="F2818" s="29">
        <v>900</v>
      </c>
    </row>
    <row r="2819" spans="1:6" hidden="1" x14ac:dyDescent="0.3">
      <c r="A2819" t="s">
        <v>3302</v>
      </c>
      <c r="B2819" t="s">
        <v>3339</v>
      </c>
      <c r="C2819" t="s">
        <v>3357</v>
      </c>
      <c r="D2819" t="s">
        <v>3377</v>
      </c>
      <c r="E2819" s="29">
        <v>408.9957775442017</v>
      </c>
      <c r="F2819" s="29">
        <v>900</v>
      </c>
    </row>
    <row r="2820" spans="1:6" hidden="1" x14ac:dyDescent="0.3">
      <c r="A2820" t="s">
        <v>3302</v>
      </c>
      <c r="B2820" t="s">
        <v>3339</v>
      </c>
      <c r="C2820" t="s">
        <v>3357</v>
      </c>
      <c r="D2820" t="s">
        <v>3378</v>
      </c>
      <c r="E2820" s="29">
        <v>496.1958364974696</v>
      </c>
      <c r="F2820" s="29">
        <v>1000</v>
      </c>
    </row>
    <row r="2821" spans="1:6" hidden="1" x14ac:dyDescent="0.3">
      <c r="A2821" t="s">
        <v>3302</v>
      </c>
      <c r="B2821" t="s">
        <v>3339</v>
      </c>
      <c r="C2821" t="s">
        <v>3357</v>
      </c>
      <c r="D2821" t="s">
        <v>3379</v>
      </c>
      <c r="E2821" s="29">
        <v>520.7364353470582</v>
      </c>
      <c r="F2821" s="29">
        <v>1100</v>
      </c>
    </row>
    <row r="2822" spans="1:6" hidden="1" x14ac:dyDescent="0.3">
      <c r="A2822" t="s">
        <v>3302</v>
      </c>
      <c r="B2822" t="s">
        <v>3339</v>
      </c>
      <c r="C2822" t="s">
        <v>3357</v>
      </c>
      <c r="D2822" t="s">
        <v>3380</v>
      </c>
      <c r="E2822" s="29">
        <v>400</v>
      </c>
      <c r="F2822" s="29">
        <v>800</v>
      </c>
    </row>
    <row r="2823" spans="1:6" hidden="1" x14ac:dyDescent="0.3">
      <c r="A2823" t="s">
        <v>3302</v>
      </c>
      <c r="B2823" t="s">
        <v>3339</v>
      </c>
      <c r="C2823" t="s">
        <v>3357</v>
      </c>
      <c r="D2823" t="s">
        <v>3381</v>
      </c>
      <c r="E2823" s="29">
        <v>427.22122022213983</v>
      </c>
      <c r="F2823" s="29">
        <v>900</v>
      </c>
    </row>
    <row r="2824" spans="1:6" hidden="1" x14ac:dyDescent="0.3">
      <c r="A2824" t="s">
        <v>3302</v>
      </c>
      <c r="B2824" t="s">
        <v>3339</v>
      </c>
      <c r="C2824" t="s">
        <v>3357</v>
      </c>
      <c r="D2824" t="s">
        <v>3382</v>
      </c>
      <c r="E2824" s="29">
        <v>515.42868079505672</v>
      </c>
      <c r="F2824" s="29">
        <v>1100</v>
      </c>
    </row>
    <row r="2825" spans="1:6" hidden="1" x14ac:dyDescent="0.3">
      <c r="A2825" t="s">
        <v>3302</v>
      </c>
      <c r="B2825" t="s">
        <v>3339</v>
      </c>
      <c r="C2825" t="s">
        <v>3357</v>
      </c>
      <c r="D2825" t="s">
        <v>3383</v>
      </c>
      <c r="E2825" s="29">
        <v>441.11633170872801</v>
      </c>
      <c r="F2825" s="29">
        <v>900</v>
      </c>
    </row>
    <row r="2826" spans="1:6" hidden="1" x14ac:dyDescent="0.3">
      <c r="A2826" t="s">
        <v>3302</v>
      </c>
      <c r="B2826" t="s">
        <v>3339</v>
      </c>
      <c r="C2826" t="s">
        <v>3357</v>
      </c>
      <c r="D2826" t="s">
        <v>3384</v>
      </c>
      <c r="E2826" s="29">
        <v>949.28197390708124</v>
      </c>
      <c r="F2826" s="29">
        <v>1900</v>
      </c>
    </row>
    <row r="2827" spans="1:6" hidden="1" x14ac:dyDescent="0.3">
      <c r="A2827" t="s">
        <v>3302</v>
      </c>
      <c r="B2827" t="s">
        <v>3339</v>
      </c>
      <c r="C2827" t="s">
        <v>3357</v>
      </c>
      <c r="D2827" t="s">
        <v>3385</v>
      </c>
      <c r="E2827" s="29">
        <v>445.9704884415371</v>
      </c>
      <c r="F2827" s="29">
        <v>900</v>
      </c>
    </row>
    <row r="2828" spans="1:6" hidden="1" x14ac:dyDescent="0.3">
      <c r="A2828" t="s">
        <v>3302</v>
      </c>
      <c r="B2828" t="s">
        <v>3386</v>
      </c>
      <c r="C2828" t="s">
        <v>3387</v>
      </c>
      <c r="D2828" t="s">
        <v>3388</v>
      </c>
      <c r="E2828" s="29">
        <v>944.49117234582798</v>
      </c>
      <c r="F2828" s="29">
        <v>1900</v>
      </c>
    </row>
    <row r="2829" spans="1:6" hidden="1" x14ac:dyDescent="0.3">
      <c r="A2829" t="s">
        <v>3302</v>
      </c>
      <c r="B2829" t="s">
        <v>3386</v>
      </c>
      <c r="C2829" t="s">
        <v>3387</v>
      </c>
      <c r="D2829" t="s">
        <v>3389</v>
      </c>
      <c r="E2829" s="29">
        <v>2373.22626498197</v>
      </c>
      <c r="F2829" s="29">
        <v>4800</v>
      </c>
    </row>
    <row r="2830" spans="1:6" hidden="1" x14ac:dyDescent="0.3">
      <c r="A2830" t="s">
        <v>3302</v>
      </c>
      <c r="B2830" t="s">
        <v>3386</v>
      </c>
      <c r="C2830" t="s">
        <v>3387</v>
      </c>
      <c r="D2830" t="s">
        <v>3390</v>
      </c>
      <c r="E2830" s="29">
        <v>400</v>
      </c>
      <c r="F2830" s="29">
        <v>800</v>
      </c>
    </row>
    <row r="2831" spans="1:6" hidden="1" x14ac:dyDescent="0.3">
      <c r="A2831" t="s">
        <v>3302</v>
      </c>
      <c r="B2831" t="s">
        <v>3386</v>
      </c>
      <c r="C2831" t="s">
        <v>3387</v>
      </c>
      <c r="D2831" t="s">
        <v>3391</v>
      </c>
      <c r="E2831" s="29">
        <v>1204.1642509914943</v>
      </c>
      <c r="F2831" s="29">
        <v>2500</v>
      </c>
    </row>
    <row r="2832" spans="1:6" hidden="1" x14ac:dyDescent="0.3">
      <c r="A2832" t="s">
        <v>3302</v>
      </c>
      <c r="B2832" t="s">
        <v>3386</v>
      </c>
      <c r="C2832" t="s">
        <v>3387</v>
      </c>
      <c r="D2832" t="s">
        <v>3392</v>
      </c>
      <c r="E2832" s="29">
        <v>1183.4364305623271</v>
      </c>
      <c r="F2832" s="29">
        <v>2400</v>
      </c>
    </row>
    <row r="2833" spans="1:6" hidden="1" x14ac:dyDescent="0.3">
      <c r="A2833" t="s">
        <v>3302</v>
      </c>
      <c r="B2833" t="s">
        <v>3386</v>
      </c>
      <c r="C2833" t="s">
        <v>3393</v>
      </c>
      <c r="D2833" t="s">
        <v>3394</v>
      </c>
      <c r="E2833" s="29">
        <v>400.22341057653625</v>
      </c>
      <c r="F2833" s="29">
        <v>900</v>
      </c>
    </row>
    <row r="2834" spans="1:6" hidden="1" x14ac:dyDescent="0.3">
      <c r="A2834" t="s">
        <v>3302</v>
      </c>
      <c r="B2834" t="s">
        <v>3386</v>
      </c>
      <c r="C2834" t="s">
        <v>3393</v>
      </c>
      <c r="D2834" t="s">
        <v>3395</v>
      </c>
      <c r="E2834" s="29">
        <v>503.86427872888129</v>
      </c>
      <c r="F2834" s="29">
        <v>1100</v>
      </c>
    </row>
    <row r="2835" spans="1:6" hidden="1" x14ac:dyDescent="0.3">
      <c r="A2835" t="s">
        <v>3302</v>
      </c>
      <c r="B2835" t="s">
        <v>3386</v>
      </c>
      <c r="C2835" t="s">
        <v>3393</v>
      </c>
      <c r="D2835" t="s">
        <v>3396</v>
      </c>
      <c r="E2835" s="29">
        <v>470.54456961137066</v>
      </c>
      <c r="F2835" s="29">
        <v>1000</v>
      </c>
    </row>
    <row r="2836" spans="1:6" hidden="1" x14ac:dyDescent="0.3">
      <c r="A2836" t="s">
        <v>3302</v>
      </c>
      <c r="B2836" t="s">
        <v>3386</v>
      </c>
      <c r="C2836" t="s">
        <v>3393</v>
      </c>
      <c r="D2836" t="s">
        <v>3397</v>
      </c>
      <c r="E2836" s="29">
        <v>575.77457490917823</v>
      </c>
      <c r="F2836" s="29">
        <v>1200</v>
      </c>
    </row>
    <row r="2837" spans="1:6" hidden="1" x14ac:dyDescent="0.3">
      <c r="A2837" t="s">
        <v>3302</v>
      </c>
      <c r="B2837" t="s">
        <v>3386</v>
      </c>
      <c r="C2837" t="s">
        <v>3393</v>
      </c>
      <c r="D2837" t="s">
        <v>3398</v>
      </c>
      <c r="E2837" s="29">
        <v>400</v>
      </c>
      <c r="F2837" s="29">
        <v>800</v>
      </c>
    </row>
    <row r="2838" spans="1:6" hidden="1" x14ac:dyDescent="0.3">
      <c r="A2838" t="s">
        <v>3302</v>
      </c>
      <c r="B2838" t="s">
        <v>3386</v>
      </c>
      <c r="C2838" t="s">
        <v>3399</v>
      </c>
      <c r="D2838" t="s">
        <v>3400</v>
      </c>
      <c r="E2838" s="29">
        <v>1044.1013669013214</v>
      </c>
      <c r="F2838" s="29">
        <v>2100</v>
      </c>
    </row>
    <row r="2839" spans="1:6" hidden="1" x14ac:dyDescent="0.3">
      <c r="A2839" t="s">
        <v>3302</v>
      </c>
      <c r="B2839" t="s">
        <v>3386</v>
      </c>
      <c r="C2839" t="s">
        <v>3399</v>
      </c>
      <c r="D2839" t="s">
        <v>3401</v>
      </c>
      <c r="E2839" s="29">
        <v>719.11908108037869</v>
      </c>
      <c r="F2839" s="29">
        <v>1500</v>
      </c>
    </row>
    <row r="2840" spans="1:6" hidden="1" x14ac:dyDescent="0.3">
      <c r="A2840" t="s">
        <v>3302</v>
      </c>
      <c r="B2840" t="s">
        <v>3386</v>
      </c>
      <c r="C2840" t="s">
        <v>3399</v>
      </c>
      <c r="D2840" t="s">
        <v>3402</v>
      </c>
      <c r="E2840" s="29">
        <v>1067.2983946556633</v>
      </c>
      <c r="F2840" s="29">
        <v>2200</v>
      </c>
    </row>
    <row r="2841" spans="1:6" hidden="1" x14ac:dyDescent="0.3">
      <c r="A2841" t="s">
        <v>3302</v>
      </c>
      <c r="B2841" t="s">
        <v>3386</v>
      </c>
      <c r="C2841" t="s">
        <v>3403</v>
      </c>
      <c r="D2841" t="s">
        <v>3404</v>
      </c>
      <c r="E2841" s="29">
        <v>551.051464270417</v>
      </c>
      <c r="F2841" s="29">
        <v>1200</v>
      </c>
    </row>
    <row r="2842" spans="1:6" hidden="1" x14ac:dyDescent="0.3">
      <c r="A2842" t="s">
        <v>3302</v>
      </c>
      <c r="B2842" t="s">
        <v>3386</v>
      </c>
      <c r="C2842" t="s">
        <v>3403</v>
      </c>
      <c r="D2842" t="s">
        <v>3405</v>
      </c>
      <c r="E2842" s="29">
        <v>668.09940594912507</v>
      </c>
      <c r="F2842" s="29">
        <v>1400</v>
      </c>
    </row>
    <row r="2843" spans="1:6" hidden="1" x14ac:dyDescent="0.3">
      <c r="A2843" t="s">
        <v>3302</v>
      </c>
      <c r="B2843" t="s">
        <v>3386</v>
      </c>
      <c r="C2843" t="s">
        <v>3403</v>
      </c>
      <c r="D2843" t="s">
        <v>3406</v>
      </c>
      <c r="E2843" s="29">
        <v>784.04363064584049</v>
      </c>
      <c r="F2843" s="29">
        <v>1600</v>
      </c>
    </row>
    <row r="2844" spans="1:6" hidden="1" x14ac:dyDescent="0.3">
      <c r="A2844" t="s">
        <v>3302</v>
      </c>
      <c r="B2844" t="s">
        <v>3386</v>
      </c>
      <c r="C2844" t="s">
        <v>3403</v>
      </c>
      <c r="D2844" t="s">
        <v>3407</v>
      </c>
      <c r="E2844" s="29">
        <v>831.17888328775564</v>
      </c>
      <c r="F2844" s="29">
        <v>1700</v>
      </c>
    </row>
    <row r="2845" spans="1:6" hidden="1" x14ac:dyDescent="0.3">
      <c r="A2845" t="s">
        <v>3302</v>
      </c>
      <c r="B2845" t="s">
        <v>3386</v>
      </c>
      <c r="C2845" t="s">
        <v>3403</v>
      </c>
      <c r="D2845" t="s">
        <v>3408</v>
      </c>
      <c r="E2845" s="29">
        <v>987.10110102528756</v>
      </c>
      <c r="F2845" s="29">
        <v>2000</v>
      </c>
    </row>
    <row r="2846" spans="1:6" hidden="1" x14ac:dyDescent="0.3">
      <c r="A2846" t="s">
        <v>3302</v>
      </c>
      <c r="B2846" t="s">
        <v>3386</v>
      </c>
      <c r="C2846" t="s">
        <v>3409</v>
      </c>
      <c r="D2846" t="s">
        <v>3410</v>
      </c>
      <c r="E2846" s="29">
        <v>1690.8081153403123</v>
      </c>
      <c r="F2846" s="29">
        <v>3400</v>
      </c>
    </row>
    <row r="2847" spans="1:6" hidden="1" x14ac:dyDescent="0.3">
      <c r="A2847" t="s">
        <v>3302</v>
      </c>
      <c r="B2847" t="s">
        <v>3386</v>
      </c>
      <c r="C2847" t="s">
        <v>3409</v>
      </c>
      <c r="D2847" t="s">
        <v>3411</v>
      </c>
      <c r="E2847" s="29">
        <v>1837.1473277436719</v>
      </c>
      <c r="F2847" s="29">
        <v>3700</v>
      </c>
    </row>
    <row r="2848" spans="1:6" hidden="1" x14ac:dyDescent="0.3">
      <c r="A2848" t="s">
        <v>3302</v>
      </c>
      <c r="B2848" t="s">
        <v>3386</v>
      </c>
      <c r="C2848" t="s">
        <v>3409</v>
      </c>
      <c r="D2848" t="s">
        <v>3412</v>
      </c>
      <c r="E2848" s="29">
        <v>598.22283347028508</v>
      </c>
      <c r="F2848" s="29">
        <v>1200</v>
      </c>
    </row>
    <row r="2849" spans="1:6" hidden="1" x14ac:dyDescent="0.3">
      <c r="A2849" t="s">
        <v>3302</v>
      </c>
      <c r="B2849" t="s">
        <v>3386</v>
      </c>
      <c r="C2849" t="s">
        <v>3409</v>
      </c>
      <c r="D2849" t="s">
        <v>3413</v>
      </c>
      <c r="E2849" s="29">
        <v>785.02915887859012</v>
      </c>
      <c r="F2849" s="29">
        <v>1600</v>
      </c>
    </row>
    <row r="2850" spans="1:6" hidden="1" x14ac:dyDescent="0.3">
      <c r="A2850" t="s">
        <v>3302</v>
      </c>
      <c r="B2850" t="s">
        <v>3386</v>
      </c>
      <c r="C2850" t="s">
        <v>3409</v>
      </c>
      <c r="D2850" t="s">
        <v>3414</v>
      </c>
      <c r="E2850" s="29">
        <v>829.36969196222412</v>
      </c>
      <c r="F2850" s="29">
        <v>1700</v>
      </c>
    </row>
    <row r="2851" spans="1:6" hidden="1" x14ac:dyDescent="0.3">
      <c r="A2851" t="s">
        <v>3302</v>
      </c>
      <c r="B2851" t="s">
        <v>3386</v>
      </c>
      <c r="C2851" t="s">
        <v>3409</v>
      </c>
      <c r="D2851" t="s">
        <v>3415</v>
      </c>
      <c r="E2851" s="29">
        <v>859.57246578619674</v>
      </c>
      <c r="F2851" s="29">
        <v>1800</v>
      </c>
    </row>
    <row r="2852" spans="1:6" hidden="1" x14ac:dyDescent="0.3">
      <c r="A2852" t="s">
        <v>3302</v>
      </c>
      <c r="B2852" t="s">
        <v>3386</v>
      </c>
      <c r="C2852" t="s">
        <v>3409</v>
      </c>
      <c r="D2852" t="s">
        <v>3416</v>
      </c>
      <c r="E2852" s="29">
        <v>1671.5671290268797</v>
      </c>
      <c r="F2852" s="29">
        <v>3400</v>
      </c>
    </row>
    <row r="2853" spans="1:6" hidden="1" x14ac:dyDescent="0.3">
      <c r="A2853" t="s">
        <v>3302</v>
      </c>
      <c r="B2853" t="s">
        <v>3386</v>
      </c>
      <c r="C2853" t="s">
        <v>3409</v>
      </c>
      <c r="D2853" t="s">
        <v>3417</v>
      </c>
      <c r="E2853" s="29">
        <v>1575.1626403303269</v>
      </c>
      <c r="F2853" s="29">
        <v>3200</v>
      </c>
    </row>
    <row r="2854" spans="1:6" hidden="1" x14ac:dyDescent="0.3">
      <c r="A2854" t="s">
        <v>3302</v>
      </c>
      <c r="B2854" t="s">
        <v>3386</v>
      </c>
      <c r="C2854" t="s">
        <v>3409</v>
      </c>
      <c r="D2854" t="s">
        <v>3418</v>
      </c>
      <c r="E2854" s="29">
        <v>2321.5114898081883</v>
      </c>
      <c r="F2854" s="29">
        <v>4700</v>
      </c>
    </row>
    <row r="2855" spans="1:6" hidden="1" x14ac:dyDescent="0.3">
      <c r="A2855" t="s">
        <v>3302</v>
      </c>
      <c r="B2855" t="s">
        <v>3386</v>
      </c>
      <c r="C2855" t="s">
        <v>3409</v>
      </c>
      <c r="D2855" t="s">
        <v>3419</v>
      </c>
      <c r="E2855" s="29">
        <v>466.47217859147247</v>
      </c>
      <c r="F2855" s="29">
        <v>1000</v>
      </c>
    </row>
    <row r="2856" spans="1:6" hidden="1" x14ac:dyDescent="0.3">
      <c r="A2856" t="s">
        <v>3302</v>
      </c>
      <c r="B2856" t="s">
        <v>3386</v>
      </c>
      <c r="C2856" t="s">
        <v>3420</v>
      </c>
      <c r="D2856" t="s">
        <v>3421</v>
      </c>
      <c r="E2856" s="29">
        <v>669.4270427489364</v>
      </c>
      <c r="F2856" s="29">
        <v>1400</v>
      </c>
    </row>
    <row r="2857" spans="1:6" hidden="1" x14ac:dyDescent="0.3">
      <c r="A2857" t="s">
        <v>3302</v>
      </c>
      <c r="B2857" t="s">
        <v>3386</v>
      </c>
      <c r="C2857" t="s">
        <v>3420</v>
      </c>
      <c r="D2857" t="s">
        <v>3422</v>
      </c>
      <c r="E2857" s="29">
        <v>468.75752930474169</v>
      </c>
      <c r="F2857" s="29">
        <v>1000</v>
      </c>
    </row>
    <row r="2858" spans="1:6" hidden="1" x14ac:dyDescent="0.3">
      <c r="A2858" t="s">
        <v>3302</v>
      </c>
      <c r="B2858" t="s">
        <v>3386</v>
      </c>
      <c r="C2858" t="s">
        <v>3420</v>
      </c>
      <c r="D2858" t="s">
        <v>3423</v>
      </c>
      <c r="E2858" s="29">
        <v>400</v>
      </c>
      <c r="F2858" s="29">
        <v>800</v>
      </c>
    </row>
    <row r="2859" spans="1:6" hidden="1" x14ac:dyDescent="0.3">
      <c r="A2859" t="s">
        <v>3302</v>
      </c>
      <c r="B2859" t="s">
        <v>3386</v>
      </c>
      <c r="C2859" t="s">
        <v>3420</v>
      </c>
      <c r="D2859" t="s">
        <v>3424</v>
      </c>
      <c r="E2859" s="29">
        <v>808.07719451302614</v>
      </c>
      <c r="F2859" s="29">
        <v>1700</v>
      </c>
    </row>
    <row r="2860" spans="1:6" hidden="1" x14ac:dyDescent="0.3">
      <c r="A2860" t="s">
        <v>3302</v>
      </c>
      <c r="B2860" t="s">
        <v>3425</v>
      </c>
      <c r="C2860" t="s">
        <v>3426</v>
      </c>
      <c r="D2860" t="s">
        <v>3427</v>
      </c>
      <c r="E2860" s="29">
        <v>2681.8470165499975</v>
      </c>
      <c r="F2860" s="29">
        <v>5400</v>
      </c>
    </row>
    <row r="2861" spans="1:6" hidden="1" x14ac:dyDescent="0.3">
      <c r="A2861" t="s">
        <v>3302</v>
      </c>
      <c r="B2861" t="s">
        <v>3425</v>
      </c>
      <c r="C2861" t="s">
        <v>3426</v>
      </c>
      <c r="D2861" t="s">
        <v>3428</v>
      </c>
      <c r="E2861" s="29">
        <v>1931.9964504037785</v>
      </c>
      <c r="F2861" s="29">
        <v>3900</v>
      </c>
    </row>
    <row r="2862" spans="1:6" hidden="1" x14ac:dyDescent="0.3">
      <c r="A2862" t="s">
        <v>3302</v>
      </c>
      <c r="B2862" t="s">
        <v>3425</v>
      </c>
      <c r="C2862" t="s">
        <v>3426</v>
      </c>
      <c r="D2862" t="s">
        <v>3429</v>
      </c>
      <c r="E2862" s="29">
        <v>1552.1756972822745</v>
      </c>
      <c r="F2862" s="29">
        <v>3200</v>
      </c>
    </row>
    <row r="2863" spans="1:6" hidden="1" x14ac:dyDescent="0.3">
      <c r="A2863" t="s">
        <v>3302</v>
      </c>
      <c r="B2863" t="s">
        <v>3425</v>
      </c>
      <c r="C2863" t="s">
        <v>3426</v>
      </c>
      <c r="D2863" t="s">
        <v>3430</v>
      </c>
      <c r="E2863" s="29">
        <v>1757.110904699864</v>
      </c>
      <c r="F2863" s="29">
        <v>3600</v>
      </c>
    </row>
    <row r="2864" spans="1:6" hidden="1" x14ac:dyDescent="0.3">
      <c r="A2864" t="s">
        <v>3302</v>
      </c>
      <c r="B2864" t="s">
        <v>3425</v>
      </c>
      <c r="C2864" t="s">
        <v>3426</v>
      </c>
      <c r="D2864" t="s">
        <v>3431</v>
      </c>
      <c r="E2864" s="29">
        <v>1489.2367244807544</v>
      </c>
      <c r="F2864" s="29">
        <v>3000</v>
      </c>
    </row>
    <row r="2865" spans="1:6" hidden="1" x14ac:dyDescent="0.3">
      <c r="A2865" t="s">
        <v>3302</v>
      </c>
      <c r="B2865" t="s">
        <v>3425</v>
      </c>
      <c r="C2865" t="s">
        <v>3426</v>
      </c>
      <c r="D2865" t="s">
        <v>3432</v>
      </c>
      <c r="E2865" s="29">
        <v>2114.6626264119732</v>
      </c>
      <c r="F2865" s="29">
        <v>4300</v>
      </c>
    </row>
    <row r="2866" spans="1:6" hidden="1" x14ac:dyDescent="0.3">
      <c r="A2866" t="s">
        <v>3302</v>
      </c>
      <c r="B2866" t="s">
        <v>3425</v>
      </c>
      <c r="C2866" t="s">
        <v>3433</v>
      </c>
      <c r="D2866" t="s">
        <v>3434</v>
      </c>
      <c r="E2866" s="29">
        <v>536.04057836990182</v>
      </c>
      <c r="F2866" s="29">
        <v>1100</v>
      </c>
    </row>
    <row r="2867" spans="1:6" hidden="1" x14ac:dyDescent="0.3">
      <c r="A2867" t="s">
        <v>3302</v>
      </c>
      <c r="B2867" t="s">
        <v>3425</v>
      </c>
      <c r="C2867" t="s">
        <v>3433</v>
      </c>
      <c r="D2867" t="s">
        <v>3435</v>
      </c>
      <c r="E2867" s="29">
        <v>1757.5621475344324</v>
      </c>
      <c r="F2867" s="29">
        <v>3600</v>
      </c>
    </row>
    <row r="2868" spans="1:6" hidden="1" x14ac:dyDescent="0.3">
      <c r="A2868" t="s">
        <v>3302</v>
      </c>
      <c r="B2868" t="s">
        <v>3425</v>
      </c>
      <c r="C2868" t="s">
        <v>3433</v>
      </c>
      <c r="D2868" t="s">
        <v>3436</v>
      </c>
      <c r="E2868" s="29">
        <v>638.9720821983542</v>
      </c>
      <c r="F2868" s="29">
        <v>1300</v>
      </c>
    </row>
    <row r="2869" spans="1:6" hidden="1" x14ac:dyDescent="0.3">
      <c r="A2869" t="s">
        <v>3302</v>
      </c>
      <c r="B2869" t="s">
        <v>3425</v>
      </c>
      <c r="C2869" t="s">
        <v>3433</v>
      </c>
      <c r="D2869" t="s">
        <v>3437</v>
      </c>
      <c r="E2869" s="29">
        <v>622.3290388647722</v>
      </c>
      <c r="F2869" s="29">
        <v>1300</v>
      </c>
    </row>
    <row r="2870" spans="1:6" hidden="1" x14ac:dyDescent="0.3">
      <c r="A2870" t="s">
        <v>3302</v>
      </c>
      <c r="B2870" t="s">
        <v>3425</v>
      </c>
      <c r="C2870" t="s">
        <v>3438</v>
      </c>
      <c r="D2870" t="s">
        <v>3439</v>
      </c>
      <c r="E2870" s="29">
        <v>503.74558552962412</v>
      </c>
      <c r="F2870" s="29">
        <v>1100</v>
      </c>
    </row>
    <row r="2871" spans="1:6" hidden="1" x14ac:dyDescent="0.3">
      <c r="A2871" t="s">
        <v>3302</v>
      </c>
      <c r="B2871" t="s">
        <v>3425</v>
      </c>
      <c r="C2871" t="s">
        <v>3438</v>
      </c>
      <c r="D2871" t="s">
        <v>3440</v>
      </c>
      <c r="E2871" s="29">
        <v>884.63764527214744</v>
      </c>
      <c r="F2871" s="29">
        <v>1800</v>
      </c>
    </row>
    <row r="2872" spans="1:6" hidden="1" x14ac:dyDescent="0.3">
      <c r="A2872" t="s">
        <v>3302</v>
      </c>
      <c r="B2872" t="s">
        <v>3425</v>
      </c>
      <c r="C2872" t="s">
        <v>3438</v>
      </c>
      <c r="D2872" t="s">
        <v>3441</v>
      </c>
      <c r="E2872" s="29">
        <v>1821.4109289306778</v>
      </c>
      <c r="F2872" s="29">
        <v>3700</v>
      </c>
    </row>
    <row r="2873" spans="1:6" hidden="1" x14ac:dyDescent="0.3">
      <c r="A2873" t="s">
        <v>3302</v>
      </c>
      <c r="B2873" t="s">
        <v>3425</v>
      </c>
      <c r="C2873" t="s">
        <v>3442</v>
      </c>
      <c r="D2873" t="s">
        <v>3443</v>
      </c>
      <c r="E2873" s="29">
        <v>3009.2931663974709</v>
      </c>
      <c r="F2873" s="29">
        <v>6100</v>
      </c>
    </row>
    <row r="2874" spans="1:6" hidden="1" x14ac:dyDescent="0.3">
      <c r="A2874" t="s">
        <v>3302</v>
      </c>
      <c r="B2874" t="s">
        <v>3425</v>
      </c>
      <c r="C2874" t="s">
        <v>3442</v>
      </c>
      <c r="D2874" t="s">
        <v>3444</v>
      </c>
      <c r="E2874" s="29">
        <v>922.64357102467739</v>
      </c>
      <c r="F2874" s="29">
        <v>1900</v>
      </c>
    </row>
    <row r="2875" spans="1:6" hidden="1" x14ac:dyDescent="0.3">
      <c r="A2875" t="s">
        <v>3302</v>
      </c>
      <c r="B2875" t="s">
        <v>3425</v>
      </c>
      <c r="C2875" t="s">
        <v>3442</v>
      </c>
      <c r="D2875" t="s">
        <v>3445</v>
      </c>
      <c r="E2875" s="29">
        <v>804.39982642514269</v>
      </c>
      <c r="F2875" s="29">
        <v>1700</v>
      </c>
    </row>
    <row r="2876" spans="1:6" hidden="1" x14ac:dyDescent="0.3">
      <c r="A2876" t="s">
        <v>3302</v>
      </c>
      <c r="B2876" t="s">
        <v>3425</v>
      </c>
      <c r="C2876" t="s">
        <v>3442</v>
      </c>
      <c r="D2876" t="s">
        <v>3446</v>
      </c>
      <c r="E2876" s="29">
        <v>1868.3556835941367</v>
      </c>
      <c r="F2876" s="29">
        <v>3800</v>
      </c>
    </row>
    <row r="2877" spans="1:6" hidden="1" x14ac:dyDescent="0.3">
      <c r="A2877" t="s">
        <v>3302</v>
      </c>
      <c r="B2877" t="s">
        <v>3425</v>
      </c>
      <c r="C2877" t="s">
        <v>3442</v>
      </c>
      <c r="D2877" t="s">
        <v>3447</v>
      </c>
      <c r="E2877" s="29">
        <v>2843.3898762592116</v>
      </c>
      <c r="F2877" s="29">
        <v>5700</v>
      </c>
    </row>
    <row r="2878" spans="1:6" hidden="1" x14ac:dyDescent="0.3">
      <c r="A2878" t="s">
        <v>3302</v>
      </c>
      <c r="B2878" t="s">
        <v>3425</v>
      </c>
      <c r="C2878" t="s">
        <v>3448</v>
      </c>
      <c r="D2878" t="s">
        <v>3449</v>
      </c>
      <c r="E2878" s="29">
        <v>1411.3596077001705</v>
      </c>
      <c r="F2878" s="29">
        <v>2900</v>
      </c>
    </row>
    <row r="2879" spans="1:6" hidden="1" x14ac:dyDescent="0.3">
      <c r="A2879" t="s">
        <v>3302</v>
      </c>
      <c r="B2879" t="s">
        <v>3425</v>
      </c>
      <c r="C2879" t="s">
        <v>3448</v>
      </c>
      <c r="D2879" t="s">
        <v>3450</v>
      </c>
      <c r="E2879" s="29">
        <v>1205.322092944657</v>
      </c>
      <c r="F2879" s="29">
        <v>2500</v>
      </c>
    </row>
    <row r="2880" spans="1:6" hidden="1" x14ac:dyDescent="0.3">
      <c r="A2880" t="s">
        <v>3302</v>
      </c>
      <c r="B2880" t="s">
        <v>3425</v>
      </c>
      <c r="C2880" t="s">
        <v>3448</v>
      </c>
      <c r="D2880" t="s">
        <v>3451</v>
      </c>
      <c r="E2880" s="29">
        <v>670.13986080686391</v>
      </c>
      <c r="F2880" s="29">
        <v>1400</v>
      </c>
    </row>
    <row r="2881" spans="1:6" hidden="1" x14ac:dyDescent="0.3">
      <c r="A2881" t="s">
        <v>3302</v>
      </c>
      <c r="B2881" t="s">
        <v>3425</v>
      </c>
      <c r="C2881" t="s">
        <v>3448</v>
      </c>
      <c r="D2881" t="s">
        <v>3452</v>
      </c>
      <c r="E2881" s="29">
        <v>2709.8434610403883</v>
      </c>
      <c r="F2881" s="29">
        <v>5500</v>
      </c>
    </row>
    <row r="2882" spans="1:6" hidden="1" x14ac:dyDescent="0.3">
      <c r="A2882" t="s">
        <v>3302</v>
      </c>
      <c r="B2882" t="s">
        <v>3425</v>
      </c>
      <c r="C2882" t="s">
        <v>3453</v>
      </c>
      <c r="D2882" t="s">
        <v>3454</v>
      </c>
      <c r="E2882" s="29">
        <v>676.84621336198688</v>
      </c>
      <c r="F2882" s="29">
        <v>1400</v>
      </c>
    </row>
    <row r="2883" spans="1:6" hidden="1" x14ac:dyDescent="0.3">
      <c r="A2883" t="s">
        <v>3302</v>
      </c>
      <c r="B2883" t="s">
        <v>3425</v>
      </c>
      <c r="C2883" t="s">
        <v>3453</v>
      </c>
      <c r="D2883" t="s">
        <v>3455</v>
      </c>
      <c r="E2883" s="29">
        <v>2822.6863010856855</v>
      </c>
      <c r="F2883" s="29">
        <v>5700</v>
      </c>
    </row>
    <row r="2884" spans="1:6" hidden="1" x14ac:dyDescent="0.3">
      <c r="A2884" t="s">
        <v>3302</v>
      </c>
      <c r="B2884" t="s">
        <v>3425</v>
      </c>
      <c r="C2884" t="s">
        <v>3453</v>
      </c>
      <c r="D2884" t="s">
        <v>3456</v>
      </c>
      <c r="E2884" s="29">
        <v>968.37786003619567</v>
      </c>
      <c r="F2884" s="29">
        <v>2000</v>
      </c>
    </row>
    <row r="2885" spans="1:6" hidden="1" x14ac:dyDescent="0.3">
      <c r="A2885" t="s">
        <v>3302</v>
      </c>
      <c r="B2885" t="s">
        <v>3425</v>
      </c>
      <c r="C2885" t="s">
        <v>3457</v>
      </c>
      <c r="D2885" t="s">
        <v>3458</v>
      </c>
      <c r="E2885" s="29">
        <v>409.42783896176996</v>
      </c>
      <c r="F2885" s="29">
        <v>900</v>
      </c>
    </row>
    <row r="2886" spans="1:6" hidden="1" x14ac:dyDescent="0.3">
      <c r="A2886" t="s">
        <v>3302</v>
      </c>
      <c r="B2886" t="s">
        <v>3425</v>
      </c>
      <c r="C2886" t="s">
        <v>3457</v>
      </c>
      <c r="D2886" t="s">
        <v>3459</v>
      </c>
      <c r="E2886" s="29">
        <v>588.58953570552126</v>
      </c>
      <c r="F2886" s="29">
        <v>1200</v>
      </c>
    </row>
    <row r="2887" spans="1:6" hidden="1" x14ac:dyDescent="0.3">
      <c r="A2887" t="s">
        <v>3302</v>
      </c>
      <c r="B2887" t="s">
        <v>3425</v>
      </c>
      <c r="C2887" t="s">
        <v>3457</v>
      </c>
      <c r="D2887" t="s">
        <v>3460</v>
      </c>
      <c r="E2887" s="29">
        <v>1236.4485007713834</v>
      </c>
      <c r="F2887" s="29">
        <v>2500</v>
      </c>
    </row>
    <row r="2888" spans="1:6" hidden="1" x14ac:dyDescent="0.3">
      <c r="A2888" t="s">
        <v>3302</v>
      </c>
      <c r="B2888" t="s">
        <v>3425</v>
      </c>
      <c r="C2888" t="s">
        <v>3457</v>
      </c>
      <c r="D2888" t="s">
        <v>3461</v>
      </c>
      <c r="E2888" s="29">
        <v>558.62660418823816</v>
      </c>
      <c r="F2888" s="29">
        <v>1200</v>
      </c>
    </row>
    <row r="2889" spans="1:6" hidden="1" x14ac:dyDescent="0.3">
      <c r="A2889" t="s">
        <v>3302</v>
      </c>
      <c r="B2889" t="s">
        <v>3425</v>
      </c>
      <c r="C2889" t="s">
        <v>3457</v>
      </c>
      <c r="D2889" t="s">
        <v>3462</v>
      </c>
      <c r="E2889" s="29">
        <v>1874.7736721357353</v>
      </c>
      <c r="F2889" s="29">
        <v>3800</v>
      </c>
    </row>
    <row r="2890" spans="1:6" hidden="1" x14ac:dyDescent="0.3">
      <c r="A2890" t="s">
        <v>3302</v>
      </c>
      <c r="B2890" t="s">
        <v>3425</v>
      </c>
      <c r="C2890" t="s">
        <v>3463</v>
      </c>
      <c r="D2890" t="s">
        <v>3464</v>
      </c>
      <c r="E2890" s="29">
        <v>1481.0380161907046</v>
      </c>
      <c r="F2890" s="29">
        <v>3000</v>
      </c>
    </row>
    <row r="2891" spans="1:6" hidden="1" x14ac:dyDescent="0.3">
      <c r="A2891" t="s">
        <v>3302</v>
      </c>
      <c r="B2891" t="s">
        <v>3425</v>
      </c>
      <c r="C2891" t="s">
        <v>3463</v>
      </c>
      <c r="D2891" t="s">
        <v>3465</v>
      </c>
      <c r="E2891" s="29">
        <v>2243.5582681299588</v>
      </c>
      <c r="F2891" s="29">
        <v>4500</v>
      </c>
    </row>
    <row r="2892" spans="1:6" hidden="1" x14ac:dyDescent="0.3">
      <c r="A2892" t="s">
        <v>3302</v>
      </c>
      <c r="B2892" t="s">
        <v>3425</v>
      </c>
      <c r="C2892" t="s">
        <v>3463</v>
      </c>
      <c r="D2892" t="s">
        <v>3466</v>
      </c>
      <c r="E2892" s="29">
        <v>1972.0509285623698</v>
      </c>
      <c r="F2892" s="29">
        <v>4000</v>
      </c>
    </row>
    <row r="2893" spans="1:6" hidden="1" x14ac:dyDescent="0.3">
      <c r="A2893" t="s">
        <v>3302</v>
      </c>
      <c r="B2893" t="s">
        <v>3425</v>
      </c>
      <c r="C2893" t="s">
        <v>3463</v>
      </c>
      <c r="D2893" t="s">
        <v>3467</v>
      </c>
      <c r="E2893" s="29">
        <v>1564.8147240904041</v>
      </c>
      <c r="F2893" s="29">
        <v>3200</v>
      </c>
    </row>
    <row r="2894" spans="1:6" hidden="1" x14ac:dyDescent="0.3">
      <c r="A2894" t="s">
        <v>3302</v>
      </c>
      <c r="B2894" t="s">
        <v>3425</v>
      </c>
      <c r="C2894" t="s">
        <v>3463</v>
      </c>
      <c r="D2894" t="s">
        <v>3468</v>
      </c>
      <c r="E2894" s="29">
        <v>928.44044065792218</v>
      </c>
      <c r="F2894" s="29">
        <v>1900</v>
      </c>
    </row>
    <row r="2895" spans="1:6" hidden="1" x14ac:dyDescent="0.3">
      <c r="A2895" t="s">
        <v>3302</v>
      </c>
      <c r="B2895" t="s">
        <v>3425</v>
      </c>
      <c r="C2895" t="s">
        <v>3463</v>
      </c>
      <c r="D2895" t="s">
        <v>3469</v>
      </c>
      <c r="E2895" s="29">
        <v>437.57340039465691</v>
      </c>
      <c r="F2895" s="29">
        <v>900</v>
      </c>
    </row>
    <row r="2896" spans="1:6" hidden="1" x14ac:dyDescent="0.3">
      <c r="A2896" t="s">
        <v>3302</v>
      </c>
      <c r="B2896" t="s">
        <v>3470</v>
      </c>
      <c r="C2896" t="s">
        <v>3471</v>
      </c>
      <c r="D2896" t="s">
        <v>3472</v>
      </c>
      <c r="E2896" s="29">
        <v>680.64142419981022</v>
      </c>
      <c r="F2896" s="29">
        <v>1400</v>
      </c>
    </row>
    <row r="2897" spans="1:6" hidden="1" x14ac:dyDescent="0.3">
      <c r="A2897" t="s">
        <v>3302</v>
      </c>
      <c r="B2897" t="s">
        <v>3470</v>
      </c>
      <c r="C2897" t="s">
        <v>3471</v>
      </c>
      <c r="D2897" t="s">
        <v>3473</v>
      </c>
      <c r="E2897" s="29">
        <v>1865.6502426033803</v>
      </c>
      <c r="F2897" s="29">
        <v>3800</v>
      </c>
    </row>
    <row r="2898" spans="1:6" hidden="1" x14ac:dyDescent="0.3">
      <c r="A2898" t="s">
        <v>3302</v>
      </c>
      <c r="B2898" t="s">
        <v>3470</v>
      </c>
      <c r="C2898" t="s">
        <v>3474</v>
      </c>
      <c r="D2898" t="s">
        <v>3475</v>
      </c>
      <c r="E2898" s="29">
        <v>1239.999605475736</v>
      </c>
      <c r="F2898" s="29">
        <v>2500</v>
      </c>
    </row>
    <row r="2899" spans="1:6" hidden="1" x14ac:dyDescent="0.3">
      <c r="A2899" t="s">
        <v>3302</v>
      </c>
      <c r="B2899" t="s">
        <v>3470</v>
      </c>
      <c r="C2899" t="s">
        <v>3474</v>
      </c>
      <c r="D2899" t="s">
        <v>3476</v>
      </c>
      <c r="E2899" s="29">
        <v>1909.6403526241097</v>
      </c>
      <c r="F2899" s="29">
        <v>3900</v>
      </c>
    </row>
    <row r="2900" spans="1:6" hidden="1" x14ac:dyDescent="0.3">
      <c r="A2900" t="s">
        <v>3302</v>
      </c>
      <c r="B2900" t="s">
        <v>3470</v>
      </c>
      <c r="C2900" t="s">
        <v>3474</v>
      </c>
      <c r="D2900" t="s">
        <v>3477</v>
      </c>
      <c r="E2900" s="29">
        <v>4888.9924390247888</v>
      </c>
      <c r="F2900" s="29">
        <v>9800</v>
      </c>
    </row>
    <row r="2901" spans="1:6" hidden="1" x14ac:dyDescent="0.3">
      <c r="A2901" t="s">
        <v>3302</v>
      </c>
      <c r="B2901" t="s">
        <v>3470</v>
      </c>
      <c r="C2901" t="s">
        <v>3474</v>
      </c>
      <c r="D2901" t="s">
        <v>3478</v>
      </c>
      <c r="E2901" s="29">
        <v>2678.3448665737915</v>
      </c>
      <c r="F2901" s="29">
        <v>5400</v>
      </c>
    </row>
    <row r="2902" spans="1:6" hidden="1" x14ac:dyDescent="0.3">
      <c r="A2902" t="s">
        <v>3302</v>
      </c>
      <c r="B2902" t="s">
        <v>3470</v>
      </c>
      <c r="C2902" t="s">
        <v>3474</v>
      </c>
      <c r="D2902" t="s">
        <v>3479</v>
      </c>
      <c r="E2902" s="29">
        <v>4414.0731860718843</v>
      </c>
      <c r="F2902" s="29">
        <v>8900</v>
      </c>
    </row>
    <row r="2903" spans="1:6" hidden="1" x14ac:dyDescent="0.3">
      <c r="A2903" t="s">
        <v>3302</v>
      </c>
      <c r="B2903" t="s">
        <v>3470</v>
      </c>
      <c r="C2903" t="s">
        <v>3474</v>
      </c>
      <c r="D2903" t="s">
        <v>3480</v>
      </c>
      <c r="E2903" s="29">
        <v>2900.3440718453617</v>
      </c>
      <c r="F2903" s="29">
        <v>5900</v>
      </c>
    </row>
    <row r="2904" spans="1:6" hidden="1" x14ac:dyDescent="0.3">
      <c r="A2904" t="s">
        <v>3302</v>
      </c>
      <c r="B2904" t="s">
        <v>3470</v>
      </c>
      <c r="C2904" t="s">
        <v>3474</v>
      </c>
      <c r="D2904" t="s">
        <v>3481</v>
      </c>
      <c r="E2904" s="29">
        <v>1201.7254135531921</v>
      </c>
      <c r="F2904" s="29">
        <v>2500</v>
      </c>
    </row>
    <row r="2905" spans="1:6" hidden="1" x14ac:dyDescent="0.3">
      <c r="A2905" t="s">
        <v>3302</v>
      </c>
      <c r="B2905" t="s">
        <v>3470</v>
      </c>
      <c r="C2905" t="s">
        <v>3474</v>
      </c>
      <c r="D2905" t="s">
        <v>3482</v>
      </c>
      <c r="E2905" s="29">
        <v>5406.5723602465396</v>
      </c>
      <c r="F2905" s="29">
        <v>10900</v>
      </c>
    </row>
    <row r="2906" spans="1:6" hidden="1" x14ac:dyDescent="0.3">
      <c r="A2906" t="s">
        <v>3302</v>
      </c>
      <c r="B2906" t="s">
        <v>3470</v>
      </c>
      <c r="C2906" t="s">
        <v>3474</v>
      </c>
      <c r="D2906" t="s">
        <v>3483</v>
      </c>
      <c r="E2906" s="29">
        <v>3482.8839035391529</v>
      </c>
      <c r="F2906" s="29">
        <v>7000</v>
      </c>
    </row>
    <row r="2907" spans="1:6" hidden="1" x14ac:dyDescent="0.3">
      <c r="A2907" t="s">
        <v>3302</v>
      </c>
      <c r="B2907" t="s">
        <v>3470</v>
      </c>
      <c r="C2907" t="s">
        <v>3484</v>
      </c>
      <c r="D2907" t="s">
        <v>3485</v>
      </c>
      <c r="E2907" s="29">
        <v>3366.1718538525629</v>
      </c>
      <c r="F2907" s="29">
        <v>6800</v>
      </c>
    </row>
    <row r="2908" spans="1:6" hidden="1" x14ac:dyDescent="0.3">
      <c r="A2908" t="s">
        <v>3302</v>
      </c>
      <c r="B2908" t="s">
        <v>3470</v>
      </c>
      <c r="C2908" t="s">
        <v>3484</v>
      </c>
      <c r="D2908" t="s">
        <v>3486</v>
      </c>
      <c r="E2908" s="29">
        <v>1857.735515567884</v>
      </c>
      <c r="F2908" s="29">
        <v>3800</v>
      </c>
    </row>
    <row r="2909" spans="1:6" hidden="1" x14ac:dyDescent="0.3">
      <c r="A2909" t="s">
        <v>3302</v>
      </c>
      <c r="B2909" t="s">
        <v>3470</v>
      </c>
      <c r="C2909" t="s">
        <v>3484</v>
      </c>
      <c r="D2909" t="s">
        <v>3487</v>
      </c>
      <c r="E2909" s="29">
        <v>4865.2887937748183</v>
      </c>
      <c r="F2909" s="29">
        <v>9800</v>
      </c>
    </row>
    <row r="2910" spans="1:6" hidden="1" x14ac:dyDescent="0.3">
      <c r="A2910" t="s">
        <v>3302</v>
      </c>
      <c r="B2910" t="s">
        <v>3470</v>
      </c>
      <c r="C2910" t="s">
        <v>3484</v>
      </c>
      <c r="D2910" t="s">
        <v>3488</v>
      </c>
      <c r="E2910" s="29">
        <v>1730.5622161758292</v>
      </c>
      <c r="F2910" s="29">
        <v>3500</v>
      </c>
    </row>
    <row r="2911" spans="1:6" hidden="1" x14ac:dyDescent="0.3">
      <c r="A2911" t="s">
        <v>3302</v>
      </c>
      <c r="B2911" t="s">
        <v>3470</v>
      </c>
      <c r="C2911" t="s">
        <v>3484</v>
      </c>
      <c r="D2911" t="s">
        <v>3489</v>
      </c>
      <c r="E2911" s="29">
        <v>1035.2296851949568</v>
      </c>
      <c r="F2911" s="29">
        <v>2100</v>
      </c>
    </row>
    <row r="2912" spans="1:6" hidden="1" x14ac:dyDescent="0.3">
      <c r="A2912" t="s">
        <v>3302</v>
      </c>
      <c r="B2912" t="s">
        <v>3470</v>
      </c>
      <c r="C2912" t="s">
        <v>3490</v>
      </c>
      <c r="D2912" t="s">
        <v>3491</v>
      </c>
      <c r="E2912" s="29">
        <v>5830.6269539419018</v>
      </c>
      <c r="F2912" s="29">
        <v>11700</v>
      </c>
    </row>
    <row r="2913" spans="1:6" hidden="1" x14ac:dyDescent="0.3">
      <c r="A2913" t="s">
        <v>3302</v>
      </c>
      <c r="B2913" t="s">
        <v>3470</v>
      </c>
      <c r="C2913" t="s">
        <v>3492</v>
      </c>
      <c r="D2913" t="s">
        <v>3493</v>
      </c>
      <c r="E2913" s="29">
        <v>3399.0925831095747</v>
      </c>
      <c r="F2913" s="29">
        <v>6800</v>
      </c>
    </row>
    <row r="2914" spans="1:6" hidden="1" x14ac:dyDescent="0.3">
      <c r="A2914" t="s">
        <v>3302</v>
      </c>
      <c r="B2914" t="s">
        <v>3470</v>
      </c>
      <c r="C2914" t="s">
        <v>3492</v>
      </c>
      <c r="D2914" t="s">
        <v>3494</v>
      </c>
      <c r="E2914" s="29">
        <v>3385.911943645729</v>
      </c>
      <c r="F2914" s="29">
        <v>6800</v>
      </c>
    </row>
    <row r="2915" spans="1:6" hidden="1" x14ac:dyDescent="0.3">
      <c r="A2915" t="s">
        <v>3302</v>
      </c>
      <c r="B2915" t="s">
        <v>3470</v>
      </c>
      <c r="C2915" t="s">
        <v>3492</v>
      </c>
      <c r="D2915" t="s">
        <v>3495</v>
      </c>
      <c r="E2915" s="29">
        <v>4911.0013378123731</v>
      </c>
      <c r="F2915" s="29">
        <v>9900</v>
      </c>
    </row>
    <row r="2916" spans="1:6" hidden="1" x14ac:dyDescent="0.3">
      <c r="A2916" t="s">
        <v>134</v>
      </c>
      <c r="B2916" t="s">
        <v>135</v>
      </c>
      <c r="C2916" t="s">
        <v>3496</v>
      </c>
      <c r="D2916" t="s">
        <v>3497</v>
      </c>
      <c r="E2916" s="29">
        <v>1567.4653024615525</v>
      </c>
      <c r="F2916" s="29">
        <v>3200</v>
      </c>
    </row>
    <row r="2917" spans="1:6" hidden="1" x14ac:dyDescent="0.3">
      <c r="A2917" t="s">
        <v>134</v>
      </c>
      <c r="B2917" t="s">
        <v>135</v>
      </c>
      <c r="C2917" t="s">
        <v>3496</v>
      </c>
      <c r="D2917" t="s">
        <v>3498</v>
      </c>
      <c r="E2917" s="29">
        <v>6485.9738874006107</v>
      </c>
      <c r="F2917" s="29">
        <v>13000</v>
      </c>
    </row>
    <row r="2918" spans="1:6" hidden="1" x14ac:dyDescent="0.3">
      <c r="A2918" t="s">
        <v>134</v>
      </c>
      <c r="B2918" t="s">
        <v>135</v>
      </c>
      <c r="C2918" t="s">
        <v>3496</v>
      </c>
      <c r="D2918" t="s">
        <v>3499</v>
      </c>
      <c r="E2918" s="29">
        <v>8220.5616359981905</v>
      </c>
      <c r="F2918" s="29">
        <v>16500</v>
      </c>
    </row>
    <row r="2919" spans="1:6" hidden="1" x14ac:dyDescent="0.3">
      <c r="A2919" t="s">
        <v>134</v>
      </c>
      <c r="B2919" t="s">
        <v>135</v>
      </c>
      <c r="C2919" t="s">
        <v>136</v>
      </c>
      <c r="D2919" t="s">
        <v>455</v>
      </c>
      <c r="E2919" s="29">
        <v>15577.339103378152</v>
      </c>
      <c r="F2919" s="29">
        <v>31200</v>
      </c>
    </row>
    <row r="2920" spans="1:6" hidden="1" x14ac:dyDescent="0.3">
      <c r="A2920" t="s">
        <v>134</v>
      </c>
      <c r="B2920" t="s">
        <v>135</v>
      </c>
      <c r="C2920" t="s">
        <v>136</v>
      </c>
      <c r="D2920" t="s">
        <v>3500</v>
      </c>
      <c r="E2920" s="29">
        <v>3842.6250998343116</v>
      </c>
      <c r="F2920" s="29">
        <v>7700</v>
      </c>
    </row>
    <row r="2921" spans="1:6" hidden="1" x14ac:dyDescent="0.3">
      <c r="A2921" t="s">
        <v>134</v>
      </c>
      <c r="B2921" t="s">
        <v>135</v>
      </c>
      <c r="C2921" t="s">
        <v>136</v>
      </c>
      <c r="D2921" t="s">
        <v>3501</v>
      </c>
      <c r="E2921" s="29">
        <v>4017.2661460975214</v>
      </c>
      <c r="F2921" s="29">
        <v>8100</v>
      </c>
    </row>
    <row r="2922" spans="1:6" hidden="1" x14ac:dyDescent="0.3">
      <c r="A2922" t="s">
        <v>134</v>
      </c>
      <c r="B2922" t="s">
        <v>135</v>
      </c>
      <c r="C2922" t="s">
        <v>136</v>
      </c>
      <c r="D2922" t="s">
        <v>3502</v>
      </c>
      <c r="E2922" s="29">
        <v>2254.1079284388034</v>
      </c>
      <c r="F2922" s="29">
        <v>4600</v>
      </c>
    </row>
    <row r="2923" spans="1:6" hidden="1" x14ac:dyDescent="0.3">
      <c r="A2923" t="s">
        <v>134</v>
      </c>
      <c r="B2923" t="s">
        <v>135</v>
      </c>
      <c r="C2923" t="s">
        <v>136</v>
      </c>
      <c r="D2923" t="s">
        <v>3503</v>
      </c>
      <c r="E2923" s="29">
        <v>6349.1588364126383</v>
      </c>
      <c r="F2923" s="29">
        <v>12700</v>
      </c>
    </row>
    <row r="2924" spans="1:6" hidden="1" x14ac:dyDescent="0.3">
      <c r="A2924" t="s">
        <v>134</v>
      </c>
      <c r="B2924" t="s">
        <v>135</v>
      </c>
      <c r="C2924" t="s">
        <v>136</v>
      </c>
      <c r="D2924" t="s">
        <v>456</v>
      </c>
      <c r="E2924" s="29">
        <v>9880.9158815122482</v>
      </c>
      <c r="F2924" s="29">
        <v>19800</v>
      </c>
    </row>
    <row r="2925" spans="1:6" hidden="1" x14ac:dyDescent="0.3">
      <c r="A2925" t="s">
        <v>134</v>
      </c>
      <c r="B2925" t="s">
        <v>135</v>
      </c>
      <c r="C2925" t="s">
        <v>136</v>
      </c>
      <c r="D2925" t="s">
        <v>457</v>
      </c>
      <c r="E2925" s="29">
        <v>5861.6559822197323</v>
      </c>
      <c r="F2925" s="29">
        <v>11800</v>
      </c>
    </row>
    <row r="2926" spans="1:6" hidden="1" x14ac:dyDescent="0.3">
      <c r="A2926" t="s">
        <v>134</v>
      </c>
      <c r="B2926" t="s">
        <v>135</v>
      </c>
      <c r="C2926" t="s">
        <v>136</v>
      </c>
      <c r="D2926" t="s">
        <v>458</v>
      </c>
      <c r="E2926" s="29">
        <v>10956.974116109666</v>
      </c>
      <c r="F2926" s="29">
        <v>22000</v>
      </c>
    </row>
    <row r="2927" spans="1:6" hidden="1" x14ac:dyDescent="0.3">
      <c r="A2927" t="s">
        <v>134</v>
      </c>
      <c r="B2927" t="s">
        <v>135</v>
      </c>
      <c r="C2927" t="s">
        <v>136</v>
      </c>
      <c r="D2927" t="s">
        <v>3504</v>
      </c>
      <c r="E2927" s="29">
        <v>5486.0744419452958</v>
      </c>
      <c r="F2927" s="29">
        <v>11000</v>
      </c>
    </row>
    <row r="2928" spans="1:6" hidden="1" x14ac:dyDescent="0.3">
      <c r="A2928" t="s">
        <v>134</v>
      </c>
      <c r="B2928" t="s">
        <v>135</v>
      </c>
      <c r="C2928" t="s">
        <v>136</v>
      </c>
      <c r="D2928" t="s">
        <v>3505</v>
      </c>
      <c r="E2928" s="29">
        <v>4528.7792469338847</v>
      </c>
      <c r="F2928" s="29">
        <v>9100</v>
      </c>
    </row>
    <row r="2929" spans="1:6" hidden="1" x14ac:dyDescent="0.3">
      <c r="A2929" t="s">
        <v>134</v>
      </c>
      <c r="B2929" t="s">
        <v>135</v>
      </c>
      <c r="C2929" t="s">
        <v>136</v>
      </c>
      <c r="D2929" t="s">
        <v>459</v>
      </c>
      <c r="E2929" s="29">
        <v>27802.76652585659</v>
      </c>
      <c r="F2929" s="29">
        <v>55700</v>
      </c>
    </row>
    <row r="2930" spans="1:6" hidden="1" x14ac:dyDescent="0.3">
      <c r="A2930" t="s">
        <v>134</v>
      </c>
      <c r="B2930" t="s">
        <v>135</v>
      </c>
      <c r="C2930" t="s">
        <v>136</v>
      </c>
      <c r="D2930" t="s">
        <v>460</v>
      </c>
      <c r="E2930" s="29">
        <v>6801.8114288203114</v>
      </c>
      <c r="F2930" s="29">
        <v>13700</v>
      </c>
    </row>
    <row r="2931" spans="1:6" hidden="1" x14ac:dyDescent="0.3">
      <c r="A2931" t="s">
        <v>134</v>
      </c>
      <c r="B2931" t="s">
        <v>135</v>
      </c>
      <c r="C2931" t="s">
        <v>136</v>
      </c>
      <c r="D2931" t="s">
        <v>461</v>
      </c>
      <c r="E2931" s="29">
        <v>6181.399001945555</v>
      </c>
      <c r="F2931" s="29">
        <v>12400</v>
      </c>
    </row>
    <row r="2932" spans="1:6" hidden="1" x14ac:dyDescent="0.3">
      <c r="A2932" t="s">
        <v>134</v>
      </c>
      <c r="B2932" t="s">
        <v>135</v>
      </c>
      <c r="C2932" t="s">
        <v>136</v>
      </c>
      <c r="D2932" t="s">
        <v>3506</v>
      </c>
      <c r="E2932" s="29">
        <v>5288.6414909938139</v>
      </c>
      <c r="F2932" s="29">
        <v>10600</v>
      </c>
    </row>
    <row r="2933" spans="1:6" hidden="1" x14ac:dyDescent="0.3">
      <c r="A2933" t="s">
        <v>134</v>
      </c>
      <c r="B2933" t="s">
        <v>135</v>
      </c>
      <c r="C2933" t="s">
        <v>136</v>
      </c>
      <c r="D2933" t="s">
        <v>462</v>
      </c>
      <c r="E2933" s="29">
        <v>11263.418897619791</v>
      </c>
      <c r="F2933" s="29">
        <v>22600</v>
      </c>
    </row>
    <row r="2934" spans="1:6" hidden="1" x14ac:dyDescent="0.3">
      <c r="A2934" t="s">
        <v>134</v>
      </c>
      <c r="B2934" t="s">
        <v>135</v>
      </c>
      <c r="C2934" t="s">
        <v>136</v>
      </c>
      <c r="D2934" t="s">
        <v>3507</v>
      </c>
      <c r="E2934" s="29">
        <v>4501.6990807493476</v>
      </c>
      <c r="F2934" s="29">
        <v>9100</v>
      </c>
    </row>
    <row r="2935" spans="1:6" hidden="1" x14ac:dyDescent="0.3">
      <c r="A2935" t="s">
        <v>134</v>
      </c>
      <c r="B2935" t="s">
        <v>135</v>
      </c>
      <c r="C2935" t="s">
        <v>136</v>
      </c>
      <c r="D2935" t="s">
        <v>3508</v>
      </c>
      <c r="E2935" s="29">
        <v>2990.198791371552</v>
      </c>
      <c r="F2935" s="29">
        <v>6000</v>
      </c>
    </row>
    <row r="2936" spans="1:6" hidden="1" x14ac:dyDescent="0.3">
      <c r="A2936" t="s">
        <v>134</v>
      </c>
      <c r="B2936" t="s">
        <v>135</v>
      </c>
      <c r="C2936" t="s">
        <v>136</v>
      </c>
      <c r="D2936" t="s">
        <v>3509</v>
      </c>
      <c r="E2936" s="29">
        <v>6686.5119236820265</v>
      </c>
      <c r="F2936" s="29">
        <v>13400</v>
      </c>
    </row>
    <row r="2937" spans="1:6" hidden="1" x14ac:dyDescent="0.3">
      <c r="A2937" t="s">
        <v>134</v>
      </c>
      <c r="B2937" t="s">
        <v>135</v>
      </c>
      <c r="C2937" t="s">
        <v>136</v>
      </c>
      <c r="D2937" t="s">
        <v>463</v>
      </c>
      <c r="E2937" s="29">
        <v>7292.7786322163793</v>
      </c>
      <c r="F2937" s="29">
        <v>14600</v>
      </c>
    </row>
    <row r="2938" spans="1:6" hidden="1" x14ac:dyDescent="0.3">
      <c r="A2938" t="s">
        <v>134</v>
      </c>
      <c r="B2938" t="s">
        <v>135</v>
      </c>
      <c r="C2938" t="s">
        <v>136</v>
      </c>
      <c r="D2938" t="s">
        <v>3510</v>
      </c>
      <c r="E2938" s="29">
        <v>4339.7505000109222</v>
      </c>
      <c r="F2938" s="29">
        <v>8700</v>
      </c>
    </row>
    <row r="2939" spans="1:6" hidden="1" x14ac:dyDescent="0.3">
      <c r="A2939" t="s">
        <v>134</v>
      </c>
      <c r="B2939" t="s">
        <v>135</v>
      </c>
      <c r="C2939" t="s">
        <v>136</v>
      </c>
      <c r="D2939" t="s">
        <v>3511</v>
      </c>
      <c r="E2939" s="29">
        <v>5462.2682584430531</v>
      </c>
      <c r="F2939" s="29">
        <v>11000</v>
      </c>
    </row>
    <row r="2940" spans="1:6" hidden="1" x14ac:dyDescent="0.3">
      <c r="A2940" t="s">
        <v>134</v>
      </c>
      <c r="B2940" t="s">
        <v>135</v>
      </c>
      <c r="C2940" t="s">
        <v>136</v>
      </c>
      <c r="D2940" t="s">
        <v>3512</v>
      </c>
      <c r="E2940" s="29">
        <v>4688.4994797898125</v>
      </c>
      <c r="F2940" s="29">
        <v>9400</v>
      </c>
    </row>
    <row r="2941" spans="1:6" hidden="1" x14ac:dyDescent="0.3">
      <c r="A2941" t="s">
        <v>134</v>
      </c>
      <c r="B2941" t="s">
        <v>135</v>
      </c>
      <c r="C2941" t="s">
        <v>136</v>
      </c>
      <c r="D2941" t="s">
        <v>464</v>
      </c>
      <c r="E2941" s="29">
        <v>7143.5056043633904</v>
      </c>
      <c r="F2941" s="29">
        <v>14300</v>
      </c>
    </row>
    <row r="2942" spans="1:6" hidden="1" x14ac:dyDescent="0.3">
      <c r="A2942" t="s">
        <v>134</v>
      </c>
      <c r="B2942" t="s">
        <v>135</v>
      </c>
      <c r="C2942" t="s">
        <v>3513</v>
      </c>
      <c r="D2942" t="s">
        <v>3514</v>
      </c>
      <c r="E2942" s="29">
        <v>1910.3114334139582</v>
      </c>
      <c r="F2942" s="29">
        <v>3900</v>
      </c>
    </row>
    <row r="2943" spans="1:6" hidden="1" x14ac:dyDescent="0.3">
      <c r="A2943" t="s">
        <v>134</v>
      </c>
      <c r="B2943" t="s">
        <v>135</v>
      </c>
      <c r="C2943" t="s">
        <v>3513</v>
      </c>
      <c r="D2943" t="s">
        <v>3515</v>
      </c>
      <c r="E2943" s="29">
        <v>3525.0338168759686</v>
      </c>
      <c r="F2943" s="29">
        <v>7100</v>
      </c>
    </row>
    <row r="2944" spans="1:6" hidden="1" x14ac:dyDescent="0.3">
      <c r="A2944" t="s">
        <v>134</v>
      </c>
      <c r="B2944" t="s">
        <v>135</v>
      </c>
      <c r="C2944" t="s">
        <v>3513</v>
      </c>
      <c r="D2944" t="s">
        <v>3516</v>
      </c>
      <c r="E2944" s="29">
        <v>1731.5453299967523</v>
      </c>
      <c r="F2944" s="29">
        <v>3500</v>
      </c>
    </row>
    <row r="2945" spans="1:6" hidden="1" x14ac:dyDescent="0.3">
      <c r="A2945" t="s">
        <v>134</v>
      </c>
      <c r="B2945" t="s">
        <v>135</v>
      </c>
      <c r="C2945" t="s">
        <v>3513</v>
      </c>
      <c r="D2945" t="s">
        <v>3517</v>
      </c>
      <c r="E2945" s="29">
        <v>2244.5574515475541</v>
      </c>
      <c r="F2945" s="29">
        <v>4500</v>
      </c>
    </row>
    <row r="2946" spans="1:6" hidden="1" x14ac:dyDescent="0.3">
      <c r="A2946" t="s">
        <v>134</v>
      </c>
      <c r="B2946" t="s">
        <v>135</v>
      </c>
      <c r="C2946" t="s">
        <v>3513</v>
      </c>
      <c r="D2946" t="s">
        <v>3518</v>
      </c>
      <c r="E2946" s="29">
        <v>1970.5396636314917</v>
      </c>
      <c r="F2946" s="29">
        <v>4000</v>
      </c>
    </row>
    <row r="2947" spans="1:6" hidden="1" x14ac:dyDescent="0.3">
      <c r="A2947" t="s">
        <v>134</v>
      </c>
      <c r="B2947" t="s">
        <v>135</v>
      </c>
      <c r="C2947" t="s">
        <v>3513</v>
      </c>
      <c r="D2947" t="s">
        <v>3519</v>
      </c>
      <c r="E2947" s="29">
        <v>855.9389203279718</v>
      </c>
      <c r="F2947" s="29">
        <v>1800</v>
      </c>
    </row>
    <row r="2948" spans="1:6" hidden="1" x14ac:dyDescent="0.3">
      <c r="A2948" t="s">
        <v>134</v>
      </c>
      <c r="B2948" t="s">
        <v>135</v>
      </c>
      <c r="C2948" t="s">
        <v>3513</v>
      </c>
      <c r="D2948" t="s">
        <v>3520</v>
      </c>
      <c r="E2948" s="29">
        <v>1570.5698184863907</v>
      </c>
      <c r="F2948" s="29">
        <v>3200</v>
      </c>
    </row>
    <row r="2949" spans="1:6" hidden="1" x14ac:dyDescent="0.3">
      <c r="A2949" t="s">
        <v>134</v>
      </c>
      <c r="B2949" t="s">
        <v>135</v>
      </c>
      <c r="C2949" t="s">
        <v>3513</v>
      </c>
      <c r="D2949" t="s">
        <v>3521</v>
      </c>
      <c r="E2949" s="29">
        <v>3434.7236637308438</v>
      </c>
      <c r="F2949" s="29">
        <v>6900</v>
      </c>
    </row>
    <row r="2950" spans="1:6" hidden="1" x14ac:dyDescent="0.3">
      <c r="A2950" t="s">
        <v>134</v>
      </c>
      <c r="B2950" t="s">
        <v>135</v>
      </c>
      <c r="C2950" t="s">
        <v>3513</v>
      </c>
      <c r="D2950" t="s">
        <v>3522</v>
      </c>
      <c r="E2950" s="29">
        <v>2058.0385148734531</v>
      </c>
      <c r="F2950" s="29">
        <v>4200</v>
      </c>
    </row>
    <row r="2951" spans="1:6" hidden="1" x14ac:dyDescent="0.3">
      <c r="A2951" t="s">
        <v>134</v>
      </c>
      <c r="B2951" t="s">
        <v>135</v>
      </c>
      <c r="C2951" t="s">
        <v>3513</v>
      </c>
      <c r="D2951" t="s">
        <v>3523</v>
      </c>
      <c r="E2951" s="29">
        <v>3743.5716455697448</v>
      </c>
      <c r="F2951" s="29">
        <v>7500</v>
      </c>
    </row>
    <row r="2952" spans="1:6" hidden="1" x14ac:dyDescent="0.3">
      <c r="A2952" t="s">
        <v>134</v>
      </c>
      <c r="B2952" t="s">
        <v>135</v>
      </c>
      <c r="C2952" t="s">
        <v>3513</v>
      </c>
      <c r="D2952" t="s">
        <v>3524</v>
      </c>
      <c r="E2952" s="29">
        <v>4599.527271917671</v>
      </c>
      <c r="F2952" s="29">
        <v>9200</v>
      </c>
    </row>
    <row r="2953" spans="1:6" hidden="1" x14ac:dyDescent="0.3">
      <c r="A2953" t="s">
        <v>134</v>
      </c>
      <c r="B2953" t="s">
        <v>135</v>
      </c>
      <c r="C2953" t="s">
        <v>3513</v>
      </c>
      <c r="D2953" t="s">
        <v>3525</v>
      </c>
      <c r="E2953" s="29">
        <v>3155.2749509290798</v>
      </c>
      <c r="F2953" s="29">
        <v>6400</v>
      </c>
    </row>
    <row r="2954" spans="1:6" hidden="1" x14ac:dyDescent="0.3">
      <c r="A2954" t="s">
        <v>134</v>
      </c>
      <c r="B2954" t="s">
        <v>135</v>
      </c>
      <c r="C2954" t="s">
        <v>3513</v>
      </c>
      <c r="D2954" t="s">
        <v>3526</v>
      </c>
      <c r="E2954" s="29">
        <v>2926.4766788508932</v>
      </c>
      <c r="F2954" s="29">
        <v>5900</v>
      </c>
    </row>
    <row r="2955" spans="1:6" hidden="1" x14ac:dyDescent="0.3">
      <c r="A2955" t="s">
        <v>134</v>
      </c>
      <c r="B2955" t="s">
        <v>135</v>
      </c>
      <c r="C2955" t="s">
        <v>3513</v>
      </c>
      <c r="D2955" t="s">
        <v>3527</v>
      </c>
      <c r="E2955" s="29">
        <v>2204.6617603918535</v>
      </c>
      <c r="F2955" s="29">
        <v>4500</v>
      </c>
    </row>
    <row r="2956" spans="1:6" hidden="1" x14ac:dyDescent="0.3">
      <c r="A2956" t="s">
        <v>134</v>
      </c>
      <c r="B2956" t="s">
        <v>135</v>
      </c>
      <c r="C2956" t="s">
        <v>3513</v>
      </c>
      <c r="D2956" t="s">
        <v>3528</v>
      </c>
      <c r="E2956" s="29">
        <v>1558.9528033939216</v>
      </c>
      <c r="F2956" s="29">
        <v>3200</v>
      </c>
    </row>
    <row r="2957" spans="1:6" hidden="1" x14ac:dyDescent="0.3">
      <c r="A2957" t="s">
        <v>134</v>
      </c>
      <c r="B2957" t="s">
        <v>135</v>
      </c>
      <c r="C2957" t="s">
        <v>3513</v>
      </c>
      <c r="D2957" t="s">
        <v>3529</v>
      </c>
      <c r="E2957" s="29">
        <v>1459.3674550783935</v>
      </c>
      <c r="F2957" s="29">
        <v>3000</v>
      </c>
    </row>
    <row r="2958" spans="1:6" hidden="1" x14ac:dyDescent="0.3">
      <c r="A2958" t="s">
        <v>134</v>
      </c>
      <c r="B2958" t="s">
        <v>135</v>
      </c>
      <c r="C2958" t="s">
        <v>3513</v>
      </c>
      <c r="D2958" t="s">
        <v>3530</v>
      </c>
      <c r="E2958" s="29">
        <v>1501.8133736136633</v>
      </c>
      <c r="F2958" s="29">
        <v>3100</v>
      </c>
    </row>
    <row r="2959" spans="1:6" hidden="1" x14ac:dyDescent="0.3">
      <c r="A2959" t="s">
        <v>134</v>
      </c>
      <c r="B2959" t="s">
        <v>135</v>
      </c>
      <c r="C2959" t="s">
        <v>3513</v>
      </c>
      <c r="D2959" t="s">
        <v>3531</v>
      </c>
      <c r="E2959" s="29">
        <v>938.59183478023101</v>
      </c>
      <c r="F2959" s="29">
        <v>1900</v>
      </c>
    </row>
    <row r="2960" spans="1:6" hidden="1" x14ac:dyDescent="0.3">
      <c r="A2960" t="s">
        <v>134</v>
      </c>
      <c r="B2960" t="s">
        <v>135</v>
      </c>
      <c r="C2960" t="s">
        <v>3513</v>
      </c>
      <c r="D2960" t="s">
        <v>3532</v>
      </c>
      <c r="E2960" s="29">
        <v>699.84447881630945</v>
      </c>
      <c r="F2960" s="29">
        <v>1400</v>
      </c>
    </row>
    <row r="2961" spans="1:6" hidden="1" x14ac:dyDescent="0.3">
      <c r="A2961" t="s">
        <v>134</v>
      </c>
      <c r="B2961" t="s">
        <v>135</v>
      </c>
      <c r="C2961" t="s">
        <v>3513</v>
      </c>
      <c r="D2961" t="s">
        <v>3533</v>
      </c>
      <c r="E2961" s="29">
        <v>423.78278413162548</v>
      </c>
      <c r="F2961" s="29">
        <v>900</v>
      </c>
    </row>
    <row r="2962" spans="1:6" hidden="1" x14ac:dyDescent="0.3">
      <c r="A2962" t="s">
        <v>134</v>
      </c>
      <c r="B2962" t="s">
        <v>135</v>
      </c>
      <c r="C2962" t="s">
        <v>3513</v>
      </c>
      <c r="D2962" t="s">
        <v>3534</v>
      </c>
      <c r="E2962" s="29">
        <v>3819.0358636587926</v>
      </c>
      <c r="F2962" s="29">
        <v>7700</v>
      </c>
    </row>
    <row r="2963" spans="1:6" hidden="1" x14ac:dyDescent="0.3">
      <c r="A2963" t="s">
        <v>134</v>
      </c>
      <c r="B2963" t="s">
        <v>135</v>
      </c>
      <c r="C2963" t="s">
        <v>3513</v>
      </c>
      <c r="D2963" t="s">
        <v>3535</v>
      </c>
      <c r="E2963" s="29">
        <v>939.09170045168662</v>
      </c>
      <c r="F2963" s="29">
        <v>1900</v>
      </c>
    </row>
    <row r="2964" spans="1:6" hidden="1" x14ac:dyDescent="0.3">
      <c r="A2964" t="s">
        <v>134</v>
      </c>
      <c r="B2964" t="s">
        <v>135</v>
      </c>
      <c r="C2964" t="s">
        <v>3513</v>
      </c>
      <c r="D2964" t="s">
        <v>3536</v>
      </c>
      <c r="E2964" s="29">
        <v>818.366872994868</v>
      </c>
      <c r="F2964" s="29">
        <v>1700</v>
      </c>
    </row>
    <row r="2965" spans="1:6" hidden="1" x14ac:dyDescent="0.3">
      <c r="A2965" t="s">
        <v>134</v>
      </c>
      <c r="B2965" t="s">
        <v>135</v>
      </c>
      <c r="C2965" t="s">
        <v>3537</v>
      </c>
      <c r="D2965" t="s">
        <v>3538</v>
      </c>
      <c r="E2965" s="29">
        <v>3871.628275207243</v>
      </c>
      <c r="F2965" s="29">
        <v>7800</v>
      </c>
    </row>
    <row r="2966" spans="1:6" hidden="1" x14ac:dyDescent="0.3">
      <c r="A2966" t="s">
        <v>134</v>
      </c>
      <c r="B2966" t="s">
        <v>135</v>
      </c>
      <c r="C2966" t="s">
        <v>3537</v>
      </c>
      <c r="D2966" t="s">
        <v>3539</v>
      </c>
      <c r="E2966" s="29">
        <v>1748.5827842043839</v>
      </c>
      <c r="F2966" s="29">
        <v>3500</v>
      </c>
    </row>
    <row r="2967" spans="1:6" hidden="1" x14ac:dyDescent="0.3">
      <c r="A2967" t="s">
        <v>134</v>
      </c>
      <c r="B2967" t="s">
        <v>135</v>
      </c>
      <c r="C2967" t="s">
        <v>3537</v>
      </c>
      <c r="D2967" t="s">
        <v>3540</v>
      </c>
      <c r="E2967" s="29">
        <v>677.15971526311273</v>
      </c>
      <c r="F2967" s="29">
        <v>1400</v>
      </c>
    </row>
    <row r="2968" spans="1:6" hidden="1" x14ac:dyDescent="0.3">
      <c r="A2968" t="s">
        <v>134</v>
      </c>
      <c r="B2968" t="s">
        <v>135</v>
      </c>
      <c r="C2968" t="s">
        <v>3537</v>
      </c>
      <c r="D2968" t="s">
        <v>3541</v>
      </c>
      <c r="E2968" s="29">
        <v>490.99103858875964</v>
      </c>
      <c r="F2968" s="29">
        <v>1000</v>
      </c>
    </row>
    <row r="2969" spans="1:6" hidden="1" x14ac:dyDescent="0.3">
      <c r="A2969" t="s">
        <v>134</v>
      </c>
      <c r="B2969" t="s">
        <v>135</v>
      </c>
      <c r="C2969" t="s">
        <v>3537</v>
      </c>
      <c r="D2969" t="s">
        <v>3542</v>
      </c>
      <c r="E2969" s="29">
        <v>1017.4797816379419</v>
      </c>
      <c r="F2969" s="29">
        <v>2100</v>
      </c>
    </row>
    <row r="2970" spans="1:6" hidden="1" x14ac:dyDescent="0.3">
      <c r="A2970" t="s">
        <v>134</v>
      </c>
      <c r="B2970" t="s">
        <v>135</v>
      </c>
      <c r="C2970" t="s">
        <v>3537</v>
      </c>
      <c r="D2970" t="s">
        <v>3543</v>
      </c>
      <c r="E2970" s="29">
        <v>400.9332207400023</v>
      </c>
      <c r="F2970" s="29">
        <v>900</v>
      </c>
    </row>
    <row r="2971" spans="1:6" hidden="1" x14ac:dyDescent="0.3">
      <c r="A2971" t="s">
        <v>134</v>
      </c>
      <c r="B2971" t="s">
        <v>135</v>
      </c>
      <c r="C2971" t="s">
        <v>3537</v>
      </c>
      <c r="D2971" t="s">
        <v>3544</v>
      </c>
      <c r="E2971" s="29">
        <v>423.25397888232692</v>
      </c>
      <c r="F2971" s="29">
        <v>900</v>
      </c>
    </row>
    <row r="2972" spans="1:6" hidden="1" x14ac:dyDescent="0.3">
      <c r="A2972" t="s">
        <v>134</v>
      </c>
      <c r="B2972" t="s">
        <v>135</v>
      </c>
      <c r="C2972" t="s">
        <v>3537</v>
      </c>
      <c r="D2972" t="s">
        <v>3545</v>
      </c>
      <c r="E2972" s="29">
        <v>429.6311166475125</v>
      </c>
      <c r="F2972" s="29">
        <v>900</v>
      </c>
    </row>
    <row r="2973" spans="1:6" hidden="1" x14ac:dyDescent="0.3">
      <c r="A2973" t="s">
        <v>134</v>
      </c>
      <c r="B2973" t="s">
        <v>135</v>
      </c>
      <c r="C2973" t="s">
        <v>3537</v>
      </c>
      <c r="D2973" t="s">
        <v>3546</v>
      </c>
      <c r="E2973" s="29">
        <v>1304.3052708510404</v>
      </c>
      <c r="F2973" s="29">
        <v>2700</v>
      </c>
    </row>
    <row r="2974" spans="1:6" hidden="1" x14ac:dyDescent="0.3">
      <c r="A2974" t="s">
        <v>134</v>
      </c>
      <c r="B2974" t="s">
        <v>135</v>
      </c>
      <c r="C2974" t="s">
        <v>3537</v>
      </c>
      <c r="D2974" t="s">
        <v>3547</v>
      </c>
      <c r="E2974" s="29">
        <v>734.28635200637336</v>
      </c>
      <c r="F2974" s="29">
        <v>1500</v>
      </c>
    </row>
    <row r="2975" spans="1:6" hidden="1" x14ac:dyDescent="0.3">
      <c r="A2975" t="s">
        <v>134</v>
      </c>
      <c r="B2975" t="s">
        <v>135</v>
      </c>
      <c r="C2975" t="s">
        <v>3537</v>
      </c>
      <c r="D2975" t="s">
        <v>3548</v>
      </c>
      <c r="E2975" s="29">
        <v>1032.9137780519682</v>
      </c>
      <c r="F2975" s="29">
        <v>2100</v>
      </c>
    </row>
    <row r="2976" spans="1:6" hidden="1" x14ac:dyDescent="0.3">
      <c r="A2976" t="s">
        <v>134</v>
      </c>
      <c r="B2976" t="s">
        <v>135</v>
      </c>
      <c r="C2976" t="s">
        <v>3537</v>
      </c>
      <c r="D2976" t="s">
        <v>3549</v>
      </c>
      <c r="E2976" s="29">
        <v>1399.9976568468564</v>
      </c>
      <c r="F2976" s="29">
        <v>2800</v>
      </c>
    </row>
    <row r="2977" spans="1:6" hidden="1" x14ac:dyDescent="0.3">
      <c r="A2977" t="s">
        <v>134</v>
      </c>
      <c r="B2977" t="s">
        <v>135</v>
      </c>
      <c r="C2977" t="s">
        <v>3537</v>
      </c>
      <c r="D2977" t="s">
        <v>3550</v>
      </c>
      <c r="E2977" s="29">
        <v>1148.5031208052433</v>
      </c>
      <c r="F2977" s="29">
        <v>2300</v>
      </c>
    </row>
    <row r="2978" spans="1:6" hidden="1" x14ac:dyDescent="0.3">
      <c r="A2978" t="s">
        <v>134</v>
      </c>
      <c r="B2978" t="s">
        <v>135</v>
      </c>
      <c r="C2978" t="s">
        <v>3537</v>
      </c>
      <c r="D2978" t="s">
        <v>3551</v>
      </c>
      <c r="E2978" s="29">
        <v>817.43078627366117</v>
      </c>
      <c r="F2978" s="29">
        <v>1700</v>
      </c>
    </row>
    <row r="2979" spans="1:6" hidden="1" x14ac:dyDescent="0.3">
      <c r="A2979" t="s">
        <v>134</v>
      </c>
      <c r="B2979" t="s">
        <v>135</v>
      </c>
      <c r="C2979" t="s">
        <v>3537</v>
      </c>
      <c r="D2979" t="s">
        <v>3552</v>
      </c>
      <c r="E2979" s="29">
        <v>1501.553274105529</v>
      </c>
      <c r="F2979" s="29">
        <v>3100</v>
      </c>
    </row>
    <row r="2980" spans="1:6" hidden="1" x14ac:dyDescent="0.3">
      <c r="A2980" t="s">
        <v>134</v>
      </c>
      <c r="B2980" t="s">
        <v>135</v>
      </c>
      <c r="C2980" t="s">
        <v>3537</v>
      </c>
      <c r="D2980" t="s">
        <v>3553</v>
      </c>
      <c r="E2980" s="29">
        <v>592.69917348187266</v>
      </c>
      <c r="F2980" s="29">
        <v>1200</v>
      </c>
    </row>
    <row r="2981" spans="1:6" hidden="1" x14ac:dyDescent="0.3">
      <c r="A2981" t="s">
        <v>134</v>
      </c>
      <c r="B2981" t="s">
        <v>135</v>
      </c>
      <c r="C2981" t="s">
        <v>3537</v>
      </c>
      <c r="D2981" t="s">
        <v>3554</v>
      </c>
      <c r="E2981" s="29">
        <v>1836.7255060684217</v>
      </c>
      <c r="F2981" s="29">
        <v>3700</v>
      </c>
    </row>
    <row r="2982" spans="1:6" hidden="1" x14ac:dyDescent="0.3">
      <c r="A2982" t="s">
        <v>134</v>
      </c>
      <c r="B2982" t="s">
        <v>135</v>
      </c>
      <c r="C2982" t="s">
        <v>3537</v>
      </c>
      <c r="D2982" t="s">
        <v>3555</v>
      </c>
      <c r="E2982" s="29">
        <v>3539.5228169267257</v>
      </c>
      <c r="F2982" s="29">
        <v>7100</v>
      </c>
    </row>
    <row r="2983" spans="1:6" hidden="1" x14ac:dyDescent="0.3">
      <c r="A2983" t="s">
        <v>134</v>
      </c>
      <c r="B2983" t="s">
        <v>135</v>
      </c>
      <c r="C2983" t="s">
        <v>3537</v>
      </c>
      <c r="D2983" t="s">
        <v>3556</v>
      </c>
      <c r="E2983" s="29">
        <v>2105.7544998277299</v>
      </c>
      <c r="F2983" s="29">
        <v>4300</v>
      </c>
    </row>
    <row r="2984" spans="1:6" hidden="1" x14ac:dyDescent="0.3">
      <c r="A2984" t="s">
        <v>134</v>
      </c>
      <c r="B2984" t="s">
        <v>135</v>
      </c>
      <c r="C2984" t="s">
        <v>3537</v>
      </c>
      <c r="D2984" t="s">
        <v>3557</v>
      </c>
      <c r="E2984" s="29">
        <v>427.16115053953467</v>
      </c>
      <c r="F2984" s="29">
        <v>900</v>
      </c>
    </row>
    <row r="2985" spans="1:6" hidden="1" x14ac:dyDescent="0.3">
      <c r="A2985" t="s">
        <v>134</v>
      </c>
      <c r="B2985" t="s">
        <v>135</v>
      </c>
      <c r="C2985" t="s">
        <v>3537</v>
      </c>
      <c r="D2985" t="s">
        <v>3558</v>
      </c>
      <c r="E2985" s="29">
        <v>2711.4659806797804</v>
      </c>
      <c r="F2985" s="29">
        <v>5500</v>
      </c>
    </row>
    <row r="2986" spans="1:6" hidden="1" x14ac:dyDescent="0.3">
      <c r="A2986" t="s">
        <v>134</v>
      </c>
      <c r="B2986" t="s">
        <v>135</v>
      </c>
      <c r="C2986" t="s">
        <v>3537</v>
      </c>
      <c r="D2986" t="s">
        <v>3559</v>
      </c>
      <c r="E2986" s="29">
        <v>5685.3335085340677</v>
      </c>
      <c r="F2986" s="29">
        <v>11400</v>
      </c>
    </row>
    <row r="2987" spans="1:6" hidden="1" x14ac:dyDescent="0.3">
      <c r="A2987" t="s">
        <v>134</v>
      </c>
      <c r="B2987" t="s">
        <v>135</v>
      </c>
      <c r="C2987" t="s">
        <v>3537</v>
      </c>
      <c r="D2987" t="s">
        <v>3560</v>
      </c>
      <c r="E2987" s="29">
        <v>557.41414532834847</v>
      </c>
      <c r="F2987" s="29">
        <v>1200</v>
      </c>
    </row>
    <row r="2988" spans="1:6" hidden="1" x14ac:dyDescent="0.3">
      <c r="A2988" t="s">
        <v>134</v>
      </c>
      <c r="B2988" t="s">
        <v>135</v>
      </c>
      <c r="C2988" t="s">
        <v>3537</v>
      </c>
      <c r="D2988" t="s">
        <v>3561</v>
      </c>
      <c r="E2988" s="29">
        <v>650.13111577702739</v>
      </c>
      <c r="F2988" s="29">
        <v>1400</v>
      </c>
    </row>
    <row r="2989" spans="1:6" hidden="1" x14ac:dyDescent="0.3">
      <c r="A2989" t="s">
        <v>134</v>
      </c>
      <c r="B2989" t="s">
        <v>135</v>
      </c>
      <c r="C2989" t="s">
        <v>3537</v>
      </c>
      <c r="D2989" t="s">
        <v>3562</v>
      </c>
      <c r="E2989" s="29">
        <v>759.16068105342902</v>
      </c>
      <c r="F2989" s="29">
        <v>1600</v>
      </c>
    </row>
    <row r="2990" spans="1:6" hidden="1" x14ac:dyDescent="0.3">
      <c r="A2990" t="s">
        <v>134</v>
      </c>
      <c r="B2990" t="s">
        <v>135</v>
      </c>
      <c r="C2990" t="s">
        <v>3537</v>
      </c>
      <c r="D2990" t="s">
        <v>3563</v>
      </c>
      <c r="E2990" s="29">
        <v>400</v>
      </c>
      <c r="F2990" s="29">
        <v>800</v>
      </c>
    </row>
    <row r="2991" spans="1:6" hidden="1" x14ac:dyDescent="0.3">
      <c r="A2991" t="s">
        <v>134</v>
      </c>
      <c r="B2991" t="s">
        <v>135</v>
      </c>
      <c r="C2991" t="s">
        <v>3537</v>
      </c>
      <c r="D2991" t="s">
        <v>3564</v>
      </c>
      <c r="E2991" s="29">
        <v>2000.671956977154</v>
      </c>
      <c r="F2991" s="29">
        <v>4100</v>
      </c>
    </row>
    <row r="2992" spans="1:6" hidden="1" x14ac:dyDescent="0.3">
      <c r="A2992" t="s">
        <v>134</v>
      </c>
      <c r="B2992" t="s">
        <v>135</v>
      </c>
      <c r="C2992" t="s">
        <v>3537</v>
      </c>
      <c r="D2992" t="s">
        <v>3565</v>
      </c>
      <c r="E2992" s="29">
        <v>1653.3423804161794</v>
      </c>
      <c r="F2992" s="29">
        <v>3400</v>
      </c>
    </row>
    <row r="2993" spans="1:6" hidden="1" x14ac:dyDescent="0.3">
      <c r="A2993" t="s">
        <v>134</v>
      </c>
      <c r="B2993" t="s">
        <v>135</v>
      </c>
      <c r="C2993" t="s">
        <v>3537</v>
      </c>
      <c r="D2993" t="s">
        <v>3566</v>
      </c>
      <c r="E2993" s="29">
        <v>988.85283335713257</v>
      </c>
      <c r="F2993" s="29">
        <v>2000</v>
      </c>
    </row>
    <row r="2994" spans="1:6" hidden="1" x14ac:dyDescent="0.3">
      <c r="A2994" t="s">
        <v>134</v>
      </c>
      <c r="B2994" t="s">
        <v>135</v>
      </c>
      <c r="C2994" t="s">
        <v>3537</v>
      </c>
      <c r="D2994" t="s">
        <v>3567</v>
      </c>
      <c r="E2994" s="29">
        <v>864.24179390987035</v>
      </c>
      <c r="F2994" s="29">
        <v>1800</v>
      </c>
    </row>
    <row r="2995" spans="1:6" hidden="1" x14ac:dyDescent="0.3">
      <c r="A2995" t="s">
        <v>134</v>
      </c>
      <c r="B2995" t="s">
        <v>135</v>
      </c>
      <c r="C2995" t="s">
        <v>3537</v>
      </c>
      <c r="D2995" t="s">
        <v>3568</v>
      </c>
      <c r="E2995" s="29">
        <v>3783.2908890500257</v>
      </c>
      <c r="F2995" s="29">
        <v>7600</v>
      </c>
    </row>
    <row r="2996" spans="1:6" hidden="1" x14ac:dyDescent="0.3">
      <c r="A2996" t="s">
        <v>134</v>
      </c>
      <c r="B2996" t="s">
        <v>135</v>
      </c>
      <c r="C2996" t="s">
        <v>3537</v>
      </c>
      <c r="D2996" t="s">
        <v>3569</v>
      </c>
      <c r="E2996" s="29">
        <v>873.69109798387854</v>
      </c>
      <c r="F2996" s="29">
        <v>1800</v>
      </c>
    </row>
    <row r="2997" spans="1:6" hidden="1" x14ac:dyDescent="0.3">
      <c r="A2997" t="s">
        <v>134</v>
      </c>
      <c r="B2997" t="s">
        <v>135</v>
      </c>
      <c r="C2997" t="s">
        <v>3537</v>
      </c>
      <c r="D2997" t="s">
        <v>3570</v>
      </c>
      <c r="E2997" s="29">
        <v>911.56223733440549</v>
      </c>
      <c r="F2997" s="29">
        <v>1900</v>
      </c>
    </row>
    <row r="2998" spans="1:6" hidden="1" x14ac:dyDescent="0.3">
      <c r="A2998" t="s">
        <v>134</v>
      </c>
      <c r="B2998" t="s">
        <v>135</v>
      </c>
      <c r="C2998" t="s">
        <v>3537</v>
      </c>
      <c r="D2998" t="s">
        <v>3571</v>
      </c>
      <c r="E2998" s="29">
        <v>969.87954187567266</v>
      </c>
      <c r="F2998" s="29">
        <v>2000</v>
      </c>
    </row>
    <row r="2999" spans="1:6" hidden="1" x14ac:dyDescent="0.3">
      <c r="A2999" t="s">
        <v>134</v>
      </c>
      <c r="B2999" t="s">
        <v>135</v>
      </c>
      <c r="C2999" t="s">
        <v>3537</v>
      </c>
      <c r="D2999" t="s">
        <v>3572</v>
      </c>
      <c r="E2999" s="29">
        <v>400</v>
      </c>
      <c r="F2999" s="29">
        <v>800</v>
      </c>
    </row>
    <row r="3000" spans="1:6" hidden="1" x14ac:dyDescent="0.3">
      <c r="A3000" t="s">
        <v>134</v>
      </c>
      <c r="B3000" t="s">
        <v>135</v>
      </c>
      <c r="C3000" t="s">
        <v>3537</v>
      </c>
      <c r="D3000" t="s">
        <v>3573</v>
      </c>
      <c r="E3000" s="29">
        <v>1317.0448850488356</v>
      </c>
      <c r="F3000" s="29">
        <v>2700</v>
      </c>
    </row>
    <row r="3001" spans="1:6" hidden="1" x14ac:dyDescent="0.3">
      <c r="A3001" t="s">
        <v>134</v>
      </c>
      <c r="B3001" t="s">
        <v>135</v>
      </c>
      <c r="C3001" t="s">
        <v>3537</v>
      </c>
      <c r="D3001" t="s">
        <v>3574</v>
      </c>
      <c r="E3001" s="29">
        <v>3395.4049005658158</v>
      </c>
      <c r="F3001" s="29">
        <v>6800</v>
      </c>
    </row>
    <row r="3002" spans="1:6" hidden="1" x14ac:dyDescent="0.3">
      <c r="A3002" t="s">
        <v>134</v>
      </c>
      <c r="B3002" t="s">
        <v>135</v>
      </c>
      <c r="C3002" t="s">
        <v>3537</v>
      </c>
      <c r="D3002" t="s">
        <v>3575</v>
      </c>
      <c r="E3002" s="29">
        <v>422.3396900202502</v>
      </c>
      <c r="F3002" s="29">
        <v>900</v>
      </c>
    </row>
    <row r="3003" spans="1:6" hidden="1" x14ac:dyDescent="0.3">
      <c r="A3003" t="s">
        <v>134</v>
      </c>
      <c r="B3003" t="s">
        <v>135</v>
      </c>
      <c r="C3003" t="s">
        <v>3537</v>
      </c>
      <c r="D3003" t="s">
        <v>3576</v>
      </c>
      <c r="E3003" s="29">
        <v>1557.0080709802876</v>
      </c>
      <c r="F3003" s="29">
        <v>3200</v>
      </c>
    </row>
    <row r="3004" spans="1:6" hidden="1" x14ac:dyDescent="0.3">
      <c r="A3004" t="s">
        <v>134</v>
      </c>
      <c r="B3004" t="s">
        <v>135</v>
      </c>
      <c r="C3004" t="s">
        <v>3537</v>
      </c>
      <c r="D3004" t="s">
        <v>3577</v>
      </c>
      <c r="E3004" s="29">
        <v>1171.3989295343954</v>
      </c>
      <c r="F3004" s="29">
        <v>2400</v>
      </c>
    </row>
    <row r="3005" spans="1:6" hidden="1" x14ac:dyDescent="0.3">
      <c r="A3005" t="s">
        <v>134</v>
      </c>
      <c r="B3005" t="s">
        <v>135</v>
      </c>
      <c r="C3005" t="s">
        <v>3537</v>
      </c>
      <c r="D3005" t="s">
        <v>3578</v>
      </c>
      <c r="E3005" s="29">
        <v>538.62414010406292</v>
      </c>
      <c r="F3005" s="29">
        <v>1100</v>
      </c>
    </row>
    <row r="3006" spans="1:6" hidden="1" x14ac:dyDescent="0.3">
      <c r="A3006" t="s">
        <v>134</v>
      </c>
      <c r="B3006" t="s">
        <v>135</v>
      </c>
      <c r="C3006" t="s">
        <v>3537</v>
      </c>
      <c r="D3006" t="s">
        <v>3579</v>
      </c>
      <c r="E3006" s="29">
        <v>2777.2748561130797</v>
      </c>
      <c r="F3006" s="29">
        <v>5600</v>
      </c>
    </row>
    <row r="3007" spans="1:6" hidden="1" x14ac:dyDescent="0.3">
      <c r="A3007" t="s">
        <v>134</v>
      </c>
      <c r="B3007" t="s">
        <v>135</v>
      </c>
      <c r="C3007" t="s">
        <v>3537</v>
      </c>
      <c r="D3007" t="s">
        <v>3580</v>
      </c>
      <c r="E3007" s="29">
        <v>1231.1378185691835</v>
      </c>
      <c r="F3007" s="29">
        <v>2500</v>
      </c>
    </row>
    <row r="3008" spans="1:6" hidden="1" x14ac:dyDescent="0.3">
      <c r="A3008" t="s">
        <v>134</v>
      </c>
      <c r="B3008" t="s">
        <v>135</v>
      </c>
      <c r="C3008" t="s">
        <v>3537</v>
      </c>
      <c r="D3008" t="s">
        <v>3581</v>
      </c>
      <c r="E3008" s="29">
        <v>1035.8053947039564</v>
      </c>
      <c r="F3008" s="29">
        <v>2100</v>
      </c>
    </row>
    <row r="3009" spans="1:6" hidden="1" x14ac:dyDescent="0.3">
      <c r="A3009" t="s">
        <v>134</v>
      </c>
      <c r="B3009" t="s">
        <v>135</v>
      </c>
      <c r="C3009" t="s">
        <v>3537</v>
      </c>
      <c r="D3009" t="s">
        <v>3582</v>
      </c>
      <c r="E3009" s="29">
        <v>547.99070684393143</v>
      </c>
      <c r="F3009" s="29">
        <v>1100</v>
      </c>
    </row>
    <row r="3010" spans="1:6" hidden="1" x14ac:dyDescent="0.3">
      <c r="A3010" t="s">
        <v>134</v>
      </c>
      <c r="B3010" t="s">
        <v>135</v>
      </c>
      <c r="C3010" t="s">
        <v>3537</v>
      </c>
      <c r="D3010" t="s">
        <v>3583</v>
      </c>
      <c r="E3010" s="29">
        <v>800.41297188528029</v>
      </c>
      <c r="F3010" s="29">
        <v>1700</v>
      </c>
    </row>
    <row r="3011" spans="1:6" hidden="1" x14ac:dyDescent="0.3">
      <c r="A3011" t="s">
        <v>134</v>
      </c>
      <c r="B3011" t="s">
        <v>135</v>
      </c>
      <c r="C3011" t="s">
        <v>3537</v>
      </c>
      <c r="D3011" t="s">
        <v>3584</v>
      </c>
      <c r="E3011" s="29">
        <v>670.54123881781288</v>
      </c>
      <c r="F3011" s="29">
        <v>1400</v>
      </c>
    </row>
    <row r="3012" spans="1:6" hidden="1" x14ac:dyDescent="0.3">
      <c r="A3012" t="s">
        <v>134</v>
      </c>
      <c r="B3012" t="s">
        <v>135</v>
      </c>
      <c r="C3012" t="s">
        <v>3537</v>
      </c>
      <c r="D3012" t="s">
        <v>3585</v>
      </c>
      <c r="E3012" s="29">
        <v>400</v>
      </c>
      <c r="F3012" s="29">
        <v>800</v>
      </c>
    </row>
    <row r="3013" spans="1:6" hidden="1" x14ac:dyDescent="0.3">
      <c r="A3013" t="s">
        <v>134</v>
      </c>
      <c r="B3013" t="s">
        <v>135</v>
      </c>
      <c r="C3013" t="s">
        <v>3537</v>
      </c>
      <c r="D3013" t="s">
        <v>3586</v>
      </c>
      <c r="E3013" s="29">
        <v>1008.5327826182906</v>
      </c>
      <c r="F3013" s="29">
        <v>2100</v>
      </c>
    </row>
    <row r="3014" spans="1:6" hidden="1" x14ac:dyDescent="0.3">
      <c r="A3014" t="s">
        <v>134</v>
      </c>
      <c r="B3014" t="s">
        <v>135</v>
      </c>
      <c r="C3014" t="s">
        <v>137</v>
      </c>
      <c r="D3014" t="s">
        <v>3587</v>
      </c>
      <c r="E3014" s="29">
        <v>7516.1977933703201</v>
      </c>
      <c r="F3014" s="29">
        <v>15100</v>
      </c>
    </row>
    <row r="3015" spans="1:6" hidden="1" x14ac:dyDescent="0.3">
      <c r="A3015" t="s">
        <v>134</v>
      </c>
      <c r="B3015" t="s">
        <v>135</v>
      </c>
      <c r="C3015" t="s">
        <v>137</v>
      </c>
      <c r="D3015" t="s">
        <v>465</v>
      </c>
      <c r="E3015" s="29">
        <v>21024.512930367833</v>
      </c>
      <c r="F3015" s="29">
        <v>42100</v>
      </c>
    </row>
    <row r="3016" spans="1:6" hidden="1" x14ac:dyDescent="0.3">
      <c r="A3016" t="s">
        <v>134</v>
      </c>
      <c r="B3016" t="s">
        <v>135</v>
      </c>
      <c r="C3016" t="s">
        <v>137</v>
      </c>
      <c r="D3016" t="s">
        <v>466</v>
      </c>
      <c r="E3016" s="29">
        <v>10006.308682419556</v>
      </c>
      <c r="F3016" s="29">
        <v>20100</v>
      </c>
    </row>
    <row r="3017" spans="1:6" hidden="1" x14ac:dyDescent="0.3">
      <c r="A3017" t="s">
        <v>134</v>
      </c>
      <c r="B3017" t="s">
        <v>135</v>
      </c>
      <c r="C3017" t="s">
        <v>137</v>
      </c>
      <c r="D3017" t="s">
        <v>467</v>
      </c>
      <c r="E3017" s="29">
        <v>16200.773822747879</v>
      </c>
      <c r="F3017" s="29">
        <v>32500</v>
      </c>
    </row>
    <row r="3018" spans="1:6" hidden="1" x14ac:dyDescent="0.3">
      <c r="A3018" t="s">
        <v>134</v>
      </c>
      <c r="B3018" t="s">
        <v>135</v>
      </c>
      <c r="C3018" t="s">
        <v>137</v>
      </c>
      <c r="D3018" t="s">
        <v>468</v>
      </c>
      <c r="E3018" s="29">
        <v>14739.524161711615</v>
      </c>
      <c r="F3018" s="29">
        <v>29500</v>
      </c>
    </row>
    <row r="3019" spans="1:6" hidden="1" x14ac:dyDescent="0.3">
      <c r="A3019" t="s">
        <v>134</v>
      </c>
      <c r="B3019" t="s">
        <v>135</v>
      </c>
      <c r="C3019" t="s">
        <v>137</v>
      </c>
      <c r="D3019" t="s">
        <v>469</v>
      </c>
      <c r="E3019" s="29">
        <v>8074.7572205182396</v>
      </c>
      <c r="F3019" s="29">
        <v>16200</v>
      </c>
    </row>
    <row r="3020" spans="1:6" hidden="1" x14ac:dyDescent="0.3">
      <c r="A3020" t="s">
        <v>134</v>
      </c>
      <c r="B3020" t="s">
        <v>135</v>
      </c>
      <c r="C3020" t="s">
        <v>137</v>
      </c>
      <c r="D3020" t="s">
        <v>470</v>
      </c>
      <c r="E3020" s="29">
        <v>6711.3202118443805</v>
      </c>
      <c r="F3020" s="29">
        <v>13500</v>
      </c>
    </row>
    <row r="3021" spans="1:6" hidden="1" x14ac:dyDescent="0.3">
      <c r="A3021" t="s">
        <v>134</v>
      </c>
      <c r="B3021" t="s">
        <v>135</v>
      </c>
      <c r="C3021" t="s">
        <v>137</v>
      </c>
      <c r="D3021" t="s">
        <v>471</v>
      </c>
      <c r="E3021" s="29">
        <v>9365.6098445875014</v>
      </c>
      <c r="F3021" s="29">
        <v>18800</v>
      </c>
    </row>
    <row r="3022" spans="1:6" hidden="1" x14ac:dyDescent="0.3">
      <c r="A3022" t="s">
        <v>134</v>
      </c>
      <c r="B3022" t="s">
        <v>135</v>
      </c>
      <c r="C3022" t="s">
        <v>137</v>
      </c>
      <c r="D3022" t="s">
        <v>472</v>
      </c>
      <c r="E3022" s="29">
        <v>10507.602407032864</v>
      </c>
      <c r="F3022" s="29">
        <v>21100</v>
      </c>
    </row>
    <row r="3023" spans="1:6" hidden="1" x14ac:dyDescent="0.3">
      <c r="A3023" t="s">
        <v>134</v>
      </c>
      <c r="B3023" t="s">
        <v>135</v>
      </c>
      <c r="C3023" t="s">
        <v>137</v>
      </c>
      <c r="D3023" t="s">
        <v>473</v>
      </c>
      <c r="E3023" s="29">
        <v>8796.3735064387765</v>
      </c>
      <c r="F3023" s="29">
        <v>17600</v>
      </c>
    </row>
    <row r="3024" spans="1:6" hidden="1" x14ac:dyDescent="0.3">
      <c r="A3024" t="s">
        <v>134</v>
      </c>
      <c r="B3024" t="s">
        <v>135</v>
      </c>
      <c r="C3024" t="s">
        <v>137</v>
      </c>
      <c r="D3024" t="s">
        <v>3588</v>
      </c>
      <c r="E3024" s="29">
        <v>4797.0519467738941</v>
      </c>
      <c r="F3024" s="29">
        <v>9600</v>
      </c>
    </row>
    <row r="3025" spans="1:6" hidden="1" x14ac:dyDescent="0.3">
      <c r="A3025" t="s">
        <v>134</v>
      </c>
      <c r="B3025" t="s">
        <v>135</v>
      </c>
      <c r="C3025" t="s">
        <v>137</v>
      </c>
      <c r="D3025" t="s">
        <v>474</v>
      </c>
      <c r="E3025" s="29">
        <v>8372.8097592122649</v>
      </c>
      <c r="F3025" s="29">
        <v>16800</v>
      </c>
    </row>
    <row r="3026" spans="1:6" hidden="1" x14ac:dyDescent="0.3">
      <c r="A3026" t="s">
        <v>134</v>
      </c>
      <c r="B3026" t="s">
        <v>135</v>
      </c>
      <c r="C3026" t="s">
        <v>137</v>
      </c>
      <c r="D3026" t="s">
        <v>475</v>
      </c>
      <c r="E3026" s="29">
        <v>7428.2362901235865</v>
      </c>
      <c r="F3026" s="29">
        <v>14900</v>
      </c>
    </row>
    <row r="3027" spans="1:6" hidden="1" x14ac:dyDescent="0.3">
      <c r="A3027" t="s">
        <v>134</v>
      </c>
      <c r="B3027" t="s">
        <v>135</v>
      </c>
      <c r="C3027" t="s">
        <v>137</v>
      </c>
      <c r="D3027" t="s">
        <v>3589</v>
      </c>
      <c r="E3027" s="29">
        <v>4125.6198036547648</v>
      </c>
      <c r="F3027" s="29">
        <v>8300</v>
      </c>
    </row>
    <row r="3028" spans="1:6" hidden="1" x14ac:dyDescent="0.3">
      <c r="A3028" t="s">
        <v>134</v>
      </c>
      <c r="B3028" t="s">
        <v>135</v>
      </c>
      <c r="C3028" t="s">
        <v>137</v>
      </c>
      <c r="D3028" t="s">
        <v>3590</v>
      </c>
      <c r="E3028" s="29">
        <v>6810.5453494089406</v>
      </c>
      <c r="F3028" s="29">
        <v>13700</v>
      </c>
    </row>
    <row r="3029" spans="1:6" hidden="1" x14ac:dyDescent="0.3">
      <c r="A3029" t="s">
        <v>134</v>
      </c>
      <c r="B3029" t="s">
        <v>135</v>
      </c>
      <c r="C3029" t="s">
        <v>137</v>
      </c>
      <c r="D3029" t="s">
        <v>476</v>
      </c>
      <c r="E3029" s="29">
        <v>6007.8136245392961</v>
      </c>
      <c r="F3029" s="29">
        <v>12100</v>
      </c>
    </row>
    <row r="3030" spans="1:6" hidden="1" x14ac:dyDescent="0.3">
      <c r="A3030" t="s">
        <v>134</v>
      </c>
      <c r="B3030" t="s">
        <v>135</v>
      </c>
      <c r="C3030" t="s">
        <v>137</v>
      </c>
      <c r="D3030" t="s">
        <v>3591</v>
      </c>
      <c r="E3030" s="29">
        <v>6541.8572402618111</v>
      </c>
      <c r="F3030" s="29">
        <v>13100</v>
      </c>
    </row>
    <row r="3031" spans="1:6" hidden="1" x14ac:dyDescent="0.3">
      <c r="A3031" t="s">
        <v>134</v>
      </c>
      <c r="B3031" t="s">
        <v>135</v>
      </c>
      <c r="C3031" t="s">
        <v>137</v>
      </c>
      <c r="D3031" t="s">
        <v>3592</v>
      </c>
      <c r="E3031" s="29">
        <v>1868.4638041282692</v>
      </c>
      <c r="F3031" s="29">
        <v>3800</v>
      </c>
    </row>
    <row r="3032" spans="1:6" hidden="1" x14ac:dyDescent="0.3">
      <c r="A3032" t="s">
        <v>134</v>
      </c>
      <c r="B3032" t="s">
        <v>135</v>
      </c>
      <c r="C3032" t="s">
        <v>137</v>
      </c>
      <c r="D3032" t="s">
        <v>477</v>
      </c>
      <c r="E3032" s="29">
        <v>13131.9973480882</v>
      </c>
      <c r="F3032" s="29">
        <v>26300</v>
      </c>
    </row>
    <row r="3033" spans="1:6" hidden="1" x14ac:dyDescent="0.3">
      <c r="A3033" t="s">
        <v>134</v>
      </c>
      <c r="B3033" t="s">
        <v>135</v>
      </c>
      <c r="C3033" t="s">
        <v>137</v>
      </c>
      <c r="D3033" t="s">
        <v>3593</v>
      </c>
      <c r="E3033" s="29">
        <v>10118.031009357455</v>
      </c>
      <c r="F3033" s="29">
        <v>20300</v>
      </c>
    </row>
    <row r="3034" spans="1:6" hidden="1" x14ac:dyDescent="0.3">
      <c r="A3034" t="s">
        <v>134</v>
      </c>
      <c r="B3034" t="s">
        <v>135</v>
      </c>
      <c r="C3034" t="s">
        <v>137</v>
      </c>
      <c r="D3034" t="s">
        <v>478</v>
      </c>
      <c r="E3034" s="29">
        <v>8714.8396753863799</v>
      </c>
      <c r="F3034" s="29">
        <v>17500</v>
      </c>
    </row>
    <row r="3035" spans="1:6" hidden="1" x14ac:dyDescent="0.3">
      <c r="A3035" t="s">
        <v>134</v>
      </c>
      <c r="B3035" t="s">
        <v>135</v>
      </c>
      <c r="C3035" t="s">
        <v>137</v>
      </c>
      <c r="D3035" t="s">
        <v>479</v>
      </c>
      <c r="E3035" s="29">
        <v>6395.9952483254783</v>
      </c>
      <c r="F3035" s="29">
        <v>12800</v>
      </c>
    </row>
    <row r="3036" spans="1:6" hidden="1" x14ac:dyDescent="0.3">
      <c r="A3036" t="s">
        <v>134</v>
      </c>
      <c r="B3036" t="s">
        <v>135</v>
      </c>
      <c r="C3036" t="s">
        <v>137</v>
      </c>
      <c r="D3036" t="s">
        <v>480</v>
      </c>
      <c r="E3036" s="29">
        <v>24591.656395638933</v>
      </c>
      <c r="F3036" s="29">
        <v>49200</v>
      </c>
    </row>
    <row r="3037" spans="1:6" hidden="1" x14ac:dyDescent="0.3">
      <c r="A3037" t="s">
        <v>134</v>
      </c>
      <c r="B3037" t="s">
        <v>138</v>
      </c>
      <c r="C3037" t="s">
        <v>139</v>
      </c>
      <c r="D3037" t="s">
        <v>481</v>
      </c>
      <c r="E3037" s="29">
        <v>8340.3544694023549</v>
      </c>
      <c r="F3037" s="29">
        <v>16700</v>
      </c>
    </row>
    <row r="3038" spans="1:6" hidden="1" x14ac:dyDescent="0.3">
      <c r="A3038" t="s">
        <v>134</v>
      </c>
      <c r="B3038" t="s">
        <v>138</v>
      </c>
      <c r="C3038" t="s">
        <v>139</v>
      </c>
      <c r="D3038" t="s">
        <v>482</v>
      </c>
      <c r="E3038" s="29">
        <v>7541.5122573866174</v>
      </c>
      <c r="F3038" s="29">
        <v>15100</v>
      </c>
    </row>
    <row r="3039" spans="1:6" hidden="1" x14ac:dyDescent="0.3">
      <c r="A3039" t="s">
        <v>134</v>
      </c>
      <c r="B3039" t="s">
        <v>138</v>
      </c>
      <c r="C3039" t="s">
        <v>139</v>
      </c>
      <c r="D3039" t="s">
        <v>3594</v>
      </c>
      <c r="E3039" s="29">
        <v>4952.4620316142282</v>
      </c>
      <c r="F3039" s="29">
        <v>10000</v>
      </c>
    </row>
    <row r="3040" spans="1:6" hidden="1" x14ac:dyDescent="0.3">
      <c r="A3040" t="s">
        <v>134</v>
      </c>
      <c r="B3040" t="s">
        <v>138</v>
      </c>
      <c r="C3040" t="s">
        <v>139</v>
      </c>
      <c r="D3040" t="s">
        <v>483</v>
      </c>
      <c r="E3040" s="29">
        <v>5821.1102374339653</v>
      </c>
      <c r="F3040" s="29">
        <v>11700</v>
      </c>
    </row>
    <row r="3041" spans="1:6" hidden="1" x14ac:dyDescent="0.3">
      <c r="A3041" t="s">
        <v>134</v>
      </c>
      <c r="B3041" t="s">
        <v>138</v>
      </c>
      <c r="C3041" t="s">
        <v>139</v>
      </c>
      <c r="D3041" t="s">
        <v>484</v>
      </c>
      <c r="E3041" s="29">
        <v>10990.46185796009</v>
      </c>
      <c r="F3041" s="29">
        <v>22000</v>
      </c>
    </row>
    <row r="3042" spans="1:6" hidden="1" x14ac:dyDescent="0.3">
      <c r="A3042" t="s">
        <v>134</v>
      </c>
      <c r="B3042" t="s">
        <v>138</v>
      </c>
      <c r="C3042" t="s">
        <v>139</v>
      </c>
      <c r="D3042" t="s">
        <v>3595</v>
      </c>
      <c r="E3042" s="29">
        <v>400</v>
      </c>
      <c r="F3042" s="29">
        <v>800</v>
      </c>
    </row>
    <row r="3043" spans="1:6" hidden="1" x14ac:dyDescent="0.3">
      <c r="A3043" t="s">
        <v>134</v>
      </c>
      <c r="B3043" t="s">
        <v>138</v>
      </c>
      <c r="C3043" t="s">
        <v>139</v>
      </c>
      <c r="D3043" t="s">
        <v>3596</v>
      </c>
      <c r="E3043" s="29">
        <v>8865.5125462072901</v>
      </c>
      <c r="F3043" s="29">
        <v>17800</v>
      </c>
    </row>
    <row r="3044" spans="1:6" hidden="1" x14ac:dyDescent="0.3">
      <c r="A3044" t="s">
        <v>134</v>
      </c>
      <c r="B3044" t="s">
        <v>138</v>
      </c>
      <c r="C3044" t="s">
        <v>139</v>
      </c>
      <c r="D3044" t="s">
        <v>3597</v>
      </c>
      <c r="E3044" s="29">
        <v>4177.0352943127782</v>
      </c>
      <c r="F3044" s="29">
        <v>8400</v>
      </c>
    </row>
    <row r="3045" spans="1:6" hidden="1" x14ac:dyDescent="0.3">
      <c r="A3045" t="s">
        <v>134</v>
      </c>
      <c r="B3045" t="s">
        <v>138</v>
      </c>
      <c r="C3045" t="s">
        <v>139</v>
      </c>
      <c r="D3045" t="s">
        <v>3598</v>
      </c>
      <c r="E3045" s="29">
        <v>5061.391487368639</v>
      </c>
      <c r="F3045" s="29">
        <v>10200</v>
      </c>
    </row>
    <row r="3046" spans="1:6" hidden="1" x14ac:dyDescent="0.3">
      <c r="A3046" t="s">
        <v>134</v>
      </c>
      <c r="B3046" t="s">
        <v>138</v>
      </c>
      <c r="C3046" t="s">
        <v>139</v>
      </c>
      <c r="D3046" t="s">
        <v>3599</v>
      </c>
      <c r="E3046" s="29">
        <v>6417.7203044946709</v>
      </c>
      <c r="F3046" s="29">
        <v>12900</v>
      </c>
    </row>
    <row r="3047" spans="1:6" hidden="1" x14ac:dyDescent="0.3">
      <c r="A3047" t="s">
        <v>134</v>
      </c>
      <c r="B3047" t="s">
        <v>138</v>
      </c>
      <c r="C3047" t="s">
        <v>139</v>
      </c>
      <c r="D3047" t="s">
        <v>3600</v>
      </c>
      <c r="E3047" s="29">
        <v>5716.8050604896207</v>
      </c>
      <c r="F3047" s="29">
        <v>11500</v>
      </c>
    </row>
    <row r="3048" spans="1:6" hidden="1" x14ac:dyDescent="0.3">
      <c r="A3048" t="s">
        <v>134</v>
      </c>
      <c r="B3048" t="s">
        <v>138</v>
      </c>
      <c r="C3048" t="s">
        <v>139</v>
      </c>
      <c r="D3048" t="s">
        <v>3601</v>
      </c>
      <c r="E3048" s="29">
        <v>4840.7060181307006</v>
      </c>
      <c r="F3048" s="29">
        <v>9700</v>
      </c>
    </row>
    <row r="3049" spans="1:6" hidden="1" x14ac:dyDescent="0.3">
      <c r="A3049" t="s">
        <v>134</v>
      </c>
      <c r="B3049" t="s">
        <v>138</v>
      </c>
      <c r="C3049" t="s">
        <v>139</v>
      </c>
      <c r="D3049" t="s">
        <v>3602</v>
      </c>
      <c r="E3049" s="29">
        <v>4441.4795567853289</v>
      </c>
      <c r="F3049" s="29">
        <v>8900</v>
      </c>
    </row>
    <row r="3050" spans="1:6" hidden="1" x14ac:dyDescent="0.3">
      <c r="A3050" t="s">
        <v>134</v>
      </c>
      <c r="B3050" t="s">
        <v>138</v>
      </c>
      <c r="C3050" t="s">
        <v>139</v>
      </c>
      <c r="D3050" t="s">
        <v>485</v>
      </c>
      <c r="E3050" s="29">
        <v>9891.0400712061928</v>
      </c>
      <c r="F3050" s="29">
        <v>19800</v>
      </c>
    </row>
    <row r="3051" spans="1:6" hidden="1" x14ac:dyDescent="0.3">
      <c r="A3051" t="s">
        <v>134</v>
      </c>
      <c r="B3051" t="s">
        <v>138</v>
      </c>
      <c r="C3051" t="s">
        <v>139</v>
      </c>
      <c r="D3051" t="s">
        <v>3603</v>
      </c>
      <c r="E3051" s="29">
        <v>2584.7038328572771</v>
      </c>
      <c r="F3051" s="29">
        <v>5200</v>
      </c>
    </row>
    <row r="3052" spans="1:6" hidden="1" x14ac:dyDescent="0.3">
      <c r="A3052" t="s">
        <v>134</v>
      </c>
      <c r="B3052" t="s">
        <v>138</v>
      </c>
      <c r="C3052" t="s">
        <v>139</v>
      </c>
      <c r="D3052" t="s">
        <v>3604</v>
      </c>
      <c r="E3052" s="29">
        <v>6234.9041697026023</v>
      </c>
      <c r="F3052" s="29">
        <v>12500</v>
      </c>
    </row>
    <row r="3053" spans="1:6" hidden="1" x14ac:dyDescent="0.3">
      <c r="A3053" t="s">
        <v>134</v>
      </c>
      <c r="B3053" t="s">
        <v>138</v>
      </c>
      <c r="C3053" t="s">
        <v>139</v>
      </c>
      <c r="D3053" t="s">
        <v>3605</v>
      </c>
      <c r="E3053" s="29">
        <v>5252.049867430007</v>
      </c>
      <c r="F3053" s="29">
        <v>10600</v>
      </c>
    </row>
    <row r="3054" spans="1:6" hidden="1" x14ac:dyDescent="0.3">
      <c r="A3054" t="s">
        <v>134</v>
      </c>
      <c r="B3054" t="s">
        <v>138</v>
      </c>
      <c r="C3054" t="s">
        <v>139</v>
      </c>
      <c r="D3054" t="s">
        <v>3606</v>
      </c>
      <c r="E3054" s="29">
        <v>6076.053534582511</v>
      </c>
      <c r="F3054" s="29">
        <v>12200</v>
      </c>
    </row>
    <row r="3055" spans="1:6" hidden="1" x14ac:dyDescent="0.3">
      <c r="A3055" t="s">
        <v>134</v>
      </c>
      <c r="B3055" t="s">
        <v>138</v>
      </c>
      <c r="C3055" t="s">
        <v>3607</v>
      </c>
      <c r="D3055" t="s">
        <v>3608</v>
      </c>
      <c r="E3055" s="29">
        <v>678.50811496612982</v>
      </c>
      <c r="F3055" s="29">
        <v>1400</v>
      </c>
    </row>
    <row r="3056" spans="1:6" hidden="1" x14ac:dyDescent="0.3">
      <c r="A3056" t="s">
        <v>134</v>
      </c>
      <c r="B3056" t="s">
        <v>138</v>
      </c>
      <c r="C3056" t="s">
        <v>3607</v>
      </c>
      <c r="D3056" t="s">
        <v>3609</v>
      </c>
      <c r="E3056" s="29">
        <v>11132.901210882248</v>
      </c>
      <c r="F3056" s="29">
        <v>22300</v>
      </c>
    </row>
    <row r="3057" spans="1:6" hidden="1" x14ac:dyDescent="0.3">
      <c r="A3057" t="s">
        <v>134</v>
      </c>
      <c r="B3057" t="s">
        <v>138</v>
      </c>
      <c r="C3057" t="s">
        <v>3607</v>
      </c>
      <c r="D3057" t="s">
        <v>3610</v>
      </c>
      <c r="E3057" s="29">
        <v>869.19131756531863</v>
      </c>
      <c r="F3057" s="29">
        <v>1800</v>
      </c>
    </row>
    <row r="3058" spans="1:6" hidden="1" x14ac:dyDescent="0.3">
      <c r="A3058" t="s">
        <v>134</v>
      </c>
      <c r="B3058" t="s">
        <v>138</v>
      </c>
      <c r="C3058" t="s">
        <v>3607</v>
      </c>
      <c r="D3058" t="s">
        <v>3611</v>
      </c>
      <c r="E3058" s="29">
        <v>950.89523945204064</v>
      </c>
      <c r="F3058" s="29">
        <v>2000</v>
      </c>
    </row>
    <row r="3059" spans="1:6" hidden="1" x14ac:dyDescent="0.3">
      <c r="A3059" t="s">
        <v>134</v>
      </c>
      <c r="B3059" t="s">
        <v>138</v>
      </c>
      <c r="C3059" t="s">
        <v>3607</v>
      </c>
      <c r="D3059" t="s">
        <v>3612</v>
      </c>
      <c r="E3059" s="29">
        <v>8633.4979389492182</v>
      </c>
      <c r="F3059" s="29">
        <v>17300</v>
      </c>
    </row>
    <row r="3060" spans="1:6" hidden="1" x14ac:dyDescent="0.3">
      <c r="A3060" t="s">
        <v>134</v>
      </c>
      <c r="B3060" t="s">
        <v>138</v>
      </c>
      <c r="C3060" t="s">
        <v>3607</v>
      </c>
      <c r="D3060" t="s">
        <v>3613</v>
      </c>
      <c r="E3060" s="29">
        <v>649.65909669907978</v>
      </c>
      <c r="F3060" s="29">
        <v>1300</v>
      </c>
    </row>
    <row r="3061" spans="1:6" hidden="1" x14ac:dyDescent="0.3">
      <c r="A3061" t="s">
        <v>134</v>
      </c>
      <c r="B3061" t="s">
        <v>138</v>
      </c>
      <c r="C3061" t="s">
        <v>3607</v>
      </c>
      <c r="D3061" t="s">
        <v>3614</v>
      </c>
      <c r="E3061" s="29">
        <v>3669.2234573869719</v>
      </c>
      <c r="F3061" s="29">
        <v>7400</v>
      </c>
    </row>
    <row r="3062" spans="1:6" hidden="1" x14ac:dyDescent="0.3">
      <c r="A3062" t="s">
        <v>134</v>
      </c>
      <c r="B3062" t="s">
        <v>138</v>
      </c>
      <c r="C3062" t="s">
        <v>3607</v>
      </c>
      <c r="D3062" t="s">
        <v>3615</v>
      </c>
      <c r="E3062" s="29">
        <v>936.41732876376545</v>
      </c>
      <c r="F3062" s="29">
        <v>1900</v>
      </c>
    </row>
    <row r="3063" spans="1:6" hidden="1" x14ac:dyDescent="0.3">
      <c r="A3063" t="s">
        <v>134</v>
      </c>
      <c r="B3063" t="s">
        <v>138</v>
      </c>
      <c r="C3063" t="s">
        <v>3607</v>
      </c>
      <c r="D3063" t="s">
        <v>3616</v>
      </c>
      <c r="E3063" s="29">
        <v>5236.1682167495364</v>
      </c>
      <c r="F3063" s="29">
        <v>10500</v>
      </c>
    </row>
    <row r="3064" spans="1:6" hidden="1" x14ac:dyDescent="0.3">
      <c r="A3064" t="s">
        <v>134</v>
      </c>
      <c r="B3064" t="s">
        <v>138</v>
      </c>
      <c r="C3064" t="s">
        <v>3607</v>
      </c>
      <c r="D3064" t="s">
        <v>3617</v>
      </c>
      <c r="E3064" s="29">
        <v>5051.6711159347014</v>
      </c>
      <c r="F3064" s="29">
        <v>10200</v>
      </c>
    </row>
    <row r="3065" spans="1:6" hidden="1" x14ac:dyDescent="0.3">
      <c r="A3065" t="s">
        <v>134</v>
      </c>
      <c r="B3065" t="s">
        <v>138</v>
      </c>
      <c r="C3065" t="s">
        <v>3607</v>
      </c>
      <c r="D3065" t="s">
        <v>3618</v>
      </c>
      <c r="E3065" s="29">
        <v>2327.8615275428701</v>
      </c>
      <c r="F3065" s="29">
        <v>4700</v>
      </c>
    </row>
    <row r="3066" spans="1:6" hidden="1" x14ac:dyDescent="0.3">
      <c r="A3066" t="s">
        <v>134</v>
      </c>
      <c r="B3066" t="s">
        <v>138</v>
      </c>
      <c r="C3066" t="s">
        <v>3607</v>
      </c>
      <c r="D3066" t="s">
        <v>3619</v>
      </c>
      <c r="E3066" s="29">
        <v>8277.2723741171903</v>
      </c>
      <c r="F3066" s="29">
        <v>16600</v>
      </c>
    </row>
    <row r="3067" spans="1:6" hidden="1" x14ac:dyDescent="0.3">
      <c r="A3067" t="s">
        <v>134</v>
      </c>
      <c r="B3067" t="s">
        <v>138</v>
      </c>
      <c r="C3067" t="s">
        <v>3607</v>
      </c>
      <c r="D3067" t="s">
        <v>3620</v>
      </c>
      <c r="E3067" s="29">
        <v>4483.308492751592</v>
      </c>
      <c r="F3067" s="29">
        <v>9000</v>
      </c>
    </row>
    <row r="3068" spans="1:6" hidden="1" x14ac:dyDescent="0.3">
      <c r="A3068" t="s">
        <v>134</v>
      </c>
      <c r="B3068" t="s">
        <v>138</v>
      </c>
      <c r="C3068" t="s">
        <v>3607</v>
      </c>
      <c r="D3068" t="s">
        <v>3621</v>
      </c>
      <c r="E3068" s="29">
        <v>4660.508351232882</v>
      </c>
      <c r="F3068" s="29">
        <v>9400</v>
      </c>
    </row>
    <row r="3069" spans="1:6" hidden="1" x14ac:dyDescent="0.3">
      <c r="A3069" t="s">
        <v>134</v>
      </c>
      <c r="B3069" t="s">
        <v>138</v>
      </c>
      <c r="C3069" t="s">
        <v>3607</v>
      </c>
      <c r="D3069" t="s">
        <v>3622</v>
      </c>
      <c r="E3069" s="29">
        <v>2781.5425994507705</v>
      </c>
      <c r="F3069" s="29">
        <v>5600</v>
      </c>
    </row>
    <row r="3070" spans="1:6" hidden="1" x14ac:dyDescent="0.3">
      <c r="A3070" t="s">
        <v>134</v>
      </c>
      <c r="B3070" t="s">
        <v>138</v>
      </c>
      <c r="C3070" t="s">
        <v>3607</v>
      </c>
      <c r="D3070" t="s">
        <v>3623</v>
      </c>
      <c r="E3070" s="29">
        <v>3892.5215230119202</v>
      </c>
      <c r="F3070" s="29">
        <v>7800</v>
      </c>
    </row>
    <row r="3071" spans="1:6" hidden="1" x14ac:dyDescent="0.3">
      <c r="A3071" t="s">
        <v>134</v>
      </c>
      <c r="B3071" t="s">
        <v>138</v>
      </c>
      <c r="C3071" t="s">
        <v>3607</v>
      </c>
      <c r="D3071" t="s">
        <v>3624</v>
      </c>
      <c r="E3071" s="29">
        <v>1227.0229491714922</v>
      </c>
      <c r="F3071" s="29">
        <v>2500</v>
      </c>
    </row>
    <row r="3072" spans="1:6" hidden="1" x14ac:dyDescent="0.3">
      <c r="A3072" t="s">
        <v>134</v>
      </c>
      <c r="B3072" t="s">
        <v>138</v>
      </c>
      <c r="C3072" t="s">
        <v>3625</v>
      </c>
      <c r="D3072" t="s">
        <v>3626</v>
      </c>
      <c r="E3072" s="29">
        <v>765.35466048344188</v>
      </c>
      <c r="F3072" s="29">
        <v>1600</v>
      </c>
    </row>
    <row r="3073" spans="1:6" hidden="1" x14ac:dyDescent="0.3">
      <c r="A3073" t="s">
        <v>134</v>
      </c>
      <c r="B3073" t="s">
        <v>138</v>
      </c>
      <c r="C3073" t="s">
        <v>3625</v>
      </c>
      <c r="D3073" t="s">
        <v>3627</v>
      </c>
      <c r="E3073" s="29">
        <v>2431.2195018142493</v>
      </c>
      <c r="F3073" s="29">
        <v>4900</v>
      </c>
    </row>
    <row r="3074" spans="1:6" hidden="1" x14ac:dyDescent="0.3">
      <c r="A3074" t="s">
        <v>134</v>
      </c>
      <c r="B3074" t="s">
        <v>138</v>
      </c>
      <c r="C3074" t="s">
        <v>3625</v>
      </c>
      <c r="D3074" t="s">
        <v>3628</v>
      </c>
      <c r="E3074" s="29">
        <v>3345.1286004762628</v>
      </c>
      <c r="F3074" s="29">
        <v>6700</v>
      </c>
    </row>
    <row r="3075" spans="1:6" hidden="1" x14ac:dyDescent="0.3">
      <c r="A3075" t="s">
        <v>134</v>
      </c>
      <c r="B3075" t="s">
        <v>138</v>
      </c>
      <c r="C3075" t="s">
        <v>3625</v>
      </c>
      <c r="D3075" t="s">
        <v>3629</v>
      </c>
      <c r="E3075" s="29">
        <v>1586.7283653991401</v>
      </c>
      <c r="F3075" s="29">
        <v>3200</v>
      </c>
    </row>
    <row r="3076" spans="1:6" hidden="1" x14ac:dyDescent="0.3">
      <c r="A3076" t="s">
        <v>134</v>
      </c>
      <c r="B3076" t="s">
        <v>138</v>
      </c>
      <c r="C3076" t="s">
        <v>3625</v>
      </c>
      <c r="D3076" t="s">
        <v>3630</v>
      </c>
      <c r="E3076" s="29">
        <v>3190.5156708167906</v>
      </c>
      <c r="F3076" s="29">
        <v>6400</v>
      </c>
    </row>
    <row r="3077" spans="1:6" hidden="1" x14ac:dyDescent="0.3">
      <c r="A3077" t="s">
        <v>134</v>
      </c>
      <c r="B3077" t="s">
        <v>138</v>
      </c>
      <c r="C3077" t="s">
        <v>3625</v>
      </c>
      <c r="D3077" t="s">
        <v>3631</v>
      </c>
      <c r="E3077" s="29">
        <v>2201.1853888370129</v>
      </c>
      <c r="F3077" s="29">
        <v>4500</v>
      </c>
    </row>
    <row r="3078" spans="1:6" hidden="1" x14ac:dyDescent="0.3">
      <c r="A3078" t="s">
        <v>134</v>
      </c>
      <c r="B3078" t="s">
        <v>138</v>
      </c>
      <c r="C3078" t="s">
        <v>3625</v>
      </c>
      <c r="D3078" t="s">
        <v>3632</v>
      </c>
      <c r="E3078" s="29">
        <v>4442.5504700561814</v>
      </c>
      <c r="F3078" s="29">
        <v>8900</v>
      </c>
    </row>
    <row r="3079" spans="1:6" hidden="1" x14ac:dyDescent="0.3">
      <c r="A3079" t="s">
        <v>134</v>
      </c>
      <c r="B3079" t="s">
        <v>138</v>
      </c>
      <c r="C3079" t="s">
        <v>3625</v>
      </c>
      <c r="D3079" t="s">
        <v>3633</v>
      </c>
      <c r="E3079" s="29">
        <v>3170.8846538839157</v>
      </c>
      <c r="F3079" s="29">
        <v>6400</v>
      </c>
    </row>
    <row r="3080" spans="1:6" hidden="1" x14ac:dyDescent="0.3">
      <c r="A3080" t="s">
        <v>134</v>
      </c>
      <c r="B3080" t="s">
        <v>3634</v>
      </c>
      <c r="C3080" t="s">
        <v>3635</v>
      </c>
      <c r="D3080" t="s">
        <v>3636</v>
      </c>
      <c r="E3080" s="29">
        <v>400</v>
      </c>
      <c r="F3080" s="29">
        <v>800</v>
      </c>
    </row>
    <row r="3081" spans="1:6" hidden="1" x14ac:dyDescent="0.3">
      <c r="A3081" t="s">
        <v>134</v>
      </c>
      <c r="B3081" t="s">
        <v>3634</v>
      </c>
      <c r="C3081" t="s">
        <v>3635</v>
      </c>
      <c r="D3081" t="s">
        <v>3637</v>
      </c>
      <c r="E3081" s="29">
        <v>2460.472417506619</v>
      </c>
      <c r="F3081" s="29">
        <v>5000</v>
      </c>
    </row>
    <row r="3082" spans="1:6" hidden="1" x14ac:dyDescent="0.3">
      <c r="A3082" t="s">
        <v>134</v>
      </c>
      <c r="B3082" t="s">
        <v>3634</v>
      </c>
      <c r="C3082" t="s">
        <v>3635</v>
      </c>
      <c r="D3082" t="s">
        <v>3638</v>
      </c>
      <c r="E3082" s="29">
        <v>1907.5044812347653</v>
      </c>
      <c r="F3082" s="29">
        <v>3900</v>
      </c>
    </row>
    <row r="3083" spans="1:6" hidden="1" x14ac:dyDescent="0.3">
      <c r="A3083" t="s">
        <v>134</v>
      </c>
      <c r="B3083" t="s">
        <v>3634</v>
      </c>
      <c r="C3083" t="s">
        <v>3635</v>
      </c>
      <c r="D3083" t="s">
        <v>3639</v>
      </c>
      <c r="E3083" s="29">
        <v>2663.7477580167433</v>
      </c>
      <c r="F3083" s="29">
        <v>5400</v>
      </c>
    </row>
    <row r="3084" spans="1:6" hidden="1" x14ac:dyDescent="0.3">
      <c r="A3084" t="s">
        <v>134</v>
      </c>
      <c r="B3084" t="s">
        <v>3634</v>
      </c>
      <c r="C3084" t="s">
        <v>3635</v>
      </c>
      <c r="D3084" t="s">
        <v>3640</v>
      </c>
      <c r="E3084" s="29">
        <v>458.03653839298039</v>
      </c>
      <c r="F3084" s="29">
        <v>1000</v>
      </c>
    </row>
    <row r="3085" spans="1:6" hidden="1" x14ac:dyDescent="0.3">
      <c r="A3085" t="s">
        <v>134</v>
      </c>
      <c r="B3085" t="s">
        <v>3634</v>
      </c>
      <c r="C3085" t="s">
        <v>3635</v>
      </c>
      <c r="D3085" t="s">
        <v>3641</v>
      </c>
      <c r="E3085" s="29">
        <v>1973.9326641552711</v>
      </c>
      <c r="F3085" s="29">
        <v>4000</v>
      </c>
    </row>
    <row r="3086" spans="1:6" hidden="1" x14ac:dyDescent="0.3">
      <c r="A3086" t="s">
        <v>134</v>
      </c>
      <c r="B3086" t="s">
        <v>3634</v>
      </c>
      <c r="C3086" t="s">
        <v>3635</v>
      </c>
      <c r="D3086" t="s">
        <v>3642</v>
      </c>
      <c r="E3086" s="29">
        <v>514.6423675472131</v>
      </c>
      <c r="F3086" s="29">
        <v>1100</v>
      </c>
    </row>
    <row r="3087" spans="1:6" hidden="1" x14ac:dyDescent="0.3">
      <c r="A3087" t="s">
        <v>134</v>
      </c>
      <c r="B3087" t="s">
        <v>3634</v>
      </c>
      <c r="C3087" t="s">
        <v>3635</v>
      </c>
      <c r="D3087" t="s">
        <v>3643</v>
      </c>
      <c r="E3087" s="29">
        <v>526.51172690325791</v>
      </c>
      <c r="F3087" s="29">
        <v>1100</v>
      </c>
    </row>
    <row r="3088" spans="1:6" hidden="1" x14ac:dyDescent="0.3">
      <c r="A3088" t="s">
        <v>134</v>
      </c>
      <c r="B3088" t="s">
        <v>3634</v>
      </c>
      <c r="C3088" t="s">
        <v>3635</v>
      </c>
      <c r="D3088" t="s">
        <v>3644</v>
      </c>
      <c r="E3088" s="29">
        <v>583.42834681337945</v>
      </c>
      <c r="F3088" s="29">
        <v>1200</v>
      </c>
    </row>
    <row r="3089" spans="1:6" hidden="1" x14ac:dyDescent="0.3">
      <c r="A3089" t="s">
        <v>134</v>
      </c>
      <c r="B3089" t="s">
        <v>3634</v>
      </c>
      <c r="C3089" t="s">
        <v>3635</v>
      </c>
      <c r="D3089" t="s">
        <v>3645</v>
      </c>
      <c r="E3089" s="29">
        <v>1232.4289336071683</v>
      </c>
      <c r="F3089" s="29">
        <v>2500</v>
      </c>
    </row>
    <row r="3090" spans="1:6" hidden="1" x14ac:dyDescent="0.3">
      <c r="A3090" t="s">
        <v>134</v>
      </c>
      <c r="B3090" t="s">
        <v>3634</v>
      </c>
      <c r="C3090" t="s">
        <v>3635</v>
      </c>
      <c r="D3090" t="s">
        <v>3646</v>
      </c>
      <c r="E3090" s="29">
        <v>1096.0292471412283</v>
      </c>
      <c r="F3090" s="29">
        <v>2200</v>
      </c>
    </row>
    <row r="3091" spans="1:6" hidden="1" x14ac:dyDescent="0.3">
      <c r="A3091" t="s">
        <v>134</v>
      </c>
      <c r="B3091" t="s">
        <v>3634</v>
      </c>
      <c r="C3091" t="s">
        <v>3635</v>
      </c>
      <c r="D3091" t="s">
        <v>3647</v>
      </c>
      <c r="E3091" s="29">
        <v>941.7095876632826</v>
      </c>
      <c r="F3091" s="29">
        <v>1900</v>
      </c>
    </row>
    <row r="3092" spans="1:6" hidden="1" x14ac:dyDescent="0.3">
      <c r="A3092" t="s">
        <v>134</v>
      </c>
      <c r="B3092" t="s">
        <v>3634</v>
      </c>
      <c r="C3092" t="s">
        <v>3635</v>
      </c>
      <c r="D3092" t="s">
        <v>3648</v>
      </c>
      <c r="E3092" s="29">
        <v>1914.8481524640488</v>
      </c>
      <c r="F3092" s="29">
        <v>3900</v>
      </c>
    </row>
    <row r="3093" spans="1:6" hidden="1" x14ac:dyDescent="0.3">
      <c r="A3093" t="s">
        <v>134</v>
      </c>
      <c r="B3093" t="s">
        <v>3634</v>
      </c>
      <c r="C3093" t="s">
        <v>3635</v>
      </c>
      <c r="D3093" t="s">
        <v>3649</v>
      </c>
      <c r="E3093" s="29">
        <v>1676.1970191024207</v>
      </c>
      <c r="F3093" s="29">
        <v>3400</v>
      </c>
    </row>
    <row r="3094" spans="1:6" hidden="1" x14ac:dyDescent="0.3">
      <c r="A3094" t="s">
        <v>134</v>
      </c>
      <c r="B3094" t="s">
        <v>3634</v>
      </c>
      <c r="C3094" t="s">
        <v>3635</v>
      </c>
      <c r="D3094" t="s">
        <v>3650</v>
      </c>
      <c r="E3094" s="29">
        <v>2100.0216295306145</v>
      </c>
      <c r="F3094" s="29">
        <v>4300</v>
      </c>
    </row>
    <row r="3095" spans="1:6" hidden="1" x14ac:dyDescent="0.3">
      <c r="A3095" t="s">
        <v>134</v>
      </c>
      <c r="B3095" t="s">
        <v>3634</v>
      </c>
      <c r="C3095" t="s">
        <v>3635</v>
      </c>
      <c r="D3095" t="s">
        <v>3651</v>
      </c>
      <c r="E3095" s="29">
        <v>1248.6169312630759</v>
      </c>
      <c r="F3095" s="29">
        <v>2500</v>
      </c>
    </row>
    <row r="3096" spans="1:6" hidden="1" x14ac:dyDescent="0.3">
      <c r="A3096" t="s">
        <v>134</v>
      </c>
      <c r="B3096" t="s">
        <v>3634</v>
      </c>
      <c r="C3096" t="s">
        <v>3635</v>
      </c>
      <c r="D3096" t="s">
        <v>3652</v>
      </c>
      <c r="E3096" s="29">
        <v>1827.5029451000178</v>
      </c>
      <c r="F3096" s="29">
        <v>3700</v>
      </c>
    </row>
    <row r="3097" spans="1:6" hidden="1" x14ac:dyDescent="0.3">
      <c r="A3097" t="s">
        <v>134</v>
      </c>
      <c r="B3097" t="s">
        <v>3634</v>
      </c>
      <c r="C3097" t="s">
        <v>3635</v>
      </c>
      <c r="D3097" t="s">
        <v>3653</v>
      </c>
      <c r="E3097" s="29">
        <v>869.84173373503859</v>
      </c>
      <c r="F3097" s="29">
        <v>1800</v>
      </c>
    </row>
    <row r="3098" spans="1:6" hidden="1" x14ac:dyDescent="0.3">
      <c r="A3098" t="s">
        <v>134</v>
      </c>
      <c r="B3098" t="s">
        <v>3634</v>
      </c>
      <c r="C3098" t="s">
        <v>3635</v>
      </c>
      <c r="D3098" t="s">
        <v>3654</v>
      </c>
      <c r="E3098" s="29">
        <v>1862.4751592690977</v>
      </c>
      <c r="F3098" s="29">
        <v>3800</v>
      </c>
    </row>
    <row r="3099" spans="1:6" hidden="1" x14ac:dyDescent="0.3">
      <c r="A3099" t="s">
        <v>134</v>
      </c>
      <c r="B3099" t="s">
        <v>3634</v>
      </c>
      <c r="C3099" t="s">
        <v>3635</v>
      </c>
      <c r="D3099" t="s">
        <v>3655</v>
      </c>
      <c r="E3099" s="29">
        <v>1054.6171601066076</v>
      </c>
      <c r="F3099" s="29">
        <v>2200</v>
      </c>
    </row>
    <row r="3100" spans="1:6" hidden="1" x14ac:dyDescent="0.3">
      <c r="A3100" t="s">
        <v>134</v>
      </c>
      <c r="B3100" t="s">
        <v>3634</v>
      </c>
      <c r="C3100" t="s">
        <v>3635</v>
      </c>
      <c r="D3100" t="s">
        <v>3656</v>
      </c>
      <c r="E3100" s="29">
        <v>524.16586570915865</v>
      </c>
      <c r="F3100" s="29">
        <v>1100</v>
      </c>
    </row>
    <row r="3101" spans="1:6" hidden="1" x14ac:dyDescent="0.3">
      <c r="A3101" t="s">
        <v>134</v>
      </c>
      <c r="B3101" t="s">
        <v>3634</v>
      </c>
      <c r="C3101" t="s">
        <v>3635</v>
      </c>
      <c r="D3101" t="s">
        <v>3657</v>
      </c>
      <c r="E3101" s="29">
        <v>603.72091441924294</v>
      </c>
      <c r="F3101" s="29">
        <v>1300</v>
      </c>
    </row>
    <row r="3102" spans="1:6" hidden="1" x14ac:dyDescent="0.3">
      <c r="A3102" t="s">
        <v>134</v>
      </c>
      <c r="B3102" t="s">
        <v>3634</v>
      </c>
      <c r="C3102" t="s">
        <v>3635</v>
      </c>
      <c r="D3102" t="s">
        <v>3658</v>
      </c>
      <c r="E3102" s="29">
        <v>2514.8577196654114</v>
      </c>
      <c r="F3102" s="29">
        <v>5100</v>
      </c>
    </row>
    <row r="3103" spans="1:6" hidden="1" x14ac:dyDescent="0.3">
      <c r="A3103" t="s">
        <v>134</v>
      </c>
      <c r="B3103" t="s">
        <v>3634</v>
      </c>
      <c r="C3103" t="s">
        <v>3635</v>
      </c>
      <c r="D3103" t="s">
        <v>3659</v>
      </c>
      <c r="E3103" s="29">
        <v>1709.1351879541967</v>
      </c>
      <c r="F3103" s="29">
        <v>3500</v>
      </c>
    </row>
    <row r="3104" spans="1:6" hidden="1" x14ac:dyDescent="0.3">
      <c r="A3104" t="s">
        <v>134</v>
      </c>
      <c r="B3104" t="s">
        <v>3634</v>
      </c>
      <c r="C3104" t="s">
        <v>3635</v>
      </c>
      <c r="D3104" t="s">
        <v>3660</v>
      </c>
      <c r="E3104" s="29">
        <v>2678.9294767687243</v>
      </c>
      <c r="F3104" s="29">
        <v>5400</v>
      </c>
    </row>
    <row r="3105" spans="1:6" hidden="1" x14ac:dyDescent="0.3">
      <c r="A3105" t="s">
        <v>134</v>
      </c>
      <c r="B3105" t="s">
        <v>3634</v>
      </c>
      <c r="C3105" t="s">
        <v>3635</v>
      </c>
      <c r="D3105" t="s">
        <v>3661</v>
      </c>
      <c r="E3105" s="29">
        <v>2762.906683075802</v>
      </c>
      <c r="F3105" s="29">
        <v>5600</v>
      </c>
    </row>
    <row r="3106" spans="1:6" hidden="1" x14ac:dyDescent="0.3">
      <c r="A3106" t="s">
        <v>134</v>
      </c>
      <c r="B3106" t="s">
        <v>3634</v>
      </c>
      <c r="C3106" t="s">
        <v>3635</v>
      </c>
      <c r="D3106" t="s">
        <v>3662</v>
      </c>
      <c r="E3106" s="29">
        <v>690.30979227696957</v>
      </c>
      <c r="F3106" s="29">
        <v>1400</v>
      </c>
    </row>
    <row r="3107" spans="1:6" hidden="1" x14ac:dyDescent="0.3">
      <c r="A3107" t="s">
        <v>134</v>
      </c>
      <c r="B3107" t="s">
        <v>3634</v>
      </c>
      <c r="C3107" t="s">
        <v>3635</v>
      </c>
      <c r="D3107" t="s">
        <v>3663</v>
      </c>
      <c r="E3107" s="29">
        <v>1127.1703639536536</v>
      </c>
      <c r="F3107" s="29">
        <v>2300</v>
      </c>
    </row>
    <row r="3108" spans="1:6" hidden="1" x14ac:dyDescent="0.3">
      <c r="A3108" t="s">
        <v>134</v>
      </c>
      <c r="B3108" t="s">
        <v>3634</v>
      </c>
      <c r="C3108" t="s">
        <v>3635</v>
      </c>
      <c r="D3108" t="s">
        <v>3664</v>
      </c>
      <c r="E3108" s="29">
        <v>1078.3993063698169</v>
      </c>
      <c r="F3108" s="29">
        <v>2200</v>
      </c>
    </row>
    <row r="3109" spans="1:6" hidden="1" x14ac:dyDescent="0.3">
      <c r="A3109" t="s">
        <v>134</v>
      </c>
      <c r="B3109" t="s">
        <v>3634</v>
      </c>
      <c r="C3109" t="s">
        <v>3665</v>
      </c>
      <c r="D3109" t="s">
        <v>3666</v>
      </c>
      <c r="E3109" s="29">
        <v>635.54254626371062</v>
      </c>
      <c r="F3109" s="29">
        <v>1300</v>
      </c>
    </row>
    <row r="3110" spans="1:6" hidden="1" x14ac:dyDescent="0.3">
      <c r="A3110" t="s">
        <v>134</v>
      </c>
      <c r="B3110" t="s">
        <v>3634</v>
      </c>
      <c r="C3110" t="s">
        <v>3665</v>
      </c>
      <c r="D3110" t="s">
        <v>3667</v>
      </c>
      <c r="E3110" s="29">
        <v>731.88069265864283</v>
      </c>
      <c r="F3110" s="29">
        <v>1500</v>
      </c>
    </row>
    <row r="3111" spans="1:6" hidden="1" x14ac:dyDescent="0.3">
      <c r="A3111" t="s">
        <v>134</v>
      </c>
      <c r="B3111" t="s">
        <v>3634</v>
      </c>
      <c r="C3111" t="s">
        <v>3665</v>
      </c>
      <c r="D3111" t="s">
        <v>3668</v>
      </c>
      <c r="E3111" s="29">
        <v>1273.5761252018076</v>
      </c>
      <c r="F3111" s="29">
        <v>2600</v>
      </c>
    </row>
    <row r="3112" spans="1:6" hidden="1" x14ac:dyDescent="0.3">
      <c r="A3112" t="s">
        <v>134</v>
      </c>
      <c r="B3112" t="s">
        <v>3634</v>
      </c>
      <c r="C3112" t="s">
        <v>3665</v>
      </c>
      <c r="D3112" t="s">
        <v>3669</v>
      </c>
      <c r="E3112" s="29">
        <v>921.21310465039278</v>
      </c>
      <c r="F3112" s="29">
        <v>1900</v>
      </c>
    </row>
    <row r="3113" spans="1:6" hidden="1" x14ac:dyDescent="0.3">
      <c r="A3113" t="s">
        <v>134</v>
      </c>
      <c r="B3113" t="s">
        <v>3634</v>
      </c>
      <c r="C3113" t="s">
        <v>3665</v>
      </c>
      <c r="D3113" t="s">
        <v>3670</v>
      </c>
      <c r="E3113" s="29">
        <v>3567.6258936624172</v>
      </c>
      <c r="F3113" s="29">
        <v>7200</v>
      </c>
    </row>
    <row r="3114" spans="1:6" hidden="1" x14ac:dyDescent="0.3">
      <c r="A3114" t="s">
        <v>134</v>
      </c>
      <c r="B3114" t="s">
        <v>3634</v>
      </c>
      <c r="C3114" t="s">
        <v>3665</v>
      </c>
      <c r="D3114" t="s">
        <v>3671</v>
      </c>
      <c r="E3114" s="29">
        <v>1515.4454712106394</v>
      </c>
      <c r="F3114" s="29">
        <v>3100</v>
      </c>
    </row>
    <row r="3115" spans="1:6" hidden="1" x14ac:dyDescent="0.3">
      <c r="A3115" t="s">
        <v>134</v>
      </c>
      <c r="B3115" t="s">
        <v>3634</v>
      </c>
      <c r="C3115" t="s">
        <v>3665</v>
      </c>
      <c r="D3115" t="s">
        <v>3672</v>
      </c>
      <c r="E3115" s="29">
        <v>542.40474716427912</v>
      </c>
      <c r="F3115" s="29">
        <v>1100</v>
      </c>
    </row>
    <row r="3116" spans="1:6" hidden="1" x14ac:dyDescent="0.3">
      <c r="A3116" t="s">
        <v>134</v>
      </c>
      <c r="B3116" t="s">
        <v>3634</v>
      </c>
      <c r="C3116" t="s">
        <v>3665</v>
      </c>
      <c r="D3116" t="s">
        <v>3673</v>
      </c>
      <c r="E3116" s="29">
        <v>557.02021563308176</v>
      </c>
      <c r="F3116" s="29">
        <v>1200</v>
      </c>
    </row>
    <row r="3117" spans="1:6" hidden="1" x14ac:dyDescent="0.3">
      <c r="A3117" t="s">
        <v>134</v>
      </c>
      <c r="B3117" t="s">
        <v>3634</v>
      </c>
      <c r="C3117" t="s">
        <v>3665</v>
      </c>
      <c r="D3117" t="s">
        <v>3674</v>
      </c>
      <c r="E3117" s="29">
        <v>898.81060158262608</v>
      </c>
      <c r="F3117" s="29">
        <v>1800</v>
      </c>
    </row>
    <row r="3118" spans="1:6" hidden="1" x14ac:dyDescent="0.3">
      <c r="A3118" t="s">
        <v>134</v>
      </c>
      <c r="B3118" t="s">
        <v>3634</v>
      </c>
      <c r="C3118" t="s">
        <v>3665</v>
      </c>
      <c r="D3118" t="s">
        <v>3675</v>
      </c>
      <c r="E3118" s="29">
        <v>1346.6953319405675</v>
      </c>
      <c r="F3118" s="29">
        <v>2700</v>
      </c>
    </row>
    <row r="3119" spans="1:6" hidden="1" x14ac:dyDescent="0.3">
      <c r="A3119" t="s">
        <v>134</v>
      </c>
      <c r="B3119" t="s">
        <v>3634</v>
      </c>
      <c r="C3119" t="s">
        <v>3665</v>
      </c>
      <c r="D3119" t="s">
        <v>3676</v>
      </c>
      <c r="E3119" s="29">
        <v>4170.6878155893355</v>
      </c>
      <c r="F3119" s="29">
        <v>8400</v>
      </c>
    </row>
    <row r="3120" spans="1:6" hidden="1" x14ac:dyDescent="0.3">
      <c r="A3120" t="s">
        <v>134</v>
      </c>
      <c r="B3120" t="s">
        <v>3634</v>
      </c>
      <c r="C3120" t="s">
        <v>3665</v>
      </c>
      <c r="D3120" t="s">
        <v>3677</v>
      </c>
      <c r="E3120" s="29">
        <v>481.58326678293122</v>
      </c>
      <c r="F3120" s="29">
        <v>1000</v>
      </c>
    </row>
    <row r="3121" spans="1:6" hidden="1" x14ac:dyDescent="0.3">
      <c r="A3121" t="s">
        <v>134</v>
      </c>
      <c r="B3121" t="s">
        <v>3634</v>
      </c>
      <c r="C3121" t="s">
        <v>3665</v>
      </c>
      <c r="D3121" t="s">
        <v>3678</v>
      </c>
      <c r="E3121" s="29">
        <v>1403.5872934554468</v>
      </c>
      <c r="F3121" s="29">
        <v>2900</v>
      </c>
    </row>
    <row r="3122" spans="1:6" hidden="1" x14ac:dyDescent="0.3">
      <c r="A3122" t="s">
        <v>134</v>
      </c>
      <c r="B3122" t="s">
        <v>3634</v>
      </c>
      <c r="C3122" t="s">
        <v>3665</v>
      </c>
      <c r="D3122" t="s">
        <v>3679</v>
      </c>
      <c r="E3122" s="29">
        <v>1134.4615312066524</v>
      </c>
      <c r="F3122" s="29">
        <v>2300</v>
      </c>
    </row>
    <row r="3123" spans="1:6" hidden="1" x14ac:dyDescent="0.3">
      <c r="A3123" t="s">
        <v>134</v>
      </c>
      <c r="B3123" t="s">
        <v>3634</v>
      </c>
      <c r="C3123" t="s">
        <v>3665</v>
      </c>
      <c r="D3123" t="s">
        <v>3680</v>
      </c>
      <c r="E3123" s="29">
        <v>862.36223441054562</v>
      </c>
      <c r="F3123" s="29">
        <v>1800</v>
      </c>
    </row>
    <row r="3124" spans="1:6" hidden="1" x14ac:dyDescent="0.3">
      <c r="A3124" t="s">
        <v>134</v>
      </c>
      <c r="B3124" t="s">
        <v>3634</v>
      </c>
      <c r="C3124" t="s">
        <v>3665</v>
      </c>
      <c r="D3124" t="s">
        <v>3681</v>
      </c>
      <c r="E3124" s="29">
        <v>2041.3411662666992</v>
      </c>
      <c r="F3124" s="29">
        <v>4100</v>
      </c>
    </row>
    <row r="3125" spans="1:6" hidden="1" x14ac:dyDescent="0.3">
      <c r="A3125" t="s">
        <v>134</v>
      </c>
      <c r="B3125" t="s">
        <v>3634</v>
      </c>
      <c r="C3125" t="s">
        <v>3665</v>
      </c>
      <c r="D3125" t="s">
        <v>3682</v>
      </c>
      <c r="E3125" s="29">
        <v>1014.5366881691953</v>
      </c>
      <c r="F3125" s="29">
        <v>2100</v>
      </c>
    </row>
    <row r="3126" spans="1:6" hidden="1" x14ac:dyDescent="0.3">
      <c r="A3126" t="s">
        <v>134</v>
      </c>
      <c r="B3126" t="s">
        <v>3634</v>
      </c>
      <c r="C3126" t="s">
        <v>3665</v>
      </c>
      <c r="D3126" t="s">
        <v>3683</v>
      </c>
      <c r="E3126" s="29">
        <v>1182.9720814044913</v>
      </c>
      <c r="F3126" s="29">
        <v>2400</v>
      </c>
    </row>
    <row r="3127" spans="1:6" hidden="1" x14ac:dyDescent="0.3">
      <c r="A3127" t="s">
        <v>134</v>
      </c>
      <c r="B3127" t="s">
        <v>3634</v>
      </c>
      <c r="C3127" t="s">
        <v>3684</v>
      </c>
      <c r="D3127" t="s">
        <v>3685</v>
      </c>
      <c r="E3127" s="29">
        <v>4382.4647948558431</v>
      </c>
      <c r="F3127" s="29">
        <v>8800</v>
      </c>
    </row>
    <row r="3128" spans="1:6" hidden="1" x14ac:dyDescent="0.3">
      <c r="A3128" t="s">
        <v>134</v>
      </c>
      <c r="B3128" t="s">
        <v>3634</v>
      </c>
      <c r="C3128" t="s">
        <v>3684</v>
      </c>
      <c r="D3128" t="s">
        <v>3686</v>
      </c>
      <c r="E3128" s="29">
        <v>4241.6996070549103</v>
      </c>
      <c r="F3128" s="29">
        <v>8500</v>
      </c>
    </row>
    <row r="3129" spans="1:6" hidden="1" x14ac:dyDescent="0.3">
      <c r="A3129" t="s">
        <v>134</v>
      </c>
      <c r="B3129" t="s">
        <v>3634</v>
      </c>
      <c r="C3129" t="s">
        <v>3684</v>
      </c>
      <c r="D3129" t="s">
        <v>3687</v>
      </c>
      <c r="E3129" s="29">
        <v>1494.7508466827812</v>
      </c>
      <c r="F3129" s="29">
        <v>3000</v>
      </c>
    </row>
    <row r="3130" spans="1:6" hidden="1" x14ac:dyDescent="0.3">
      <c r="A3130" t="s">
        <v>134</v>
      </c>
      <c r="B3130" t="s">
        <v>3634</v>
      </c>
      <c r="C3130" t="s">
        <v>3684</v>
      </c>
      <c r="D3130" t="s">
        <v>3688</v>
      </c>
      <c r="E3130" s="29">
        <v>1496.9376733752579</v>
      </c>
      <c r="F3130" s="29">
        <v>3000</v>
      </c>
    </row>
    <row r="3131" spans="1:6" hidden="1" x14ac:dyDescent="0.3">
      <c r="A3131" t="s">
        <v>134</v>
      </c>
      <c r="B3131" t="s">
        <v>3634</v>
      </c>
      <c r="C3131" t="s">
        <v>3684</v>
      </c>
      <c r="D3131" t="s">
        <v>3689</v>
      </c>
      <c r="E3131" s="29">
        <v>400</v>
      </c>
      <c r="F3131" s="29">
        <v>800</v>
      </c>
    </row>
    <row r="3132" spans="1:6" hidden="1" x14ac:dyDescent="0.3">
      <c r="A3132" t="s">
        <v>134</v>
      </c>
      <c r="B3132" t="s">
        <v>3634</v>
      </c>
      <c r="C3132" t="s">
        <v>3684</v>
      </c>
      <c r="D3132" t="s">
        <v>3690</v>
      </c>
      <c r="E3132" s="29">
        <v>3964.9327943281583</v>
      </c>
      <c r="F3132" s="29">
        <v>8000</v>
      </c>
    </row>
    <row r="3133" spans="1:6" hidden="1" x14ac:dyDescent="0.3">
      <c r="A3133" t="s">
        <v>134</v>
      </c>
      <c r="B3133" t="s">
        <v>3634</v>
      </c>
      <c r="C3133" t="s">
        <v>3691</v>
      </c>
      <c r="D3133" t="s">
        <v>3692</v>
      </c>
      <c r="E3133" s="29">
        <v>2123.9505313565742</v>
      </c>
      <c r="F3133" s="29">
        <v>4300</v>
      </c>
    </row>
    <row r="3134" spans="1:6" hidden="1" x14ac:dyDescent="0.3">
      <c r="A3134" t="s">
        <v>134</v>
      </c>
      <c r="B3134" t="s">
        <v>3634</v>
      </c>
      <c r="C3134" t="s">
        <v>3691</v>
      </c>
      <c r="D3134" t="s">
        <v>3693</v>
      </c>
      <c r="E3134" s="29">
        <v>1050.9012607557547</v>
      </c>
      <c r="F3134" s="29">
        <v>2200</v>
      </c>
    </row>
    <row r="3135" spans="1:6" hidden="1" x14ac:dyDescent="0.3">
      <c r="A3135" t="s">
        <v>134</v>
      </c>
      <c r="B3135" t="s">
        <v>3634</v>
      </c>
      <c r="C3135" t="s">
        <v>3691</v>
      </c>
      <c r="D3135" t="s">
        <v>3694</v>
      </c>
      <c r="E3135" s="29">
        <v>1558.2714236907141</v>
      </c>
      <c r="F3135" s="29">
        <v>3200</v>
      </c>
    </row>
    <row r="3136" spans="1:6" hidden="1" x14ac:dyDescent="0.3">
      <c r="A3136" t="s">
        <v>134</v>
      </c>
      <c r="B3136" t="s">
        <v>3634</v>
      </c>
      <c r="C3136" t="s">
        <v>3691</v>
      </c>
      <c r="D3136" t="s">
        <v>3695</v>
      </c>
      <c r="E3136" s="29">
        <v>3897.2232765779886</v>
      </c>
      <c r="F3136" s="29">
        <v>7800</v>
      </c>
    </row>
    <row r="3137" spans="1:6" hidden="1" x14ac:dyDescent="0.3">
      <c r="A3137" t="s">
        <v>134</v>
      </c>
      <c r="B3137" t="s">
        <v>3634</v>
      </c>
      <c r="C3137" t="s">
        <v>3691</v>
      </c>
      <c r="D3137" t="s">
        <v>3696</v>
      </c>
      <c r="E3137" s="29">
        <v>5750.6400994517044</v>
      </c>
      <c r="F3137" s="29">
        <v>11600</v>
      </c>
    </row>
    <row r="3138" spans="1:6" hidden="1" x14ac:dyDescent="0.3">
      <c r="A3138" t="s">
        <v>134</v>
      </c>
      <c r="B3138" t="s">
        <v>3634</v>
      </c>
      <c r="C3138" t="s">
        <v>3691</v>
      </c>
      <c r="D3138" t="s">
        <v>3697</v>
      </c>
      <c r="E3138" s="29">
        <v>2177.1295338991617</v>
      </c>
      <c r="F3138" s="29">
        <v>4400</v>
      </c>
    </row>
    <row r="3139" spans="1:6" hidden="1" x14ac:dyDescent="0.3">
      <c r="A3139" t="s">
        <v>134</v>
      </c>
      <c r="B3139" t="s">
        <v>3634</v>
      </c>
      <c r="C3139" t="s">
        <v>3698</v>
      </c>
      <c r="D3139" t="s">
        <v>3699</v>
      </c>
      <c r="E3139" s="29">
        <v>4533.8782892767085</v>
      </c>
      <c r="F3139" s="29">
        <v>9100</v>
      </c>
    </row>
    <row r="3140" spans="1:6" hidden="1" x14ac:dyDescent="0.3">
      <c r="A3140" t="s">
        <v>134</v>
      </c>
      <c r="B3140" t="s">
        <v>3634</v>
      </c>
      <c r="C3140" t="s">
        <v>3698</v>
      </c>
      <c r="D3140" t="s">
        <v>3700</v>
      </c>
      <c r="E3140" s="29">
        <v>4386.7047310594617</v>
      </c>
      <c r="F3140" s="29">
        <v>8800</v>
      </c>
    </row>
    <row r="3141" spans="1:6" hidden="1" x14ac:dyDescent="0.3">
      <c r="A3141" t="s">
        <v>134</v>
      </c>
      <c r="B3141" t="s">
        <v>3634</v>
      </c>
      <c r="C3141" t="s">
        <v>3698</v>
      </c>
      <c r="D3141" t="s">
        <v>3701</v>
      </c>
      <c r="E3141" s="29">
        <v>4636.9031131220509</v>
      </c>
      <c r="F3141" s="29">
        <v>9300</v>
      </c>
    </row>
    <row r="3142" spans="1:6" hidden="1" x14ac:dyDescent="0.3">
      <c r="A3142" t="s">
        <v>134</v>
      </c>
      <c r="B3142" t="s">
        <v>3634</v>
      </c>
      <c r="C3142" t="s">
        <v>3698</v>
      </c>
      <c r="D3142" t="s">
        <v>3702</v>
      </c>
      <c r="E3142" s="29">
        <v>2659.732800043992</v>
      </c>
      <c r="F3142" s="29">
        <v>5400</v>
      </c>
    </row>
    <row r="3143" spans="1:6" hidden="1" x14ac:dyDescent="0.3">
      <c r="A3143" t="s">
        <v>134</v>
      </c>
      <c r="B3143" t="s">
        <v>3703</v>
      </c>
      <c r="C3143" t="s">
        <v>3704</v>
      </c>
      <c r="D3143" t="s">
        <v>3705</v>
      </c>
      <c r="E3143" s="29">
        <v>555.54562756060614</v>
      </c>
      <c r="F3143" s="29">
        <v>1200</v>
      </c>
    </row>
    <row r="3144" spans="1:6" hidden="1" x14ac:dyDescent="0.3">
      <c r="A3144" t="s">
        <v>134</v>
      </c>
      <c r="B3144" t="s">
        <v>3703</v>
      </c>
      <c r="C3144" t="s">
        <v>3704</v>
      </c>
      <c r="D3144" t="s">
        <v>3706</v>
      </c>
      <c r="E3144" s="29">
        <v>1565.9294795847236</v>
      </c>
      <c r="F3144" s="29">
        <v>3200</v>
      </c>
    </row>
    <row r="3145" spans="1:6" hidden="1" x14ac:dyDescent="0.3">
      <c r="A3145" t="s">
        <v>134</v>
      </c>
      <c r="B3145" t="s">
        <v>3703</v>
      </c>
      <c r="C3145" t="s">
        <v>3704</v>
      </c>
      <c r="D3145" t="s">
        <v>3707</v>
      </c>
      <c r="E3145" s="29">
        <v>2783.0119573185575</v>
      </c>
      <c r="F3145" s="29">
        <v>5600</v>
      </c>
    </row>
    <row r="3146" spans="1:6" hidden="1" x14ac:dyDescent="0.3">
      <c r="A3146" t="s">
        <v>134</v>
      </c>
      <c r="B3146" t="s">
        <v>3703</v>
      </c>
      <c r="C3146" t="s">
        <v>3704</v>
      </c>
      <c r="D3146" t="s">
        <v>3708</v>
      </c>
      <c r="E3146" s="29">
        <v>1580.2710393760281</v>
      </c>
      <c r="F3146" s="29">
        <v>3200</v>
      </c>
    </row>
    <row r="3147" spans="1:6" hidden="1" x14ac:dyDescent="0.3">
      <c r="A3147" t="s">
        <v>134</v>
      </c>
      <c r="B3147" t="s">
        <v>3703</v>
      </c>
      <c r="C3147" t="s">
        <v>3704</v>
      </c>
      <c r="D3147" t="s">
        <v>3709</v>
      </c>
      <c r="E3147" s="29">
        <v>4275.6642896267495</v>
      </c>
      <c r="F3147" s="29">
        <v>8600</v>
      </c>
    </row>
    <row r="3148" spans="1:6" hidden="1" x14ac:dyDescent="0.3">
      <c r="A3148" t="s">
        <v>134</v>
      </c>
      <c r="B3148" t="s">
        <v>3703</v>
      </c>
      <c r="C3148" t="s">
        <v>3704</v>
      </c>
      <c r="D3148" t="s">
        <v>3710</v>
      </c>
      <c r="E3148" s="29">
        <v>1603.5752738490287</v>
      </c>
      <c r="F3148" s="29">
        <v>3300</v>
      </c>
    </row>
    <row r="3149" spans="1:6" hidden="1" x14ac:dyDescent="0.3">
      <c r="A3149" t="s">
        <v>134</v>
      </c>
      <c r="B3149" t="s">
        <v>3703</v>
      </c>
      <c r="C3149" t="s">
        <v>3704</v>
      </c>
      <c r="D3149" t="s">
        <v>3711</v>
      </c>
      <c r="E3149" s="29">
        <v>5074.6859013458188</v>
      </c>
      <c r="F3149" s="29">
        <v>10200</v>
      </c>
    </row>
    <row r="3150" spans="1:6" hidden="1" x14ac:dyDescent="0.3">
      <c r="A3150" t="s">
        <v>134</v>
      </c>
      <c r="B3150" t="s">
        <v>3703</v>
      </c>
      <c r="C3150" t="s">
        <v>3704</v>
      </c>
      <c r="D3150" t="s">
        <v>3712</v>
      </c>
      <c r="E3150" s="29">
        <v>857.65232356817728</v>
      </c>
      <c r="F3150" s="29">
        <v>1800</v>
      </c>
    </row>
    <row r="3151" spans="1:6" hidden="1" x14ac:dyDescent="0.3">
      <c r="A3151" t="s">
        <v>134</v>
      </c>
      <c r="B3151" t="s">
        <v>3703</v>
      </c>
      <c r="C3151" t="s">
        <v>3704</v>
      </c>
      <c r="D3151" t="s">
        <v>3713</v>
      </c>
      <c r="E3151" s="29">
        <v>4013.1301393469512</v>
      </c>
      <c r="F3151" s="29">
        <v>8100</v>
      </c>
    </row>
    <row r="3152" spans="1:6" hidden="1" x14ac:dyDescent="0.3">
      <c r="A3152" t="s">
        <v>134</v>
      </c>
      <c r="B3152" t="s">
        <v>3703</v>
      </c>
      <c r="C3152" t="s">
        <v>3704</v>
      </c>
      <c r="D3152" t="s">
        <v>3714</v>
      </c>
      <c r="E3152" s="29">
        <v>418.78168620418694</v>
      </c>
      <c r="F3152" s="29">
        <v>900</v>
      </c>
    </row>
    <row r="3153" spans="1:6" hidden="1" x14ac:dyDescent="0.3">
      <c r="A3153" t="s">
        <v>134</v>
      </c>
      <c r="B3153" t="s">
        <v>3703</v>
      </c>
      <c r="C3153" t="s">
        <v>3704</v>
      </c>
      <c r="D3153" t="s">
        <v>3715</v>
      </c>
      <c r="E3153" s="29">
        <v>2079.6681985076293</v>
      </c>
      <c r="F3153" s="29">
        <v>4200</v>
      </c>
    </row>
    <row r="3154" spans="1:6" hidden="1" x14ac:dyDescent="0.3">
      <c r="A3154" t="s">
        <v>134</v>
      </c>
      <c r="B3154" t="s">
        <v>3703</v>
      </c>
      <c r="C3154" t="s">
        <v>3704</v>
      </c>
      <c r="D3154" t="s">
        <v>3716</v>
      </c>
      <c r="E3154" s="29">
        <v>5996.8897653789081</v>
      </c>
      <c r="F3154" s="29">
        <v>12000</v>
      </c>
    </row>
    <row r="3155" spans="1:6" hidden="1" x14ac:dyDescent="0.3">
      <c r="A3155" t="s">
        <v>134</v>
      </c>
      <c r="B3155" t="s">
        <v>3703</v>
      </c>
      <c r="C3155" t="s">
        <v>3704</v>
      </c>
      <c r="D3155" t="s">
        <v>3717</v>
      </c>
      <c r="E3155" s="29">
        <v>1649.8769488997805</v>
      </c>
      <c r="F3155" s="29">
        <v>3300</v>
      </c>
    </row>
    <row r="3156" spans="1:6" hidden="1" x14ac:dyDescent="0.3">
      <c r="A3156" t="s">
        <v>134</v>
      </c>
      <c r="B3156" t="s">
        <v>3703</v>
      </c>
      <c r="C3156" t="s">
        <v>3704</v>
      </c>
      <c r="D3156" t="s">
        <v>3718</v>
      </c>
      <c r="E3156" s="29">
        <v>3705.2553150036574</v>
      </c>
      <c r="F3156" s="29">
        <v>7500</v>
      </c>
    </row>
    <row r="3157" spans="1:6" hidden="1" x14ac:dyDescent="0.3">
      <c r="A3157" t="s">
        <v>134</v>
      </c>
      <c r="B3157" t="s">
        <v>3703</v>
      </c>
      <c r="C3157" t="s">
        <v>3704</v>
      </c>
      <c r="D3157" t="s">
        <v>3719</v>
      </c>
      <c r="E3157" s="29">
        <v>926.21112751354872</v>
      </c>
      <c r="F3157" s="29">
        <v>1900</v>
      </c>
    </row>
    <row r="3158" spans="1:6" hidden="1" x14ac:dyDescent="0.3">
      <c r="A3158" t="s">
        <v>134</v>
      </c>
      <c r="B3158" t="s">
        <v>3703</v>
      </c>
      <c r="C3158" t="s">
        <v>3704</v>
      </c>
      <c r="D3158" t="s">
        <v>3720</v>
      </c>
      <c r="E3158" s="29">
        <v>400</v>
      </c>
      <c r="F3158" s="29">
        <v>800</v>
      </c>
    </row>
    <row r="3159" spans="1:6" hidden="1" x14ac:dyDescent="0.3">
      <c r="A3159" t="s">
        <v>134</v>
      </c>
      <c r="B3159" t="s">
        <v>3703</v>
      </c>
      <c r="C3159" t="s">
        <v>3704</v>
      </c>
      <c r="D3159" t="s">
        <v>3721</v>
      </c>
      <c r="E3159" s="29">
        <v>3479.7883411272014</v>
      </c>
      <c r="F3159" s="29">
        <v>7000</v>
      </c>
    </row>
    <row r="3160" spans="1:6" hidden="1" x14ac:dyDescent="0.3">
      <c r="A3160" t="s">
        <v>134</v>
      </c>
      <c r="B3160" t="s">
        <v>3703</v>
      </c>
      <c r="C3160" t="s">
        <v>3722</v>
      </c>
      <c r="D3160" t="s">
        <v>3723</v>
      </c>
      <c r="E3160" s="29">
        <v>1776.7656910591177</v>
      </c>
      <c r="F3160" s="29">
        <v>3600</v>
      </c>
    </row>
    <row r="3161" spans="1:6" hidden="1" x14ac:dyDescent="0.3">
      <c r="A3161" t="s">
        <v>134</v>
      </c>
      <c r="B3161" t="s">
        <v>3703</v>
      </c>
      <c r="C3161" t="s">
        <v>3722</v>
      </c>
      <c r="D3161" t="s">
        <v>3724</v>
      </c>
      <c r="E3161" s="29">
        <v>1708.5116130876631</v>
      </c>
      <c r="F3161" s="29">
        <v>3500</v>
      </c>
    </row>
    <row r="3162" spans="1:6" hidden="1" x14ac:dyDescent="0.3">
      <c r="A3162" t="s">
        <v>134</v>
      </c>
      <c r="B3162" t="s">
        <v>3703</v>
      </c>
      <c r="C3162" t="s">
        <v>3722</v>
      </c>
      <c r="D3162" t="s">
        <v>3725</v>
      </c>
      <c r="E3162" s="29">
        <v>3779.9097285021571</v>
      </c>
      <c r="F3162" s="29">
        <v>7600</v>
      </c>
    </row>
    <row r="3163" spans="1:6" hidden="1" x14ac:dyDescent="0.3">
      <c r="A3163" t="s">
        <v>134</v>
      </c>
      <c r="B3163" t="s">
        <v>3703</v>
      </c>
      <c r="C3163" t="s">
        <v>3722</v>
      </c>
      <c r="D3163" t="s">
        <v>3726</v>
      </c>
      <c r="E3163" s="29">
        <v>969.46325222631617</v>
      </c>
      <c r="F3163" s="29">
        <v>2000</v>
      </c>
    </row>
    <row r="3164" spans="1:6" hidden="1" x14ac:dyDescent="0.3">
      <c r="A3164" t="s">
        <v>134</v>
      </c>
      <c r="B3164" t="s">
        <v>3703</v>
      </c>
      <c r="C3164" t="s">
        <v>3722</v>
      </c>
      <c r="D3164" t="s">
        <v>3727</v>
      </c>
      <c r="E3164" s="29">
        <v>4960.3443443765882</v>
      </c>
      <c r="F3164" s="29">
        <v>10000</v>
      </c>
    </row>
    <row r="3165" spans="1:6" hidden="1" x14ac:dyDescent="0.3">
      <c r="A3165" t="s">
        <v>134</v>
      </c>
      <c r="B3165" t="s">
        <v>3703</v>
      </c>
      <c r="C3165" t="s">
        <v>3722</v>
      </c>
      <c r="D3165" t="s">
        <v>3728</v>
      </c>
      <c r="E3165" s="29">
        <v>1572.3479668332111</v>
      </c>
      <c r="F3165" s="29">
        <v>3200</v>
      </c>
    </row>
    <row r="3166" spans="1:6" hidden="1" x14ac:dyDescent="0.3">
      <c r="A3166" t="s">
        <v>134</v>
      </c>
      <c r="B3166" t="s">
        <v>3703</v>
      </c>
      <c r="C3166" t="s">
        <v>3722</v>
      </c>
      <c r="D3166" t="s">
        <v>3729</v>
      </c>
      <c r="E3166" s="29">
        <v>3285.7548637767613</v>
      </c>
      <c r="F3166" s="29">
        <v>6600</v>
      </c>
    </row>
    <row r="3167" spans="1:6" hidden="1" x14ac:dyDescent="0.3">
      <c r="A3167" t="s">
        <v>134</v>
      </c>
      <c r="B3167" t="s">
        <v>3703</v>
      </c>
      <c r="C3167" t="s">
        <v>3722</v>
      </c>
      <c r="D3167" t="s">
        <v>3730</v>
      </c>
      <c r="E3167" s="29">
        <v>4165.7210176856488</v>
      </c>
      <c r="F3167" s="29">
        <v>8400</v>
      </c>
    </row>
    <row r="3168" spans="1:6" hidden="1" x14ac:dyDescent="0.3">
      <c r="A3168" t="s">
        <v>134</v>
      </c>
      <c r="B3168" t="s">
        <v>3703</v>
      </c>
      <c r="C3168" t="s">
        <v>3722</v>
      </c>
      <c r="D3168" t="s">
        <v>3731</v>
      </c>
      <c r="E3168" s="29">
        <v>1542.6636229127012</v>
      </c>
      <c r="F3168" s="29">
        <v>3100</v>
      </c>
    </row>
    <row r="3169" spans="1:6" hidden="1" x14ac:dyDescent="0.3">
      <c r="A3169" t="s">
        <v>134</v>
      </c>
      <c r="B3169" t="s">
        <v>3703</v>
      </c>
      <c r="C3169" t="s">
        <v>3722</v>
      </c>
      <c r="D3169" t="s">
        <v>3732</v>
      </c>
      <c r="E3169" s="29">
        <v>1491.9459509195221</v>
      </c>
      <c r="F3169" s="29">
        <v>3000</v>
      </c>
    </row>
    <row r="3170" spans="1:6" hidden="1" x14ac:dyDescent="0.3">
      <c r="A3170" t="s">
        <v>134</v>
      </c>
      <c r="B3170" t="s">
        <v>3703</v>
      </c>
      <c r="C3170" t="s">
        <v>3722</v>
      </c>
      <c r="D3170" t="s">
        <v>3733</v>
      </c>
      <c r="E3170" s="29">
        <v>765.64141180489423</v>
      </c>
      <c r="F3170" s="29">
        <v>1600</v>
      </c>
    </row>
    <row r="3171" spans="1:6" hidden="1" x14ac:dyDescent="0.3">
      <c r="A3171" t="s">
        <v>134</v>
      </c>
      <c r="B3171" t="s">
        <v>3703</v>
      </c>
      <c r="C3171" t="s">
        <v>3722</v>
      </c>
      <c r="D3171" t="s">
        <v>3734</v>
      </c>
      <c r="E3171" s="29">
        <v>1025.0337572128778</v>
      </c>
      <c r="F3171" s="29">
        <v>2100</v>
      </c>
    </row>
    <row r="3172" spans="1:6" hidden="1" x14ac:dyDescent="0.3">
      <c r="A3172" t="s">
        <v>134</v>
      </c>
      <c r="B3172" t="s">
        <v>3703</v>
      </c>
      <c r="C3172" t="s">
        <v>3722</v>
      </c>
      <c r="D3172" t="s">
        <v>3735</v>
      </c>
      <c r="E3172" s="29">
        <v>632.13649242774818</v>
      </c>
      <c r="F3172" s="29">
        <v>1300</v>
      </c>
    </row>
    <row r="3173" spans="1:6" hidden="1" x14ac:dyDescent="0.3">
      <c r="A3173" t="s">
        <v>134</v>
      </c>
      <c r="B3173" t="s">
        <v>3703</v>
      </c>
      <c r="C3173" t="s">
        <v>3722</v>
      </c>
      <c r="D3173" t="s">
        <v>3736</v>
      </c>
      <c r="E3173" s="29">
        <v>2399.6178391713765</v>
      </c>
      <c r="F3173" s="29">
        <v>4800</v>
      </c>
    </row>
    <row r="3174" spans="1:6" hidden="1" x14ac:dyDescent="0.3">
      <c r="A3174" t="s">
        <v>134</v>
      </c>
      <c r="B3174" t="s">
        <v>3703</v>
      </c>
      <c r="C3174" t="s">
        <v>3722</v>
      </c>
      <c r="D3174" t="s">
        <v>3737</v>
      </c>
      <c r="E3174" s="29">
        <v>1178.1690490654546</v>
      </c>
      <c r="F3174" s="29">
        <v>2400</v>
      </c>
    </row>
    <row r="3175" spans="1:6" hidden="1" x14ac:dyDescent="0.3">
      <c r="A3175" t="s">
        <v>134</v>
      </c>
      <c r="B3175" t="s">
        <v>3703</v>
      </c>
      <c r="C3175" t="s">
        <v>3722</v>
      </c>
      <c r="D3175" t="s">
        <v>3738</v>
      </c>
      <c r="E3175" s="29">
        <v>3459.3071580841415</v>
      </c>
      <c r="F3175" s="29">
        <v>7000</v>
      </c>
    </row>
    <row r="3176" spans="1:6" hidden="1" x14ac:dyDescent="0.3">
      <c r="A3176" t="s">
        <v>134</v>
      </c>
      <c r="B3176" t="s">
        <v>3703</v>
      </c>
      <c r="C3176" t="s">
        <v>3722</v>
      </c>
      <c r="D3176" t="s">
        <v>3739</v>
      </c>
      <c r="E3176" s="29">
        <v>871.32996285282184</v>
      </c>
      <c r="F3176" s="29">
        <v>1800</v>
      </c>
    </row>
    <row r="3177" spans="1:6" hidden="1" x14ac:dyDescent="0.3">
      <c r="A3177" t="s">
        <v>134</v>
      </c>
      <c r="B3177" t="s">
        <v>3703</v>
      </c>
      <c r="C3177" t="s">
        <v>3722</v>
      </c>
      <c r="D3177" t="s">
        <v>3740</v>
      </c>
      <c r="E3177" s="29">
        <v>6310.8976907475917</v>
      </c>
      <c r="F3177" s="29">
        <v>12700</v>
      </c>
    </row>
    <row r="3178" spans="1:6" hidden="1" x14ac:dyDescent="0.3">
      <c r="A3178" t="s">
        <v>134</v>
      </c>
      <c r="B3178" t="s">
        <v>3703</v>
      </c>
      <c r="C3178" t="s">
        <v>3722</v>
      </c>
      <c r="D3178" t="s">
        <v>3741</v>
      </c>
      <c r="E3178" s="29">
        <v>6254.6066763397075</v>
      </c>
      <c r="F3178" s="29">
        <v>12600</v>
      </c>
    </row>
    <row r="3179" spans="1:6" hidden="1" x14ac:dyDescent="0.3">
      <c r="A3179" t="s">
        <v>134</v>
      </c>
      <c r="B3179" t="s">
        <v>3703</v>
      </c>
      <c r="C3179" t="s">
        <v>3722</v>
      </c>
      <c r="D3179" t="s">
        <v>3742</v>
      </c>
      <c r="E3179" s="29">
        <v>3202.9391467259984</v>
      </c>
      <c r="F3179" s="29">
        <v>6500</v>
      </c>
    </row>
    <row r="3180" spans="1:6" hidden="1" x14ac:dyDescent="0.3">
      <c r="A3180" t="s">
        <v>134</v>
      </c>
      <c r="B3180" t="s">
        <v>3703</v>
      </c>
      <c r="C3180" t="s">
        <v>3722</v>
      </c>
      <c r="D3180" t="s">
        <v>3743</v>
      </c>
      <c r="E3180" s="29">
        <v>3227.2342023678357</v>
      </c>
      <c r="F3180" s="29">
        <v>6500</v>
      </c>
    </row>
    <row r="3181" spans="1:6" hidden="1" x14ac:dyDescent="0.3">
      <c r="A3181" t="s">
        <v>134</v>
      </c>
      <c r="B3181" t="s">
        <v>3703</v>
      </c>
      <c r="C3181" t="s">
        <v>3722</v>
      </c>
      <c r="D3181" t="s">
        <v>3744</v>
      </c>
      <c r="E3181" s="29">
        <v>3909.7476846924064</v>
      </c>
      <c r="F3181" s="29">
        <v>7900</v>
      </c>
    </row>
    <row r="3182" spans="1:6" hidden="1" x14ac:dyDescent="0.3">
      <c r="A3182" t="s">
        <v>134</v>
      </c>
      <c r="B3182" t="s">
        <v>3703</v>
      </c>
      <c r="C3182" t="s">
        <v>3722</v>
      </c>
      <c r="D3182" t="s">
        <v>3745</v>
      </c>
      <c r="E3182" s="29">
        <v>473.22288186741014</v>
      </c>
      <c r="F3182" s="29">
        <v>1000</v>
      </c>
    </row>
    <row r="3183" spans="1:6" hidden="1" x14ac:dyDescent="0.3">
      <c r="A3183" t="s">
        <v>134</v>
      </c>
      <c r="B3183" t="s">
        <v>3703</v>
      </c>
      <c r="C3183" t="s">
        <v>3722</v>
      </c>
      <c r="D3183" t="s">
        <v>3746</v>
      </c>
      <c r="E3183" s="29">
        <v>1644.8656244007625</v>
      </c>
      <c r="F3183" s="29">
        <v>3300</v>
      </c>
    </row>
    <row r="3184" spans="1:6" hidden="1" x14ac:dyDescent="0.3">
      <c r="A3184" t="s">
        <v>134</v>
      </c>
      <c r="B3184" t="s">
        <v>3703</v>
      </c>
      <c r="C3184" t="s">
        <v>3722</v>
      </c>
      <c r="D3184" t="s">
        <v>3747</v>
      </c>
      <c r="E3184" s="29">
        <v>1392.3102713198152</v>
      </c>
      <c r="F3184" s="29">
        <v>2800</v>
      </c>
    </row>
    <row r="3185" spans="1:6" hidden="1" x14ac:dyDescent="0.3">
      <c r="A3185" t="s">
        <v>134</v>
      </c>
      <c r="B3185" t="s">
        <v>3703</v>
      </c>
      <c r="C3185" t="s">
        <v>3722</v>
      </c>
      <c r="D3185" t="s">
        <v>3748</v>
      </c>
      <c r="E3185" s="29">
        <v>6496.1905465353229</v>
      </c>
      <c r="F3185" s="29">
        <v>13000</v>
      </c>
    </row>
    <row r="3186" spans="1:6" hidden="1" x14ac:dyDescent="0.3">
      <c r="A3186" t="s">
        <v>134</v>
      </c>
      <c r="B3186" t="s">
        <v>3703</v>
      </c>
      <c r="C3186" t="s">
        <v>3722</v>
      </c>
      <c r="D3186" t="s">
        <v>3749</v>
      </c>
      <c r="E3186" s="29">
        <v>1369.070659071444</v>
      </c>
      <c r="F3186" s="29">
        <v>2800</v>
      </c>
    </row>
    <row r="3187" spans="1:6" hidden="1" x14ac:dyDescent="0.3">
      <c r="A3187" t="s">
        <v>134</v>
      </c>
      <c r="B3187" t="s">
        <v>3703</v>
      </c>
      <c r="C3187" t="s">
        <v>3750</v>
      </c>
      <c r="D3187" t="s">
        <v>3751</v>
      </c>
      <c r="E3187" s="29">
        <v>2207.8022579651579</v>
      </c>
      <c r="F3187" s="29">
        <v>4500</v>
      </c>
    </row>
    <row r="3188" spans="1:6" hidden="1" x14ac:dyDescent="0.3">
      <c r="A3188" t="s">
        <v>134</v>
      </c>
      <c r="B3188" t="s">
        <v>3703</v>
      </c>
      <c r="C3188" t="s">
        <v>3750</v>
      </c>
      <c r="D3188" t="s">
        <v>3752</v>
      </c>
      <c r="E3188" s="29">
        <v>2102.0486867604709</v>
      </c>
      <c r="F3188" s="29">
        <v>4300</v>
      </c>
    </row>
    <row r="3189" spans="1:6" hidden="1" x14ac:dyDescent="0.3">
      <c r="A3189" t="s">
        <v>134</v>
      </c>
      <c r="B3189" t="s">
        <v>3703</v>
      </c>
      <c r="C3189" t="s">
        <v>3750</v>
      </c>
      <c r="D3189" t="s">
        <v>3753</v>
      </c>
      <c r="E3189" s="29">
        <v>4437.8590379730713</v>
      </c>
      <c r="F3189" s="29">
        <v>8900</v>
      </c>
    </row>
    <row r="3190" spans="1:6" hidden="1" x14ac:dyDescent="0.3">
      <c r="A3190" t="s">
        <v>134</v>
      </c>
      <c r="B3190" t="s">
        <v>3703</v>
      </c>
      <c r="C3190" t="s">
        <v>3750</v>
      </c>
      <c r="D3190" t="s">
        <v>3754</v>
      </c>
      <c r="E3190" s="29">
        <v>1546.6193330992141</v>
      </c>
      <c r="F3190" s="29">
        <v>3100</v>
      </c>
    </row>
    <row r="3191" spans="1:6" hidden="1" x14ac:dyDescent="0.3">
      <c r="A3191" t="s">
        <v>134</v>
      </c>
      <c r="B3191" t="s">
        <v>3703</v>
      </c>
      <c r="C3191" t="s">
        <v>3750</v>
      </c>
      <c r="D3191" t="s">
        <v>3755</v>
      </c>
      <c r="E3191" s="29">
        <v>791.89880652134559</v>
      </c>
      <c r="F3191" s="29">
        <v>1600</v>
      </c>
    </row>
    <row r="3192" spans="1:6" hidden="1" x14ac:dyDescent="0.3">
      <c r="A3192" t="s">
        <v>134</v>
      </c>
      <c r="B3192" t="s">
        <v>3703</v>
      </c>
      <c r="C3192" t="s">
        <v>3750</v>
      </c>
      <c r="D3192" t="s">
        <v>3756</v>
      </c>
      <c r="E3192" s="29">
        <v>2418.9570271467101</v>
      </c>
      <c r="F3192" s="29">
        <v>4900</v>
      </c>
    </row>
    <row r="3193" spans="1:6" hidden="1" x14ac:dyDescent="0.3">
      <c r="A3193" t="s">
        <v>134</v>
      </c>
      <c r="B3193" t="s">
        <v>3703</v>
      </c>
      <c r="C3193" t="s">
        <v>3750</v>
      </c>
      <c r="D3193" t="s">
        <v>3757</v>
      </c>
      <c r="E3193" s="29">
        <v>1514.417210807821</v>
      </c>
      <c r="F3193" s="29">
        <v>3100</v>
      </c>
    </row>
    <row r="3194" spans="1:6" hidden="1" x14ac:dyDescent="0.3">
      <c r="A3194" t="s">
        <v>134</v>
      </c>
      <c r="B3194" t="s">
        <v>3703</v>
      </c>
      <c r="C3194" t="s">
        <v>3750</v>
      </c>
      <c r="D3194" t="s">
        <v>3758</v>
      </c>
      <c r="E3194" s="29">
        <v>1230.7179153632947</v>
      </c>
      <c r="F3194" s="29">
        <v>2500</v>
      </c>
    </row>
    <row r="3195" spans="1:6" hidden="1" x14ac:dyDescent="0.3">
      <c r="A3195" t="s">
        <v>134</v>
      </c>
      <c r="B3195" t="s">
        <v>3703</v>
      </c>
      <c r="C3195" t="s">
        <v>3750</v>
      </c>
      <c r="D3195" t="s">
        <v>3759</v>
      </c>
      <c r="E3195" s="29">
        <v>1614.084328408939</v>
      </c>
      <c r="F3195" s="29">
        <v>3300</v>
      </c>
    </row>
    <row r="3196" spans="1:6" hidden="1" x14ac:dyDescent="0.3">
      <c r="A3196" t="s">
        <v>134</v>
      </c>
      <c r="B3196" t="s">
        <v>3703</v>
      </c>
      <c r="C3196" t="s">
        <v>3750</v>
      </c>
      <c r="D3196" t="s">
        <v>3760</v>
      </c>
      <c r="E3196" s="29">
        <v>829.830956344029</v>
      </c>
      <c r="F3196" s="29">
        <v>1700</v>
      </c>
    </row>
    <row r="3197" spans="1:6" hidden="1" x14ac:dyDescent="0.3">
      <c r="A3197" t="s">
        <v>134</v>
      </c>
      <c r="B3197" t="s">
        <v>3703</v>
      </c>
      <c r="C3197" t="s">
        <v>3750</v>
      </c>
      <c r="D3197" t="s">
        <v>3761</v>
      </c>
      <c r="E3197" s="29">
        <v>733.8815058273459</v>
      </c>
      <c r="F3197" s="29">
        <v>1500</v>
      </c>
    </row>
    <row r="3198" spans="1:6" hidden="1" x14ac:dyDescent="0.3">
      <c r="A3198" t="s">
        <v>134</v>
      </c>
      <c r="B3198" t="s">
        <v>3703</v>
      </c>
      <c r="C3198" t="s">
        <v>3750</v>
      </c>
      <c r="D3198" t="s">
        <v>3762</v>
      </c>
      <c r="E3198" s="29">
        <v>491.08947339636046</v>
      </c>
      <c r="F3198" s="29">
        <v>1000</v>
      </c>
    </row>
    <row r="3199" spans="1:6" hidden="1" x14ac:dyDescent="0.3">
      <c r="A3199" t="s">
        <v>134</v>
      </c>
      <c r="B3199" t="s">
        <v>3703</v>
      </c>
      <c r="C3199" t="s">
        <v>3750</v>
      </c>
      <c r="D3199" t="s">
        <v>3763</v>
      </c>
      <c r="E3199" s="29">
        <v>1941.6736271909122</v>
      </c>
      <c r="F3199" s="29">
        <v>3900</v>
      </c>
    </row>
    <row r="3200" spans="1:6" hidden="1" x14ac:dyDescent="0.3">
      <c r="A3200" t="s">
        <v>134</v>
      </c>
      <c r="B3200" t="s">
        <v>3703</v>
      </c>
      <c r="C3200" t="s">
        <v>3750</v>
      </c>
      <c r="D3200" t="s">
        <v>3764</v>
      </c>
      <c r="E3200" s="29">
        <v>3133.0473242219705</v>
      </c>
      <c r="F3200" s="29">
        <v>6300</v>
      </c>
    </row>
    <row r="3201" spans="1:6" hidden="1" x14ac:dyDescent="0.3">
      <c r="A3201" t="s">
        <v>134</v>
      </c>
      <c r="B3201" t="s">
        <v>3703</v>
      </c>
      <c r="C3201" t="s">
        <v>3750</v>
      </c>
      <c r="D3201" t="s">
        <v>3765</v>
      </c>
      <c r="E3201" s="29">
        <v>875.50268080417095</v>
      </c>
      <c r="F3201" s="29">
        <v>1800</v>
      </c>
    </row>
    <row r="3202" spans="1:6" hidden="1" x14ac:dyDescent="0.3">
      <c r="A3202" t="s">
        <v>134</v>
      </c>
      <c r="B3202" t="s">
        <v>3703</v>
      </c>
      <c r="C3202" t="s">
        <v>3750</v>
      </c>
      <c r="D3202" t="s">
        <v>3766</v>
      </c>
      <c r="E3202" s="29">
        <v>1654.6023143030029</v>
      </c>
      <c r="F3202" s="29">
        <v>3400</v>
      </c>
    </row>
    <row r="3203" spans="1:6" hidden="1" x14ac:dyDescent="0.3">
      <c r="A3203" t="s">
        <v>134</v>
      </c>
      <c r="B3203" t="s">
        <v>3703</v>
      </c>
      <c r="C3203" t="s">
        <v>3750</v>
      </c>
      <c r="D3203" t="s">
        <v>3767</v>
      </c>
      <c r="E3203" s="29">
        <v>421.06568875279584</v>
      </c>
      <c r="F3203" s="29">
        <v>900</v>
      </c>
    </row>
    <row r="3204" spans="1:6" hidden="1" x14ac:dyDescent="0.3">
      <c r="A3204" t="s">
        <v>134</v>
      </c>
      <c r="B3204" t="s">
        <v>3703</v>
      </c>
      <c r="C3204" t="s">
        <v>3750</v>
      </c>
      <c r="D3204" t="s">
        <v>3768</v>
      </c>
      <c r="E3204" s="29">
        <v>974.94490642730011</v>
      </c>
      <c r="F3204" s="29">
        <v>2000</v>
      </c>
    </row>
    <row r="3205" spans="1:6" hidden="1" x14ac:dyDescent="0.3">
      <c r="A3205" t="s">
        <v>134</v>
      </c>
      <c r="B3205" t="s">
        <v>3703</v>
      </c>
      <c r="C3205" t="s">
        <v>3750</v>
      </c>
      <c r="D3205" t="s">
        <v>3769</v>
      </c>
      <c r="E3205" s="29">
        <v>1049.8195966297094</v>
      </c>
      <c r="F3205" s="29">
        <v>2100</v>
      </c>
    </row>
    <row r="3206" spans="1:6" hidden="1" x14ac:dyDescent="0.3">
      <c r="A3206" t="s">
        <v>134</v>
      </c>
      <c r="B3206" t="s">
        <v>3703</v>
      </c>
      <c r="C3206" t="s">
        <v>3750</v>
      </c>
      <c r="D3206" t="s">
        <v>3770</v>
      </c>
      <c r="E3206" s="29">
        <v>3162.4133155063892</v>
      </c>
      <c r="F3206" s="29">
        <v>6400</v>
      </c>
    </row>
    <row r="3207" spans="1:6" hidden="1" x14ac:dyDescent="0.3">
      <c r="A3207" t="s">
        <v>134</v>
      </c>
      <c r="B3207" t="s">
        <v>3703</v>
      </c>
      <c r="C3207" t="s">
        <v>3750</v>
      </c>
      <c r="D3207" t="s">
        <v>3771</v>
      </c>
      <c r="E3207" s="29">
        <v>1027.6521656832986</v>
      </c>
      <c r="F3207" s="29">
        <v>2100</v>
      </c>
    </row>
    <row r="3208" spans="1:6" hidden="1" x14ac:dyDescent="0.3">
      <c r="A3208" t="s">
        <v>134</v>
      </c>
      <c r="B3208" t="s">
        <v>3703</v>
      </c>
      <c r="C3208" t="s">
        <v>3772</v>
      </c>
      <c r="D3208" t="s">
        <v>3773</v>
      </c>
      <c r="E3208" s="29">
        <v>1960.0675610769813</v>
      </c>
      <c r="F3208" s="29">
        <v>4000</v>
      </c>
    </row>
    <row r="3209" spans="1:6" hidden="1" x14ac:dyDescent="0.3">
      <c r="A3209" t="s">
        <v>134</v>
      </c>
      <c r="B3209" t="s">
        <v>3703</v>
      </c>
      <c r="C3209" t="s">
        <v>3772</v>
      </c>
      <c r="D3209" t="s">
        <v>3774</v>
      </c>
      <c r="E3209" s="29">
        <v>1917.6258549849128</v>
      </c>
      <c r="F3209" s="29">
        <v>3900</v>
      </c>
    </row>
    <row r="3210" spans="1:6" hidden="1" x14ac:dyDescent="0.3">
      <c r="A3210" t="s">
        <v>134</v>
      </c>
      <c r="B3210" t="s">
        <v>3703</v>
      </c>
      <c r="C3210" t="s">
        <v>3772</v>
      </c>
      <c r="D3210" t="s">
        <v>3775</v>
      </c>
      <c r="E3210" s="29">
        <v>1065.1393515403145</v>
      </c>
      <c r="F3210" s="29">
        <v>2200</v>
      </c>
    </row>
    <row r="3211" spans="1:6" hidden="1" x14ac:dyDescent="0.3">
      <c r="A3211" t="s">
        <v>134</v>
      </c>
      <c r="B3211" t="s">
        <v>3703</v>
      </c>
      <c r="C3211" t="s">
        <v>3772</v>
      </c>
      <c r="D3211" t="s">
        <v>3776</v>
      </c>
      <c r="E3211" s="29">
        <v>1648.9940045845758</v>
      </c>
      <c r="F3211" s="29">
        <v>3300</v>
      </c>
    </row>
    <row r="3212" spans="1:6" hidden="1" x14ac:dyDescent="0.3">
      <c r="A3212" t="s">
        <v>134</v>
      </c>
      <c r="B3212" t="s">
        <v>3703</v>
      </c>
      <c r="C3212" t="s">
        <v>3772</v>
      </c>
      <c r="D3212" t="s">
        <v>3777</v>
      </c>
      <c r="E3212" s="29">
        <v>416.47087664561468</v>
      </c>
      <c r="F3212" s="29">
        <v>900</v>
      </c>
    </row>
    <row r="3213" spans="1:6" hidden="1" x14ac:dyDescent="0.3">
      <c r="A3213" t="s">
        <v>134</v>
      </c>
      <c r="B3213" t="s">
        <v>3703</v>
      </c>
      <c r="C3213" t="s">
        <v>3772</v>
      </c>
      <c r="D3213" t="s">
        <v>3778</v>
      </c>
      <c r="E3213" s="29">
        <v>765.39271208849777</v>
      </c>
      <c r="F3213" s="29">
        <v>1600</v>
      </c>
    </row>
    <row r="3214" spans="1:6" hidden="1" x14ac:dyDescent="0.3">
      <c r="A3214" t="s">
        <v>134</v>
      </c>
      <c r="B3214" t="s">
        <v>3703</v>
      </c>
      <c r="C3214" t="s">
        <v>3772</v>
      </c>
      <c r="D3214" t="s">
        <v>3779</v>
      </c>
      <c r="E3214" s="29">
        <v>1654.44119686869</v>
      </c>
      <c r="F3214" s="29">
        <v>3400</v>
      </c>
    </row>
    <row r="3215" spans="1:6" hidden="1" x14ac:dyDescent="0.3">
      <c r="A3215" t="s">
        <v>134</v>
      </c>
      <c r="B3215" t="s">
        <v>3703</v>
      </c>
      <c r="C3215" t="s">
        <v>3772</v>
      </c>
      <c r="D3215" t="s">
        <v>3780</v>
      </c>
      <c r="E3215" s="29">
        <v>1139.4792991688191</v>
      </c>
      <c r="F3215" s="29">
        <v>2300</v>
      </c>
    </row>
    <row r="3216" spans="1:6" hidden="1" x14ac:dyDescent="0.3">
      <c r="A3216" t="s">
        <v>134</v>
      </c>
      <c r="B3216" t="s">
        <v>3703</v>
      </c>
      <c r="C3216" t="s">
        <v>3772</v>
      </c>
      <c r="D3216" t="s">
        <v>3781</v>
      </c>
      <c r="E3216" s="29">
        <v>2061.9616402438551</v>
      </c>
      <c r="F3216" s="29">
        <v>4200</v>
      </c>
    </row>
    <row r="3217" spans="1:6" hidden="1" x14ac:dyDescent="0.3">
      <c r="A3217" t="s">
        <v>134</v>
      </c>
      <c r="B3217" t="s">
        <v>3703</v>
      </c>
      <c r="C3217" t="s">
        <v>3772</v>
      </c>
      <c r="D3217" t="s">
        <v>3782</v>
      </c>
      <c r="E3217" s="29">
        <v>1322.6329806493368</v>
      </c>
      <c r="F3217" s="29">
        <v>2700</v>
      </c>
    </row>
    <row r="3218" spans="1:6" hidden="1" x14ac:dyDescent="0.3">
      <c r="A3218" t="s">
        <v>134</v>
      </c>
      <c r="B3218" t="s">
        <v>3703</v>
      </c>
      <c r="C3218" t="s">
        <v>3772</v>
      </c>
      <c r="D3218" t="s">
        <v>3783</v>
      </c>
      <c r="E3218" s="29">
        <v>400</v>
      </c>
      <c r="F3218" s="29">
        <v>800</v>
      </c>
    </row>
    <row r="3219" spans="1:6" hidden="1" x14ac:dyDescent="0.3">
      <c r="A3219" t="s">
        <v>134</v>
      </c>
      <c r="B3219" t="s">
        <v>3703</v>
      </c>
      <c r="C3219" t="s">
        <v>3772</v>
      </c>
      <c r="D3219" t="s">
        <v>3784</v>
      </c>
      <c r="E3219" s="29">
        <v>3135.6338288428342</v>
      </c>
      <c r="F3219" s="29">
        <v>6300</v>
      </c>
    </row>
    <row r="3220" spans="1:6" hidden="1" x14ac:dyDescent="0.3">
      <c r="A3220" t="s">
        <v>134</v>
      </c>
      <c r="B3220" t="s">
        <v>3703</v>
      </c>
      <c r="C3220" t="s">
        <v>3772</v>
      </c>
      <c r="D3220" t="s">
        <v>3785</v>
      </c>
      <c r="E3220" s="29">
        <v>3182.922212438375</v>
      </c>
      <c r="F3220" s="29">
        <v>6400</v>
      </c>
    </row>
    <row r="3221" spans="1:6" hidden="1" x14ac:dyDescent="0.3">
      <c r="A3221" t="s">
        <v>134</v>
      </c>
      <c r="B3221" t="s">
        <v>3703</v>
      </c>
      <c r="C3221" t="s">
        <v>3772</v>
      </c>
      <c r="D3221" t="s">
        <v>3786</v>
      </c>
      <c r="E3221" s="29">
        <v>676.04150976965275</v>
      </c>
      <c r="F3221" s="29">
        <v>1400</v>
      </c>
    </row>
    <row r="3222" spans="1:6" hidden="1" x14ac:dyDescent="0.3">
      <c r="A3222" t="s">
        <v>134</v>
      </c>
      <c r="B3222" t="s">
        <v>3703</v>
      </c>
      <c r="C3222" t="s">
        <v>3787</v>
      </c>
      <c r="D3222" t="s">
        <v>3788</v>
      </c>
      <c r="E3222" s="29">
        <v>2753.5815505197156</v>
      </c>
      <c r="F3222" s="29">
        <v>5600</v>
      </c>
    </row>
    <row r="3223" spans="1:6" hidden="1" x14ac:dyDescent="0.3">
      <c r="A3223" t="s">
        <v>134</v>
      </c>
      <c r="B3223" t="s">
        <v>3703</v>
      </c>
      <c r="C3223" t="s">
        <v>3787</v>
      </c>
      <c r="D3223" t="s">
        <v>3789</v>
      </c>
      <c r="E3223" s="29">
        <v>3073.8763050324028</v>
      </c>
      <c r="F3223" s="29">
        <v>6200</v>
      </c>
    </row>
    <row r="3224" spans="1:6" hidden="1" x14ac:dyDescent="0.3">
      <c r="A3224" t="s">
        <v>134</v>
      </c>
      <c r="B3224" t="s">
        <v>3703</v>
      </c>
      <c r="C3224" t="s">
        <v>3787</v>
      </c>
      <c r="D3224" t="s">
        <v>3790</v>
      </c>
      <c r="E3224" s="29">
        <v>400</v>
      </c>
      <c r="F3224" s="29">
        <v>800</v>
      </c>
    </row>
    <row r="3225" spans="1:6" hidden="1" x14ac:dyDescent="0.3">
      <c r="A3225" t="s">
        <v>134</v>
      </c>
      <c r="B3225" t="s">
        <v>3703</v>
      </c>
      <c r="C3225" t="s">
        <v>3787</v>
      </c>
      <c r="D3225" t="s">
        <v>3791</v>
      </c>
      <c r="E3225" s="29">
        <v>5155.705847479373</v>
      </c>
      <c r="F3225" s="29">
        <v>10400</v>
      </c>
    </row>
    <row r="3226" spans="1:6" hidden="1" x14ac:dyDescent="0.3">
      <c r="A3226" t="s">
        <v>134</v>
      </c>
      <c r="B3226" t="s">
        <v>3703</v>
      </c>
      <c r="C3226" t="s">
        <v>3787</v>
      </c>
      <c r="D3226" t="s">
        <v>3792</v>
      </c>
      <c r="E3226" s="29">
        <v>3584.9477077324354</v>
      </c>
      <c r="F3226" s="29">
        <v>7200</v>
      </c>
    </row>
    <row r="3227" spans="1:6" hidden="1" x14ac:dyDescent="0.3">
      <c r="A3227" t="s">
        <v>134</v>
      </c>
      <c r="B3227" t="s">
        <v>3703</v>
      </c>
      <c r="C3227" t="s">
        <v>3787</v>
      </c>
      <c r="D3227" t="s">
        <v>3793</v>
      </c>
      <c r="E3227" s="29">
        <v>400</v>
      </c>
      <c r="F3227" s="29">
        <v>800</v>
      </c>
    </row>
    <row r="3228" spans="1:6" hidden="1" x14ac:dyDescent="0.3">
      <c r="A3228" t="s">
        <v>134</v>
      </c>
      <c r="B3228" t="s">
        <v>3703</v>
      </c>
      <c r="C3228" t="s">
        <v>3787</v>
      </c>
      <c r="D3228" t="s">
        <v>3794</v>
      </c>
      <c r="E3228" s="29">
        <v>3120.6186209020671</v>
      </c>
      <c r="F3228" s="29">
        <v>6300</v>
      </c>
    </row>
    <row r="3229" spans="1:6" hidden="1" x14ac:dyDescent="0.3">
      <c r="A3229" t="s">
        <v>134</v>
      </c>
      <c r="B3229" t="s">
        <v>3703</v>
      </c>
      <c r="C3229" t="s">
        <v>3787</v>
      </c>
      <c r="D3229" t="s">
        <v>3795</v>
      </c>
      <c r="E3229" s="29">
        <v>3787.9873589210856</v>
      </c>
      <c r="F3229" s="29">
        <v>7600</v>
      </c>
    </row>
    <row r="3230" spans="1:6" hidden="1" x14ac:dyDescent="0.3">
      <c r="A3230" t="s">
        <v>134</v>
      </c>
      <c r="B3230" t="s">
        <v>3703</v>
      </c>
      <c r="C3230" t="s">
        <v>3787</v>
      </c>
      <c r="D3230" t="s">
        <v>3796</v>
      </c>
      <c r="E3230" s="29">
        <v>743.45028738660881</v>
      </c>
      <c r="F3230" s="29">
        <v>1500</v>
      </c>
    </row>
    <row r="3231" spans="1:6" hidden="1" x14ac:dyDescent="0.3">
      <c r="A3231" t="s">
        <v>134</v>
      </c>
      <c r="B3231" t="s">
        <v>3703</v>
      </c>
      <c r="C3231" t="s">
        <v>3787</v>
      </c>
      <c r="D3231" t="s">
        <v>3797</v>
      </c>
      <c r="E3231" s="29">
        <v>3983.3181928191925</v>
      </c>
      <c r="F3231" s="29">
        <v>8000</v>
      </c>
    </row>
    <row r="3232" spans="1:6" hidden="1" x14ac:dyDescent="0.3">
      <c r="A3232" t="s">
        <v>134</v>
      </c>
      <c r="B3232" t="s">
        <v>3703</v>
      </c>
      <c r="C3232" t="s">
        <v>3787</v>
      </c>
      <c r="D3232" t="s">
        <v>3798</v>
      </c>
      <c r="E3232" s="29">
        <v>2338.5352976278382</v>
      </c>
      <c r="F3232" s="29">
        <v>4700</v>
      </c>
    </row>
    <row r="3233" spans="1:6" hidden="1" x14ac:dyDescent="0.3">
      <c r="A3233" t="s">
        <v>134</v>
      </c>
      <c r="B3233" t="s">
        <v>3703</v>
      </c>
      <c r="C3233" t="s">
        <v>3787</v>
      </c>
      <c r="D3233" t="s">
        <v>3799</v>
      </c>
      <c r="E3233" s="29">
        <v>1883.2715142204818</v>
      </c>
      <c r="F3233" s="29">
        <v>3800</v>
      </c>
    </row>
    <row r="3234" spans="1:6" hidden="1" x14ac:dyDescent="0.3">
      <c r="A3234" t="s">
        <v>140</v>
      </c>
      <c r="B3234" t="s">
        <v>3800</v>
      </c>
      <c r="C3234" t="s">
        <v>3801</v>
      </c>
      <c r="D3234" t="s">
        <v>3802</v>
      </c>
      <c r="E3234" s="29">
        <v>400</v>
      </c>
      <c r="F3234" s="29">
        <v>800</v>
      </c>
    </row>
    <row r="3235" spans="1:6" hidden="1" x14ac:dyDescent="0.3">
      <c r="A3235" t="s">
        <v>140</v>
      </c>
      <c r="B3235" t="s">
        <v>3800</v>
      </c>
      <c r="C3235" t="s">
        <v>3801</v>
      </c>
      <c r="D3235" t="s">
        <v>3803</v>
      </c>
      <c r="E3235" s="29">
        <v>8209.0635865789864</v>
      </c>
      <c r="F3235" s="29">
        <v>16500</v>
      </c>
    </row>
    <row r="3236" spans="1:6" hidden="1" x14ac:dyDescent="0.3">
      <c r="A3236" t="s">
        <v>140</v>
      </c>
      <c r="B3236" t="s">
        <v>3800</v>
      </c>
      <c r="C3236" t="s">
        <v>3801</v>
      </c>
      <c r="D3236" t="s">
        <v>3804</v>
      </c>
      <c r="E3236" s="29">
        <v>11029.618958911356</v>
      </c>
      <c r="F3236" s="29">
        <v>22100</v>
      </c>
    </row>
    <row r="3237" spans="1:6" hidden="1" x14ac:dyDescent="0.3">
      <c r="A3237" t="s">
        <v>140</v>
      </c>
      <c r="B3237" t="s">
        <v>3800</v>
      </c>
      <c r="C3237" t="s">
        <v>3801</v>
      </c>
      <c r="D3237" t="s">
        <v>3805</v>
      </c>
      <c r="E3237" s="29">
        <v>1452.5774500437053</v>
      </c>
      <c r="F3237" s="29">
        <v>3000</v>
      </c>
    </row>
    <row r="3238" spans="1:6" hidden="1" x14ac:dyDescent="0.3">
      <c r="A3238" t="s">
        <v>140</v>
      </c>
      <c r="B3238" t="s">
        <v>3800</v>
      </c>
      <c r="C3238" t="s">
        <v>3801</v>
      </c>
      <c r="D3238" t="s">
        <v>3806</v>
      </c>
      <c r="E3238" s="29">
        <v>3482.6900222511385</v>
      </c>
      <c r="F3238" s="29">
        <v>7000</v>
      </c>
    </row>
    <row r="3239" spans="1:6" hidden="1" x14ac:dyDescent="0.3">
      <c r="A3239" t="s">
        <v>140</v>
      </c>
      <c r="B3239" t="s">
        <v>3800</v>
      </c>
      <c r="C3239" t="s">
        <v>3801</v>
      </c>
      <c r="D3239" t="s">
        <v>3807</v>
      </c>
      <c r="E3239" s="29">
        <v>1652.9308723942972</v>
      </c>
      <c r="F3239" s="29">
        <v>3400</v>
      </c>
    </row>
    <row r="3240" spans="1:6" hidden="1" x14ac:dyDescent="0.3">
      <c r="A3240" t="s">
        <v>140</v>
      </c>
      <c r="B3240" t="s">
        <v>3800</v>
      </c>
      <c r="C3240" t="s">
        <v>3801</v>
      </c>
      <c r="D3240" t="s">
        <v>3808</v>
      </c>
      <c r="E3240" s="29">
        <v>3708.1115793016356</v>
      </c>
      <c r="F3240" s="29">
        <v>7500</v>
      </c>
    </row>
    <row r="3241" spans="1:6" hidden="1" x14ac:dyDescent="0.3">
      <c r="A3241" t="s">
        <v>140</v>
      </c>
      <c r="B3241" t="s">
        <v>3800</v>
      </c>
      <c r="C3241" t="s">
        <v>3801</v>
      </c>
      <c r="D3241" t="s">
        <v>3809</v>
      </c>
      <c r="E3241" s="29">
        <v>15468.965987708425</v>
      </c>
      <c r="F3241" s="29">
        <v>31000</v>
      </c>
    </row>
    <row r="3242" spans="1:6" hidden="1" x14ac:dyDescent="0.3">
      <c r="A3242" t="s">
        <v>140</v>
      </c>
      <c r="B3242" t="s">
        <v>3800</v>
      </c>
      <c r="C3242" t="s">
        <v>3810</v>
      </c>
      <c r="D3242" t="s">
        <v>3811</v>
      </c>
      <c r="E3242" s="29">
        <v>8597.939422448695</v>
      </c>
      <c r="F3242" s="29">
        <v>17200</v>
      </c>
    </row>
    <row r="3243" spans="1:6" hidden="1" x14ac:dyDescent="0.3">
      <c r="A3243" t="s">
        <v>140</v>
      </c>
      <c r="B3243" t="s">
        <v>3800</v>
      </c>
      <c r="C3243" t="s">
        <v>3810</v>
      </c>
      <c r="D3243" t="s">
        <v>3812</v>
      </c>
      <c r="E3243" s="29">
        <v>3085.3540416505602</v>
      </c>
      <c r="F3243" s="29">
        <v>6200</v>
      </c>
    </row>
    <row r="3244" spans="1:6" hidden="1" x14ac:dyDescent="0.3">
      <c r="A3244" t="s">
        <v>140</v>
      </c>
      <c r="B3244" t="s">
        <v>3800</v>
      </c>
      <c r="C3244" t="s">
        <v>3810</v>
      </c>
      <c r="D3244" t="s">
        <v>3813</v>
      </c>
      <c r="E3244" s="29">
        <v>4862.2270469953601</v>
      </c>
      <c r="F3244" s="29">
        <v>9800</v>
      </c>
    </row>
    <row r="3245" spans="1:6" hidden="1" x14ac:dyDescent="0.3">
      <c r="A3245" t="s">
        <v>140</v>
      </c>
      <c r="B3245" t="s">
        <v>3800</v>
      </c>
      <c r="C3245" t="s">
        <v>3810</v>
      </c>
      <c r="D3245" t="s">
        <v>3814</v>
      </c>
      <c r="E3245" s="29">
        <v>3340.3055018208288</v>
      </c>
      <c r="F3245" s="29">
        <v>6700</v>
      </c>
    </row>
    <row r="3246" spans="1:6" hidden="1" x14ac:dyDescent="0.3">
      <c r="A3246" t="s">
        <v>140</v>
      </c>
      <c r="B3246" t="s">
        <v>3800</v>
      </c>
      <c r="C3246" t="s">
        <v>3810</v>
      </c>
      <c r="D3246" t="s">
        <v>3815</v>
      </c>
      <c r="E3246" s="29">
        <v>9718.4448004583883</v>
      </c>
      <c r="F3246" s="29">
        <v>19500</v>
      </c>
    </row>
    <row r="3247" spans="1:6" hidden="1" x14ac:dyDescent="0.3">
      <c r="A3247" t="s">
        <v>140</v>
      </c>
      <c r="B3247" t="s">
        <v>3800</v>
      </c>
      <c r="C3247" t="s">
        <v>3810</v>
      </c>
      <c r="D3247" t="s">
        <v>3816</v>
      </c>
      <c r="E3247" s="29">
        <v>2960.5209045062061</v>
      </c>
      <c r="F3247" s="29">
        <v>6000</v>
      </c>
    </row>
    <row r="3248" spans="1:6" hidden="1" x14ac:dyDescent="0.3">
      <c r="A3248" t="s">
        <v>140</v>
      </c>
      <c r="B3248" t="s">
        <v>3800</v>
      </c>
      <c r="C3248" t="s">
        <v>3810</v>
      </c>
      <c r="D3248" t="s">
        <v>3817</v>
      </c>
      <c r="E3248" s="29">
        <v>4430.1415981511582</v>
      </c>
      <c r="F3248" s="29">
        <v>8900</v>
      </c>
    </row>
    <row r="3249" spans="1:6" hidden="1" x14ac:dyDescent="0.3">
      <c r="A3249" t="s">
        <v>140</v>
      </c>
      <c r="B3249" t="s">
        <v>3800</v>
      </c>
      <c r="C3249" t="s">
        <v>3810</v>
      </c>
      <c r="D3249" t="s">
        <v>3818</v>
      </c>
      <c r="E3249" s="29">
        <v>7353.711141264821</v>
      </c>
      <c r="F3249" s="29">
        <v>14800</v>
      </c>
    </row>
    <row r="3250" spans="1:6" hidden="1" x14ac:dyDescent="0.3">
      <c r="A3250" t="s">
        <v>140</v>
      </c>
      <c r="B3250" t="s">
        <v>3800</v>
      </c>
      <c r="C3250" t="s">
        <v>3810</v>
      </c>
      <c r="D3250" t="s">
        <v>3819</v>
      </c>
      <c r="E3250" s="29">
        <v>3880.9423008056538</v>
      </c>
      <c r="F3250" s="29">
        <v>7800</v>
      </c>
    </row>
    <row r="3251" spans="1:6" hidden="1" x14ac:dyDescent="0.3">
      <c r="A3251" t="s">
        <v>140</v>
      </c>
      <c r="B3251" t="s">
        <v>3800</v>
      </c>
      <c r="C3251" t="s">
        <v>3810</v>
      </c>
      <c r="D3251" t="s">
        <v>3820</v>
      </c>
      <c r="E3251" s="29">
        <v>3791.8894049125479</v>
      </c>
      <c r="F3251" s="29">
        <v>7600</v>
      </c>
    </row>
    <row r="3252" spans="1:6" hidden="1" x14ac:dyDescent="0.3">
      <c r="A3252" t="s">
        <v>140</v>
      </c>
      <c r="B3252" t="s">
        <v>3800</v>
      </c>
      <c r="C3252" t="s">
        <v>3810</v>
      </c>
      <c r="D3252" t="s">
        <v>3821</v>
      </c>
      <c r="E3252" s="29">
        <v>1818.1910019107272</v>
      </c>
      <c r="F3252" s="29">
        <v>3700</v>
      </c>
    </row>
    <row r="3253" spans="1:6" hidden="1" x14ac:dyDescent="0.3">
      <c r="A3253" t="s">
        <v>140</v>
      </c>
      <c r="B3253" t="s">
        <v>3800</v>
      </c>
      <c r="C3253" t="s">
        <v>3810</v>
      </c>
      <c r="D3253" t="s">
        <v>3822</v>
      </c>
      <c r="E3253" s="29">
        <v>24061.495985086272</v>
      </c>
      <c r="F3253" s="29">
        <v>48200</v>
      </c>
    </row>
    <row r="3254" spans="1:6" hidden="1" x14ac:dyDescent="0.3">
      <c r="A3254" t="s">
        <v>140</v>
      </c>
      <c r="B3254" t="s">
        <v>3800</v>
      </c>
      <c r="C3254" t="s">
        <v>3810</v>
      </c>
      <c r="D3254" t="s">
        <v>3823</v>
      </c>
      <c r="E3254" s="29">
        <v>10263.047896412492</v>
      </c>
      <c r="F3254" s="29">
        <v>20600</v>
      </c>
    </row>
    <row r="3255" spans="1:6" hidden="1" x14ac:dyDescent="0.3">
      <c r="A3255" t="s">
        <v>140</v>
      </c>
      <c r="B3255" t="s">
        <v>3800</v>
      </c>
      <c r="C3255" t="s">
        <v>3810</v>
      </c>
      <c r="D3255" t="s">
        <v>3824</v>
      </c>
      <c r="E3255" s="29">
        <v>1365.8461103144257</v>
      </c>
      <c r="F3255" s="29">
        <v>2800</v>
      </c>
    </row>
    <row r="3256" spans="1:6" hidden="1" x14ac:dyDescent="0.3">
      <c r="A3256" t="s">
        <v>140</v>
      </c>
      <c r="B3256" t="s">
        <v>3800</v>
      </c>
      <c r="C3256" t="s">
        <v>3825</v>
      </c>
      <c r="D3256" t="s">
        <v>3826</v>
      </c>
      <c r="E3256" s="29">
        <v>4932.9716068716971</v>
      </c>
      <c r="F3256" s="29">
        <v>9900</v>
      </c>
    </row>
    <row r="3257" spans="1:6" hidden="1" x14ac:dyDescent="0.3">
      <c r="A3257" t="s">
        <v>140</v>
      </c>
      <c r="B3257" t="s">
        <v>3800</v>
      </c>
      <c r="C3257" t="s">
        <v>3825</v>
      </c>
      <c r="D3257" t="s">
        <v>3827</v>
      </c>
      <c r="E3257" s="29">
        <v>2975.0361576177152</v>
      </c>
      <c r="F3257" s="29">
        <v>6000</v>
      </c>
    </row>
    <row r="3258" spans="1:6" hidden="1" x14ac:dyDescent="0.3">
      <c r="A3258" t="s">
        <v>140</v>
      </c>
      <c r="B3258" t="s">
        <v>3800</v>
      </c>
      <c r="C3258" t="s">
        <v>3825</v>
      </c>
      <c r="D3258" t="s">
        <v>3828</v>
      </c>
      <c r="E3258" s="29">
        <v>3949.714857347677</v>
      </c>
      <c r="F3258" s="29">
        <v>7900</v>
      </c>
    </row>
    <row r="3259" spans="1:6" hidden="1" x14ac:dyDescent="0.3">
      <c r="A3259" t="s">
        <v>140</v>
      </c>
      <c r="B3259" t="s">
        <v>3800</v>
      </c>
      <c r="C3259" t="s">
        <v>3825</v>
      </c>
      <c r="D3259" t="s">
        <v>3829</v>
      </c>
      <c r="E3259" s="29">
        <v>1465.4483793989616</v>
      </c>
      <c r="F3259" s="29">
        <v>3000</v>
      </c>
    </row>
    <row r="3260" spans="1:6" hidden="1" x14ac:dyDescent="0.3">
      <c r="A3260" t="s">
        <v>140</v>
      </c>
      <c r="B3260" t="s">
        <v>3800</v>
      </c>
      <c r="C3260" t="s">
        <v>3825</v>
      </c>
      <c r="D3260" t="s">
        <v>3830</v>
      </c>
      <c r="E3260" s="29">
        <v>5984.0139633040526</v>
      </c>
      <c r="F3260" s="29">
        <v>12000</v>
      </c>
    </row>
    <row r="3261" spans="1:6" hidden="1" x14ac:dyDescent="0.3">
      <c r="A3261" t="s">
        <v>140</v>
      </c>
      <c r="B3261" t="s">
        <v>3800</v>
      </c>
      <c r="C3261" t="s">
        <v>3825</v>
      </c>
      <c r="D3261" t="s">
        <v>3831</v>
      </c>
      <c r="E3261" s="29">
        <v>3444.9172756206431</v>
      </c>
      <c r="F3261" s="29">
        <v>6900</v>
      </c>
    </row>
    <row r="3262" spans="1:6" hidden="1" x14ac:dyDescent="0.3">
      <c r="A3262" t="s">
        <v>140</v>
      </c>
      <c r="B3262" t="s">
        <v>3800</v>
      </c>
      <c r="C3262" t="s">
        <v>3825</v>
      </c>
      <c r="D3262" t="s">
        <v>3832</v>
      </c>
      <c r="E3262" s="29">
        <v>3638.2282856825195</v>
      </c>
      <c r="F3262" s="29">
        <v>7300</v>
      </c>
    </row>
    <row r="3263" spans="1:6" hidden="1" x14ac:dyDescent="0.3">
      <c r="A3263" t="s">
        <v>140</v>
      </c>
      <c r="B3263" t="s">
        <v>3800</v>
      </c>
      <c r="C3263" t="s">
        <v>3833</v>
      </c>
      <c r="D3263" t="s">
        <v>3834</v>
      </c>
      <c r="E3263" s="29">
        <v>4947.7892901455562</v>
      </c>
      <c r="F3263" s="29">
        <v>9900</v>
      </c>
    </row>
    <row r="3264" spans="1:6" hidden="1" x14ac:dyDescent="0.3">
      <c r="A3264" t="s">
        <v>140</v>
      </c>
      <c r="B3264" t="s">
        <v>3800</v>
      </c>
      <c r="C3264" t="s">
        <v>3833</v>
      </c>
      <c r="D3264" t="s">
        <v>3835</v>
      </c>
      <c r="E3264" s="29">
        <v>9051.2770095978594</v>
      </c>
      <c r="F3264" s="29">
        <v>18200</v>
      </c>
    </row>
    <row r="3265" spans="1:6" hidden="1" x14ac:dyDescent="0.3">
      <c r="A3265" t="s">
        <v>140</v>
      </c>
      <c r="B3265" t="s">
        <v>3800</v>
      </c>
      <c r="C3265" t="s">
        <v>3833</v>
      </c>
      <c r="D3265" t="s">
        <v>3836</v>
      </c>
      <c r="E3265" s="29">
        <v>3037.4332446581266</v>
      </c>
      <c r="F3265" s="29">
        <v>6100</v>
      </c>
    </row>
    <row r="3266" spans="1:6" hidden="1" x14ac:dyDescent="0.3">
      <c r="A3266" t="s">
        <v>140</v>
      </c>
      <c r="B3266" t="s">
        <v>3800</v>
      </c>
      <c r="C3266" t="s">
        <v>3833</v>
      </c>
      <c r="D3266" t="s">
        <v>3837</v>
      </c>
      <c r="E3266" s="29">
        <v>8799.6005626799924</v>
      </c>
      <c r="F3266" s="29">
        <v>17600</v>
      </c>
    </row>
    <row r="3267" spans="1:6" hidden="1" x14ac:dyDescent="0.3">
      <c r="A3267" t="s">
        <v>140</v>
      </c>
      <c r="B3267" t="s">
        <v>3800</v>
      </c>
      <c r="C3267" t="s">
        <v>3833</v>
      </c>
      <c r="D3267" t="s">
        <v>3838</v>
      </c>
      <c r="E3267" s="29">
        <v>4661.6939554831861</v>
      </c>
      <c r="F3267" s="29">
        <v>9400</v>
      </c>
    </row>
    <row r="3268" spans="1:6" hidden="1" x14ac:dyDescent="0.3">
      <c r="A3268" t="s">
        <v>140</v>
      </c>
      <c r="B3268" t="s">
        <v>3800</v>
      </c>
      <c r="C3268" t="s">
        <v>3833</v>
      </c>
      <c r="D3268" t="s">
        <v>3839</v>
      </c>
      <c r="E3268" s="29">
        <v>10483.858067251687</v>
      </c>
      <c r="F3268" s="29">
        <v>21000</v>
      </c>
    </row>
    <row r="3269" spans="1:6" hidden="1" x14ac:dyDescent="0.3">
      <c r="A3269" t="s">
        <v>140</v>
      </c>
      <c r="B3269" t="s">
        <v>3800</v>
      </c>
      <c r="C3269" t="s">
        <v>3833</v>
      </c>
      <c r="D3269" t="s">
        <v>3840</v>
      </c>
      <c r="E3269" s="29">
        <v>6944.6995120418942</v>
      </c>
      <c r="F3269" s="29">
        <v>13900</v>
      </c>
    </row>
    <row r="3270" spans="1:6" hidden="1" x14ac:dyDescent="0.3">
      <c r="A3270" t="s">
        <v>140</v>
      </c>
      <c r="B3270" t="s">
        <v>3800</v>
      </c>
      <c r="C3270" t="s">
        <v>3833</v>
      </c>
      <c r="D3270" t="s">
        <v>3841</v>
      </c>
      <c r="E3270" s="29">
        <v>4519.9220548967933</v>
      </c>
      <c r="F3270" s="29">
        <v>9100</v>
      </c>
    </row>
    <row r="3271" spans="1:6" hidden="1" x14ac:dyDescent="0.3">
      <c r="A3271" t="s">
        <v>140</v>
      </c>
      <c r="B3271" t="s">
        <v>3800</v>
      </c>
      <c r="C3271" t="s">
        <v>3842</v>
      </c>
      <c r="D3271" t="s">
        <v>3843</v>
      </c>
      <c r="E3271" s="29">
        <v>4780.8964651006681</v>
      </c>
      <c r="F3271" s="29">
        <v>9600</v>
      </c>
    </row>
    <row r="3272" spans="1:6" hidden="1" x14ac:dyDescent="0.3">
      <c r="A3272" t="s">
        <v>140</v>
      </c>
      <c r="B3272" t="s">
        <v>3800</v>
      </c>
      <c r="C3272" t="s">
        <v>3842</v>
      </c>
      <c r="D3272" t="s">
        <v>3844</v>
      </c>
      <c r="E3272" s="29">
        <v>1516.6667603184519</v>
      </c>
      <c r="F3272" s="29">
        <v>3100</v>
      </c>
    </row>
    <row r="3273" spans="1:6" hidden="1" x14ac:dyDescent="0.3">
      <c r="A3273" t="s">
        <v>140</v>
      </c>
      <c r="B3273" t="s">
        <v>3800</v>
      </c>
      <c r="C3273" t="s">
        <v>3842</v>
      </c>
      <c r="D3273" t="s">
        <v>3845</v>
      </c>
      <c r="E3273" s="29">
        <v>839.20465670759813</v>
      </c>
      <c r="F3273" s="29">
        <v>1700</v>
      </c>
    </row>
    <row r="3274" spans="1:6" hidden="1" x14ac:dyDescent="0.3">
      <c r="A3274" t="s">
        <v>140</v>
      </c>
      <c r="B3274" t="s">
        <v>3800</v>
      </c>
      <c r="C3274" t="s">
        <v>3842</v>
      </c>
      <c r="D3274" t="s">
        <v>3846</v>
      </c>
      <c r="E3274" s="29">
        <v>5424.7507192012345</v>
      </c>
      <c r="F3274" s="29">
        <v>10900</v>
      </c>
    </row>
    <row r="3275" spans="1:6" hidden="1" x14ac:dyDescent="0.3">
      <c r="A3275" t="s">
        <v>140</v>
      </c>
      <c r="B3275" t="s">
        <v>3800</v>
      </c>
      <c r="C3275" t="s">
        <v>3842</v>
      </c>
      <c r="D3275" t="s">
        <v>3847</v>
      </c>
      <c r="E3275" s="29">
        <v>2833.8755864603263</v>
      </c>
      <c r="F3275" s="29">
        <v>5700</v>
      </c>
    </row>
    <row r="3276" spans="1:6" hidden="1" x14ac:dyDescent="0.3">
      <c r="A3276" t="s">
        <v>140</v>
      </c>
      <c r="B3276" t="s">
        <v>3800</v>
      </c>
      <c r="C3276" t="s">
        <v>3842</v>
      </c>
      <c r="D3276" t="s">
        <v>3848</v>
      </c>
      <c r="E3276" s="29">
        <v>5940.0989553940672</v>
      </c>
      <c r="F3276" s="29">
        <v>11900</v>
      </c>
    </row>
    <row r="3277" spans="1:6" hidden="1" x14ac:dyDescent="0.3">
      <c r="A3277" t="s">
        <v>140</v>
      </c>
      <c r="B3277" t="s">
        <v>3800</v>
      </c>
      <c r="C3277" t="s">
        <v>3842</v>
      </c>
      <c r="D3277" t="s">
        <v>3849</v>
      </c>
      <c r="E3277" s="29">
        <v>4185.7235839696677</v>
      </c>
      <c r="F3277" s="29">
        <v>8400</v>
      </c>
    </row>
    <row r="3278" spans="1:6" hidden="1" x14ac:dyDescent="0.3">
      <c r="A3278" t="s">
        <v>140</v>
      </c>
      <c r="B3278" t="s">
        <v>3800</v>
      </c>
      <c r="C3278" t="s">
        <v>3842</v>
      </c>
      <c r="D3278" t="s">
        <v>3850</v>
      </c>
      <c r="E3278" s="29">
        <v>4842.123564415966</v>
      </c>
      <c r="F3278" s="29">
        <v>9700</v>
      </c>
    </row>
    <row r="3279" spans="1:6" hidden="1" x14ac:dyDescent="0.3">
      <c r="A3279" t="s">
        <v>140</v>
      </c>
      <c r="B3279" t="s">
        <v>3851</v>
      </c>
      <c r="C3279" t="s">
        <v>3852</v>
      </c>
      <c r="D3279" t="s">
        <v>3853</v>
      </c>
      <c r="E3279" s="29">
        <v>3361.0361896415343</v>
      </c>
      <c r="F3279" s="29">
        <v>6800</v>
      </c>
    </row>
    <row r="3280" spans="1:6" hidden="1" x14ac:dyDescent="0.3">
      <c r="A3280" t="s">
        <v>140</v>
      </c>
      <c r="B3280" t="s">
        <v>3851</v>
      </c>
      <c r="C3280" t="s">
        <v>3852</v>
      </c>
      <c r="D3280" t="s">
        <v>3854</v>
      </c>
      <c r="E3280" s="29">
        <v>3384.3384385186082</v>
      </c>
      <c r="F3280" s="29">
        <v>6800</v>
      </c>
    </row>
    <row r="3281" spans="1:6" hidden="1" x14ac:dyDescent="0.3">
      <c r="A3281" t="s">
        <v>140</v>
      </c>
      <c r="B3281" t="s">
        <v>3851</v>
      </c>
      <c r="C3281" t="s">
        <v>3852</v>
      </c>
      <c r="D3281" t="s">
        <v>3855</v>
      </c>
      <c r="E3281" s="29">
        <v>1660.7796433924223</v>
      </c>
      <c r="F3281" s="29">
        <v>3400</v>
      </c>
    </row>
    <row r="3282" spans="1:6" hidden="1" x14ac:dyDescent="0.3">
      <c r="A3282" t="s">
        <v>140</v>
      </c>
      <c r="B3282" t="s">
        <v>3851</v>
      </c>
      <c r="C3282" t="s">
        <v>3852</v>
      </c>
      <c r="D3282" t="s">
        <v>3856</v>
      </c>
      <c r="E3282" s="29">
        <v>1421.5665989940721</v>
      </c>
      <c r="F3282" s="29">
        <v>2900</v>
      </c>
    </row>
    <row r="3283" spans="1:6" hidden="1" x14ac:dyDescent="0.3">
      <c r="A3283" t="s">
        <v>140</v>
      </c>
      <c r="B3283" t="s">
        <v>3851</v>
      </c>
      <c r="C3283" t="s">
        <v>3852</v>
      </c>
      <c r="D3283" t="s">
        <v>3857</v>
      </c>
      <c r="E3283" s="29">
        <v>419.37228073366794</v>
      </c>
      <c r="F3283" s="29">
        <v>900</v>
      </c>
    </row>
    <row r="3284" spans="1:6" hidden="1" x14ac:dyDescent="0.3">
      <c r="A3284" t="s">
        <v>140</v>
      </c>
      <c r="B3284" t="s">
        <v>3851</v>
      </c>
      <c r="C3284" t="s">
        <v>3852</v>
      </c>
      <c r="D3284" t="s">
        <v>3858</v>
      </c>
      <c r="E3284" s="29">
        <v>2083.113991942314</v>
      </c>
      <c r="F3284" s="29">
        <v>4200</v>
      </c>
    </row>
    <row r="3285" spans="1:6" hidden="1" x14ac:dyDescent="0.3">
      <c r="A3285" t="s">
        <v>140</v>
      </c>
      <c r="B3285" t="s">
        <v>3851</v>
      </c>
      <c r="C3285" t="s">
        <v>3859</v>
      </c>
      <c r="D3285" t="s">
        <v>3860</v>
      </c>
      <c r="E3285" s="29">
        <v>2416.3705423482488</v>
      </c>
      <c r="F3285" s="29">
        <v>4900</v>
      </c>
    </row>
    <row r="3286" spans="1:6" hidden="1" x14ac:dyDescent="0.3">
      <c r="A3286" t="s">
        <v>140</v>
      </c>
      <c r="B3286" t="s">
        <v>3851</v>
      </c>
      <c r="C3286" t="s">
        <v>3861</v>
      </c>
      <c r="D3286" t="s">
        <v>3862</v>
      </c>
      <c r="E3286" s="29">
        <v>812.72662558335423</v>
      </c>
      <c r="F3286" s="29">
        <v>1700</v>
      </c>
    </row>
    <row r="3287" spans="1:6" hidden="1" x14ac:dyDescent="0.3">
      <c r="A3287" t="s">
        <v>140</v>
      </c>
      <c r="B3287" t="s">
        <v>3851</v>
      </c>
      <c r="C3287" t="s">
        <v>3861</v>
      </c>
      <c r="D3287" t="s">
        <v>3863</v>
      </c>
      <c r="E3287" s="29">
        <v>3041.0559955607177</v>
      </c>
      <c r="F3287" s="29">
        <v>6100</v>
      </c>
    </row>
    <row r="3288" spans="1:6" hidden="1" x14ac:dyDescent="0.3">
      <c r="A3288" t="s">
        <v>140</v>
      </c>
      <c r="B3288" t="s">
        <v>141</v>
      </c>
      <c r="C3288" t="s">
        <v>142</v>
      </c>
      <c r="D3288" t="s">
        <v>3864</v>
      </c>
      <c r="E3288" s="29">
        <v>5126.756395516164</v>
      </c>
      <c r="F3288" s="29">
        <v>10300</v>
      </c>
    </row>
    <row r="3289" spans="1:6" hidden="1" x14ac:dyDescent="0.3">
      <c r="A3289" t="s">
        <v>140</v>
      </c>
      <c r="B3289" t="s">
        <v>141</v>
      </c>
      <c r="C3289" t="s">
        <v>142</v>
      </c>
      <c r="D3289" t="s">
        <v>486</v>
      </c>
      <c r="E3289" s="29">
        <v>17076.395977924505</v>
      </c>
      <c r="F3289" s="29">
        <v>34200</v>
      </c>
    </row>
    <row r="3290" spans="1:6" hidden="1" x14ac:dyDescent="0.3">
      <c r="A3290" t="s">
        <v>140</v>
      </c>
      <c r="B3290" t="s">
        <v>141</v>
      </c>
      <c r="C3290" t="s">
        <v>142</v>
      </c>
      <c r="D3290" t="s">
        <v>3865</v>
      </c>
      <c r="E3290" s="29">
        <v>9360.7004749922107</v>
      </c>
      <c r="F3290" s="29">
        <v>18800</v>
      </c>
    </row>
    <row r="3291" spans="1:6" hidden="1" x14ac:dyDescent="0.3">
      <c r="A3291" t="s">
        <v>140</v>
      </c>
      <c r="B3291" t="s">
        <v>141</v>
      </c>
      <c r="C3291" t="s">
        <v>142</v>
      </c>
      <c r="D3291" t="s">
        <v>3866</v>
      </c>
      <c r="E3291" s="29">
        <v>1692.2468487229394</v>
      </c>
      <c r="F3291" s="29">
        <v>3400</v>
      </c>
    </row>
    <row r="3292" spans="1:6" hidden="1" x14ac:dyDescent="0.3">
      <c r="A3292" t="s">
        <v>140</v>
      </c>
      <c r="B3292" t="s">
        <v>141</v>
      </c>
      <c r="C3292" t="s">
        <v>142</v>
      </c>
      <c r="D3292" t="s">
        <v>3867</v>
      </c>
      <c r="E3292" s="29">
        <v>3457.6379228325231</v>
      </c>
      <c r="F3292" s="29">
        <v>7000</v>
      </c>
    </row>
    <row r="3293" spans="1:6" hidden="1" x14ac:dyDescent="0.3">
      <c r="A3293" t="s">
        <v>140</v>
      </c>
      <c r="B3293" t="s">
        <v>141</v>
      </c>
      <c r="C3293" t="s">
        <v>142</v>
      </c>
      <c r="D3293" t="s">
        <v>3868</v>
      </c>
      <c r="E3293" s="29">
        <v>19863.622373937193</v>
      </c>
      <c r="F3293" s="29">
        <v>39800</v>
      </c>
    </row>
    <row r="3294" spans="1:6" hidden="1" x14ac:dyDescent="0.3">
      <c r="A3294" t="s">
        <v>140</v>
      </c>
      <c r="B3294" t="s">
        <v>141</v>
      </c>
      <c r="C3294" t="s">
        <v>142</v>
      </c>
      <c r="D3294" t="s">
        <v>487</v>
      </c>
      <c r="E3294" s="29">
        <v>21311.392016366946</v>
      </c>
      <c r="F3294" s="29">
        <v>42700</v>
      </c>
    </row>
    <row r="3295" spans="1:6" hidden="1" x14ac:dyDescent="0.3">
      <c r="A3295" t="s">
        <v>140</v>
      </c>
      <c r="B3295" t="s">
        <v>141</v>
      </c>
      <c r="C3295" t="s">
        <v>142</v>
      </c>
      <c r="D3295" t="s">
        <v>3869</v>
      </c>
      <c r="E3295" s="29">
        <v>35304.519889241754</v>
      </c>
      <c r="F3295" s="29">
        <v>70700</v>
      </c>
    </row>
    <row r="3296" spans="1:6" hidden="1" x14ac:dyDescent="0.3">
      <c r="A3296" t="s">
        <v>140</v>
      </c>
      <c r="B3296" t="s">
        <v>141</v>
      </c>
      <c r="C3296" t="s">
        <v>142</v>
      </c>
      <c r="D3296" t="s">
        <v>3870</v>
      </c>
      <c r="E3296" s="29">
        <v>1599.971963501104</v>
      </c>
      <c r="F3296" s="29">
        <v>3200</v>
      </c>
    </row>
    <row r="3297" spans="1:6" hidden="1" x14ac:dyDescent="0.3">
      <c r="A3297" t="s">
        <v>140</v>
      </c>
      <c r="B3297" t="s">
        <v>141</v>
      </c>
      <c r="C3297" t="s">
        <v>142</v>
      </c>
      <c r="D3297" t="s">
        <v>3871</v>
      </c>
      <c r="E3297" s="29">
        <v>26577.690567180365</v>
      </c>
      <c r="F3297" s="29">
        <v>53200</v>
      </c>
    </row>
    <row r="3298" spans="1:6" hidden="1" x14ac:dyDescent="0.3">
      <c r="A3298" t="s">
        <v>140</v>
      </c>
      <c r="B3298" t="s">
        <v>141</v>
      </c>
      <c r="C3298" t="s">
        <v>142</v>
      </c>
      <c r="D3298" t="s">
        <v>488</v>
      </c>
      <c r="E3298" s="29">
        <v>28428.286882653923</v>
      </c>
      <c r="F3298" s="29">
        <v>56900</v>
      </c>
    </row>
    <row r="3299" spans="1:6" hidden="1" x14ac:dyDescent="0.3">
      <c r="A3299" t="s">
        <v>140</v>
      </c>
      <c r="B3299" t="s">
        <v>141</v>
      </c>
      <c r="C3299" t="s">
        <v>142</v>
      </c>
      <c r="D3299" t="s">
        <v>489</v>
      </c>
      <c r="E3299" s="29">
        <v>17440.3148837146</v>
      </c>
      <c r="F3299" s="29">
        <v>34900</v>
      </c>
    </row>
    <row r="3300" spans="1:6" hidden="1" x14ac:dyDescent="0.3">
      <c r="A3300" t="s">
        <v>140</v>
      </c>
      <c r="B3300" t="s">
        <v>141</v>
      </c>
      <c r="C3300" t="s">
        <v>142</v>
      </c>
      <c r="D3300" t="s">
        <v>3872</v>
      </c>
      <c r="E3300" s="29">
        <v>3649.6553218363961</v>
      </c>
      <c r="F3300" s="29">
        <v>7300</v>
      </c>
    </row>
    <row r="3301" spans="1:6" hidden="1" x14ac:dyDescent="0.3">
      <c r="A3301" t="s">
        <v>140</v>
      </c>
      <c r="B3301" t="s">
        <v>141</v>
      </c>
      <c r="C3301" t="s">
        <v>142</v>
      </c>
      <c r="D3301" t="s">
        <v>3873</v>
      </c>
      <c r="E3301" s="29">
        <v>7881.8107903866567</v>
      </c>
      <c r="F3301" s="29">
        <v>15800</v>
      </c>
    </row>
    <row r="3302" spans="1:6" hidden="1" x14ac:dyDescent="0.3">
      <c r="A3302" t="s">
        <v>140</v>
      </c>
      <c r="B3302" t="s">
        <v>141</v>
      </c>
      <c r="C3302" t="s">
        <v>142</v>
      </c>
      <c r="D3302" t="s">
        <v>3874</v>
      </c>
      <c r="E3302" s="29">
        <v>3572.5195225424231</v>
      </c>
      <c r="F3302" s="29">
        <v>7200</v>
      </c>
    </row>
    <row r="3303" spans="1:6" hidden="1" x14ac:dyDescent="0.3">
      <c r="A3303" t="s">
        <v>140</v>
      </c>
      <c r="B3303" t="s">
        <v>141</v>
      </c>
      <c r="C3303" t="s">
        <v>142</v>
      </c>
      <c r="D3303" t="s">
        <v>3875</v>
      </c>
      <c r="E3303" s="29">
        <v>12385.188972684929</v>
      </c>
      <c r="F3303" s="29">
        <v>24800</v>
      </c>
    </row>
    <row r="3304" spans="1:6" hidden="1" x14ac:dyDescent="0.3">
      <c r="A3304" t="s">
        <v>140</v>
      </c>
      <c r="B3304" t="s">
        <v>141</v>
      </c>
      <c r="C3304" t="s">
        <v>142</v>
      </c>
      <c r="D3304" t="s">
        <v>3876</v>
      </c>
      <c r="E3304" s="29">
        <v>7353.9488507224942</v>
      </c>
      <c r="F3304" s="29">
        <v>14800</v>
      </c>
    </row>
    <row r="3305" spans="1:6" hidden="1" x14ac:dyDescent="0.3">
      <c r="A3305" t="s">
        <v>140</v>
      </c>
      <c r="B3305" t="s">
        <v>141</v>
      </c>
      <c r="C3305" t="s">
        <v>3877</v>
      </c>
      <c r="D3305" t="s">
        <v>3878</v>
      </c>
      <c r="E3305" s="29">
        <v>18566.601111926437</v>
      </c>
      <c r="F3305" s="29">
        <v>37200</v>
      </c>
    </row>
    <row r="3306" spans="1:6" hidden="1" x14ac:dyDescent="0.3">
      <c r="A3306" t="s">
        <v>140</v>
      </c>
      <c r="B3306" t="s">
        <v>141</v>
      </c>
      <c r="C3306" t="s">
        <v>3877</v>
      </c>
      <c r="D3306" t="s">
        <v>3879</v>
      </c>
      <c r="E3306" s="29">
        <v>10916.538330533613</v>
      </c>
      <c r="F3306" s="29">
        <v>21900</v>
      </c>
    </row>
    <row r="3307" spans="1:6" hidden="1" x14ac:dyDescent="0.3">
      <c r="A3307" t="s">
        <v>140</v>
      </c>
      <c r="B3307" t="s">
        <v>141</v>
      </c>
      <c r="C3307" t="s">
        <v>3877</v>
      </c>
      <c r="D3307" t="s">
        <v>3880</v>
      </c>
      <c r="E3307" s="29">
        <v>11165.803781750021</v>
      </c>
      <c r="F3307" s="29">
        <v>22400</v>
      </c>
    </row>
    <row r="3308" spans="1:6" hidden="1" x14ac:dyDescent="0.3">
      <c r="A3308" t="s">
        <v>140</v>
      </c>
      <c r="B3308" t="s">
        <v>141</v>
      </c>
      <c r="C3308" t="s">
        <v>3877</v>
      </c>
      <c r="D3308" t="s">
        <v>3881</v>
      </c>
      <c r="E3308" s="29">
        <v>3666.7377841780262</v>
      </c>
      <c r="F3308" s="29">
        <v>7400</v>
      </c>
    </row>
    <row r="3309" spans="1:6" hidden="1" x14ac:dyDescent="0.3">
      <c r="A3309" t="s">
        <v>140</v>
      </c>
      <c r="B3309" t="s">
        <v>141</v>
      </c>
      <c r="C3309" t="s">
        <v>3877</v>
      </c>
      <c r="D3309" t="s">
        <v>3882</v>
      </c>
      <c r="E3309" s="29">
        <v>2301.4629564590718</v>
      </c>
      <c r="F3309" s="29">
        <v>4700</v>
      </c>
    </row>
    <row r="3310" spans="1:6" hidden="1" x14ac:dyDescent="0.3">
      <c r="A3310" t="s">
        <v>140</v>
      </c>
      <c r="B3310" t="s">
        <v>141</v>
      </c>
      <c r="C3310" t="s">
        <v>3877</v>
      </c>
      <c r="D3310" t="s">
        <v>3883</v>
      </c>
      <c r="E3310" s="29">
        <v>12980.102068451815</v>
      </c>
      <c r="F3310" s="29">
        <v>26000</v>
      </c>
    </row>
    <row r="3311" spans="1:6" hidden="1" x14ac:dyDescent="0.3">
      <c r="A3311" t="s">
        <v>140</v>
      </c>
      <c r="B3311" t="s">
        <v>141</v>
      </c>
      <c r="C3311" t="s">
        <v>3877</v>
      </c>
      <c r="D3311" t="s">
        <v>3884</v>
      </c>
      <c r="E3311" s="29">
        <v>4723.7713425166303</v>
      </c>
      <c r="F3311" s="29">
        <v>9500</v>
      </c>
    </row>
    <row r="3312" spans="1:6" hidden="1" x14ac:dyDescent="0.3">
      <c r="A3312" t="s">
        <v>140</v>
      </c>
      <c r="B3312" t="s">
        <v>141</v>
      </c>
      <c r="C3312" t="s">
        <v>3877</v>
      </c>
      <c r="D3312" t="s">
        <v>3885</v>
      </c>
      <c r="E3312" s="29">
        <v>3754.2497610620244</v>
      </c>
      <c r="F3312" s="29">
        <v>7600</v>
      </c>
    </row>
    <row r="3313" spans="1:6" hidden="1" x14ac:dyDescent="0.3">
      <c r="A3313" t="s">
        <v>140</v>
      </c>
      <c r="B3313" t="s">
        <v>141</v>
      </c>
      <c r="C3313" t="s">
        <v>3877</v>
      </c>
      <c r="D3313" t="s">
        <v>3886</v>
      </c>
      <c r="E3313" s="29">
        <v>53425.471139282672</v>
      </c>
      <c r="F3313" s="29">
        <v>106900</v>
      </c>
    </row>
    <row r="3314" spans="1:6" hidden="1" x14ac:dyDescent="0.3">
      <c r="A3314" t="s">
        <v>140</v>
      </c>
      <c r="B3314" t="s">
        <v>141</v>
      </c>
      <c r="C3314" t="s">
        <v>3877</v>
      </c>
      <c r="D3314" t="s">
        <v>3887</v>
      </c>
      <c r="E3314" s="29">
        <v>2922.1784156138237</v>
      </c>
      <c r="F3314" s="29">
        <v>5900</v>
      </c>
    </row>
    <row r="3315" spans="1:6" hidden="1" x14ac:dyDescent="0.3">
      <c r="A3315" t="s">
        <v>140</v>
      </c>
      <c r="B3315" t="s">
        <v>141</v>
      </c>
      <c r="C3315" t="s">
        <v>3877</v>
      </c>
      <c r="D3315" t="s">
        <v>3888</v>
      </c>
      <c r="E3315" s="29">
        <v>5241.0556206413803</v>
      </c>
      <c r="F3315" s="29">
        <v>10500</v>
      </c>
    </row>
    <row r="3316" spans="1:6" hidden="1" x14ac:dyDescent="0.3">
      <c r="A3316" t="s">
        <v>140</v>
      </c>
      <c r="B3316" t="s">
        <v>141</v>
      </c>
      <c r="C3316" t="s">
        <v>3877</v>
      </c>
      <c r="D3316" t="s">
        <v>3889</v>
      </c>
      <c r="E3316" s="29">
        <v>25968.821886911133</v>
      </c>
      <c r="F3316" s="29">
        <v>52000</v>
      </c>
    </row>
    <row r="3317" spans="1:6" hidden="1" x14ac:dyDescent="0.3">
      <c r="A3317" t="s">
        <v>140</v>
      </c>
      <c r="B3317" t="s">
        <v>141</v>
      </c>
      <c r="C3317" t="s">
        <v>3890</v>
      </c>
      <c r="D3317" t="s">
        <v>3891</v>
      </c>
      <c r="E3317" s="29">
        <v>1661.7744355142045</v>
      </c>
      <c r="F3317" s="29">
        <v>3400</v>
      </c>
    </row>
    <row r="3318" spans="1:6" hidden="1" x14ac:dyDescent="0.3">
      <c r="A3318" t="s">
        <v>140</v>
      </c>
      <c r="B3318" t="s">
        <v>141</v>
      </c>
      <c r="C3318" t="s">
        <v>3890</v>
      </c>
      <c r="D3318" t="s">
        <v>3892</v>
      </c>
      <c r="E3318" s="29">
        <v>2981.6211259052388</v>
      </c>
      <c r="F3318" s="29">
        <v>6000</v>
      </c>
    </row>
    <row r="3319" spans="1:6" hidden="1" x14ac:dyDescent="0.3">
      <c r="A3319" t="s">
        <v>140</v>
      </c>
      <c r="B3319" t="s">
        <v>141</v>
      </c>
      <c r="C3319" t="s">
        <v>3890</v>
      </c>
      <c r="D3319" t="s">
        <v>3893</v>
      </c>
      <c r="E3319" s="29">
        <v>1803.2791808660374</v>
      </c>
      <c r="F3319" s="29">
        <v>3700</v>
      </c>
    </row>
    <row r="3320" spans="1:6" hidden="1" x14ac:dyDescent="0.3">
      <c r="A3320" t="s">
        <v>140</v>
      </c>
      <c r="B3320" t="s">
        <v>141</v>
      </c>
      <c r="C3320" t="s">
        <v>3890</v>
      </c>
      <c r="D3320" t="s">
        <v>3894</v>
      </c>
      <c r="E3320" s="29">
        <v>1491.5338083738989</v>
      </c>
      <c r="F3320" s="29">
        <v>3000</v>
      </c>
    </row>
    <row r="3321" spans="1:6" hidden="1" x14ac:dyDescent="0.3">
      <c r="A3321" t="s">
        <v>140</v>
      </c>
      <c r="B3321" t="s">
        <v>141</v>
      </c>
      <c r="C3321" t="s">
        <v>3890</v>
      </c>
      <c r="D3321" t="s">
        <v>3895</v>
      </c>
      <c r="E3321" s="29">
        <v>16026.588118534504</v>
      </c>
      <c r="F3321" s="29">
        <v>32100</v>
      </c>
    </row>
    <row r="3322" spans="1:6" hidden="1" x14ac:dyDescent="0.3">
      <c r="A3322" t="s">
        <v>140</v>
      </c>
      <c r="B3322" t="s">
        <v>141</v>
      </c>
      <c r="C3322" t="s">
        <v>3890</v>
      </c>
      <c r="D3322" t="s">
        <v>3896</v>
      </c>
      <c r="E3322" s="29">
        <v>7774.5210326602155</v>
      </c>
      <c r="F3322" s="29">
        <v>15600</v>
      </c>
    </row>
    <row r="3323" spans="1:6" hidden="1" x14ac:dyDescent="0.3">
      <c r="A3323" t="s">
        <v>140</v>
      </c>
      <c r="B3323" t="s">
        <v>141</v>
      </c>
      <c r="C3323" t="s">
        <v>3890</v>
      </c>
      <c r="D3323" t="s">
        <v>3897</v>
      </c>
      <c r="E3323" s="29">
        <v>10112.710119294705</v>
      </c>
      <c r="F3323" s="29">
        <v>20300</v>
      </c>
    </row>
    <row r="3324" spans="1:6" hidden="1" x14ac:dyDescent="0.3">
      <c r="A3324" t="s">
        <v>140</v>
      </c>
      <c r="B3324" t="s">
        <v>141</v>
      </c>
      <c r="C3324" t="s">
        <v>3890</v>
      </c>
      <c r="D3324" t="s">
        <v>3898</v>
      </c>
      <c r="E3324" s="29">
        <v>4967.483993127038</v>
      </c>
      <c r="F3324" s="29">
        <v>10000</v>
      </c>
    </row>
    <row r="3325" spans="1:6" hidden="1" x14ac:dyDescent="0.3">
      <c r="A3325" t="s">
        <v>140</v>
      </c>
      <c r="B3325" t="s">
        <v>141</v>
      </c>
      <c r="C3325" t="s">
        <v>3890</v>
      </c>
      <c r="D3325" t="s">
        <v>3899</v>
      </c>
      <c r="E3325" s="29">
        <v>14775.065137043202</v>
      </c>
      <c r="F3325" s="29">
        <v>29600</v>
      </c>
    </row>
    <row r="3326" spans="1:6" hidden="1" x14ac:dyDescent="0.3">
      <c r="A3326" t="s">
        <v>140</v>
      </c>
      <c r="B3326" t="s">
        <v>141</v>
      </c>
      <c r="C3326" t="s">
        <v>3890</v>
      </c>
      <c r="D3326" t="s">
        <v>3900</v>
      </c>
      <c r="E3326" s="29">
        <v>4922.0317094666734</v>
      </c>
      <c r="F3326" s="29">
        <v>9900</v>
      </c>
    </row>
    <row r="3327" spans="1:6" hidden="1" x14ac:dyDescent="0.3">
      <c r="A3327" t="s">
        <v>140</v>
      </c>
      <c r="B3327" t="s">
        <v>141</v>
      </c>
      <c r="C3327" t="s">
        <v>3890</v>
      </c>
      <c r="D3327" t="s">
        <v>3901</v>
      </c>
      <c r="E3327" s="29">
        <v>15269.422656862744</v>
      </c>
      <c r="F3327" s="29">
        <v>30600</v>
      </c>
    </row>
    <row r="3328" spans="1:6" hidden="1" x14ac:dyDescent="0.3">
      <c r="A3328" t="s">
        <v>140</v>
      </c>
      <c r="B3328" t="s">
        <v>141</v>
      </c>
      <c r="C3328" t="s">
        <v>3890</v>
      </c>
      <c r="D3328" t="s">
        <v>3902</v>
      </c>
      <c r="E3328" s="29">
        <v>11385.378371661509</v>
      </c>
      <c r="F3328" s="29">
        <v>22800</v>
      </c>
    </row>
    <row r="3329" spans="1:6" hidden="1" x14ac:dyDescent="0.3">
      <c r="A3329" t="s">
        <v>140</v>
      </c>
      <c r="B3329" t="s">
        <v>141</v>
      </c>
      <c r="C3329" t="s">
        <v>3890</v>
      </c>
      <c r="D3329" t="s">
        <v>3903</v>
      </c>
      <c r="E3329" s="29">
        <v>2740.5452229531711</v>
      </c>
      <c r="F3329" s="29">
        <v>5500</v>
      </c>
    </row>
    <row r="3330" spans="1:6" hidden="1" x14ac:dyDescent="0.3">
      <c r="A3330" t="s">
        <v>140</v>
      </c>
      <c r="B3330" t="s">
        <v>141</v>
      </c>
      <c r="C3330" t="s">
        <v>3890</v>
      </c>
      <c r="D3330" t="s">
        <v>3904</v>
      </c>
      <c r="E3330" s="29">
        <v>9744.127644278411</v>
      </c>
      <c r="F3330" s="29">
        <v>19500</v>
      </c>
    </row>
    <row r="3331" spans="1:6" hidden="1" x14ac:dyDescent="0.3">
      <c r="A3331" t="s">
        <v>140</v>
      </c>
      <c r="B3331" t="s">
        <v>141</v>
      </c>
      <c r="C3331" t="s">
        <v>3890</v>
      </c>
      <c r="D3331" t="s">
        <v>3905</v>
      </c>
      <c r="E3331" s="29">
        <v>5338.6004047160823</v>
      </c>
      <c r="F3331" s="29">
        <v>10700</v>
      </c>
    </row>
    <row r="3332" spans="1:6" hidden="1" x14ac:dyDescent="0.3">
      <c r="A3332" t="s">
        <v>140</v>
      </c>
      <c r="B3332" t="s">
        <v>141</v>
      </c>
      <c r="C3332" t="s">
        <v>3890</v>
      </c>
      <c r="D3332" t="s">
        <v>3906</v>
      </c>
      <c r="E3332" s="29">
        <v>10940.207666070743</v>
      </c>
      <c r="F3332" s="29">
        <v>21900</v>
      </c>
    </row>
    <row r="3333" spans="1:6" hidden="1" x14ac:dyDescent="0.3">
      <c r="A3333" t="s">
        <v>140</v>
      </c>
      <c r="B3333" t="s">
        <v>141</v>
      </c>
      <c r="C3333" t="s">
        <v>3890</v>
      </c>
      <c r="D3333" t="s">
        <v>3907</v>
      </c>
      <c r="E3333" s="29">
        <v>3262.90698932239</v>
      </c>
      <c r="F3333" s="29">
        <v>6600</v>
      </c>
    </row>
    <row r="3334" spans="1:6" hidden="1" x14ac:dyDescent="0.3">
      <c r="A3334" t="s">
        <v>140</v>
      </c>
      <c r="B3334" t="s">
        <v>141</v>
      </c>
      <c r="C3334" t="s">
        <v>3890</v>
      </c>
      <c r="D3334" t="s">
        <v>3908</v>
      </c>
      <c r="E3334" s="29">
        <v>36671.886281205618</v>
      </c>
      <c r="F3334" s="29">
        <v>73400</v>
      </c>
    </row>
    <row r="3335" spans="1:6" hidden="1" x14ac:dyDescent="0.3">
      <c r="A3335" t="s">
        <v>140</v>
      </c>
      <c r="B3335" t="s">
        <v>141</v>
      </c>
      <c r="C3335" t="s">
        <v>3890</v>
      </c>
      <c r="D3335" t="s">
        <v>3909</v>
      </c>
      <c r="E3335" s="29">
        <v>8931.0326305319995</v>
      </c>
      <c r="F3335" s="29">
        <v>17900</v>
      </c>
    </row>
    <row r="3336" spans="1:6" hidden="1" x14ac:dyDescent="0.3">
      <c r="A3336" t="s">
        <v>140</v>
      </c>
      <c r="B3336" t="s">
        <v>141</v>
      </c>
      <c r="C3336" t="s">
        <v>3890</v>
      </c>
      <c r="D3336" t="s">
        <v>3910</v>
      </c>
      <c r="E3336" s="29">
        <v>4439.1503632295462</v>
      </c>
      <c r="F3336" s="29">
        <v>8900</v>
      </c>
    </row>
    <row r="3337" spans="1:6" hidden="1" x14ac:dyDescent="0.3">
      <c r="A3337" t="s">
        <v>140</v>
      </c>
      <c r="B3337" t="s">
        <v>141</v>
      </c>
      <c r="C3337" t="s">
        <v>3890</v>
      </c>
      <c r="D3337" t="s">
        <v>3911</v>
      </c>
      <c r="E3337" s="29">
        <v>1920.3926737381892</v>
      </c>
      <c r="F3337" s="29">
        <v>3900</v>
      </c>
    </row>
    <row r="3338" spans="1:6" hidden="1" x14ac:dyDescent="0.3">
      <c r="A3338" t="s">
        <v>140</v>
      </c>
      <c r="B3338" t="s">
        <v>141</v>
      </c>
      <c r="C3338" t="s">
        <v>3890</v>
      </c>
      <c r="D3338" t="s">
        <v>3912</v>
      </c>
      <c r="E3338" s="29">
        <v>3839.5395740721783</v>
      </c>
      <c r="F3338" s="29">
        <v>7700</v>
      </c>
    </row>
    <row r="3339" spans="1:6" hidden="1" x14ac:dyDescent="0.3">
      <c r="A3339" t="s">
        <v>140</v>
      </c>
      <c r="B3339" t="s">
        <v>141</v>
      </c>
      <c r="C3339" t="s">
        <v>3913</v>
      </c>
      <c r="D3339" t="s">
        <v>3914</v>
      </c>
      <c r="E3339" s="29">
        <v>21936.775537373484</v>
      </c>
      <c r="F3339" s="29">
        <v>43900</v>
      </c>
    </row>
    <row r="3340" spans="1:6" hidden="1" x14ac:dyDescent="0.3">
      <c r="A3340" t="s">
        <v>140</v>
      </c>
      <c r="B3340" t="s">
        <v>141</v>
      </c>
      <c r="C3340" t="s">
        <v>3913</v>
      </c>
      <c r="D3340" t="s">
        <v>3915</v>
      </c>
      <c r="E3340" s="29">
        <v>3133.59080531983</v>
      </c>
      <c r="F3340" s="29">
        <v>6300</v>
      </c>
    </row>
    <row r="3341" spans="1:6" hidden="1" x14ac:dyDescent="0.3">
      <c r="A3341" t="s">
        <v>140</v>
      </c>
      <c r="B3341" t="s">
        <v>141</v>
      </c>
      <c r="C3341" t="s">
        <v>3913</v>
      </c>
      <c r="D3341" t="s">
        <v>3916</v>
      </c>
      <c r="E3341" s="29">
        <v>19566.128585778155</v>
      </c>
      <c r="F3341" s="29">
        <v>39200</v>
      </c>
    </row>
    <row r="3342" spans="1:6" hidden="1" x14ac:dyDescent="0.3">
      <c r="A3342" t="s">
        <v>140</v>
      </c>
      <c r="B3342" t="s">
        <v>141</v>
      </c>
      <c r="C3342" t="s">
        <v>3913</v>
      </c>
      <c r="D3342" t="s">
        <v>3917</v>
      </c>
      <c r="E3342" s="29">
        <v>40237.33251886371</v>
      </c>
      <c r="F3342" s="29">
        <v>80500</v>
      </c>
    </row>
    <row r="3343" spans="1:6" hidden="1" x14ac:dyDescent="0.3">
      <c r="A3343" t="s">
        <v>140</v>
      </c>
      <c r="B3343" t="s">
        <v>141</v>
      </c>
      <c r="C3343" t="s">
        <v>3913</v>
      </c>
      <c r="D3343" t="s">
        <v>3918</v>
      </c>
      <c r="E3343" s="29">
        <v>2255.6286239727133</v>
      </c>
      <c r="F3343" s="29">
        <v>4600</v>
      </c>
    </row>
    <row r="3344" spans="1:6" hidden="1" x14ac:dyDescent="0.3">
      <c r="A3344" t="s">
        <v>140</v>
      </c>
      <c r="B3344" t="s">
        <v>141</v>
      </c>
      <c r="C3344" t="s">
        <v>3913</v>
      </c>
      <c r="D3344" t="s">
        <v>3919</v>
      </c>
      <c r="E3344" s="29">
        <v>9828.5003524465719</v>
      </c>
      <c r="F3344" s="29">
        <v>19700</v>
      </c>
    </row>
    <row r="3345" spans="1:6" hidden="1" x14ac:dyDescent="0.3">
      <c r="A3345" t="s">
        <v>140</v>
      </c>
      <c r="B3345" t="s">
        <v>141</v>
      </c>
      <c r="C3345" t="s">
        <v>3913</v>
      </c>
      <c r="D3345" t="s">
        <v>3920</v>
      </c>
      <c r="E3345" s="29">
        <v>5835.8714867651252</v>
      </c>
      <c r="F3345" s="29">
        <v>11700</v>
      </c>
    </row>
    <row r="3346" spans="1:6" hidden="1" x14ac:dyDescent="0.3">
      <c r="A3346" t="s">
        <v>140</v>
      </c>
      <c r="B3346" t="s">
        <v>141</v>
      </c>
      <c r="C3346" t="s">
        <v>3913</v>
      </c>
      <c r="D3346" t="s">
        <v>3921</v>
      </c>
      <c r="E3346" s="29">
        <v>18077.297539207568</v>
      </c>
      <c r="F3346" s="29">
        <v>36200</v>
      </c>
    </row>
    <row r="3347" spans="1:6" hidden="1" x14ac:dyDescent="0.3">
      <c r="A3347" t="s">
        <v>140</v>
      </c>
      <c r="B3347" t="s">
        <v>141</v>
      </c>
      <c r="C3347" t="s">
        <v>3913</v>
      </c>
      <c r="D3347" t="s">
        <v>3922</v>
      </c>
      <c r="E3347" s="29">
        <v>14966.264118441839</v>
      </c>
      <c r="F3347" s="29">
        <v>30000</v>
      </c>
    </row>
    <row r="3348" spans="1:6" hidden="1" x14ac:dyDescent="0.3">
      <c r="A3348" t="s">
        <v>140</v>
      </c>
      <c r="B3348" t="s">
        <v>141</v>
      </c>
      <c r="C3348" t="s">
        <v>3913</v>
      </c>
      <c r="D3348" t="s">
        <v>3923</v>
      </c>
      <c r="E3348" s="29">
        <v>1767.8790056740763</v>
      </c>
      <c r="F3348" s="29">
        <v>3600</v>
      </c>
    </row>
    <row r="3349" spans="1:6" hidden="1" x14ac:dyDescent="0.3">
      <c r="A3349" t="s">
        <v>140</v>
      </c>
      <c r="B3349" t="s">
        <v>141</v>
      </c>
      <c r="C3349" t="s">
        <v>3913</v>
      </c>
      <c r="D3349" t="s">
        <v>3924</v>
      </c>
      <c r="E3349" s="29">
        <v>5557.7685623220514</v>
      </c>
      <c r="F3349" s="29">
        <v>11200</v>
      </c>
    </row>
    <row r="3350" spans="1:6" hidden="1" x14ac:dyDescent="0.3">
      <c r="A3350" t="s">
        <v>140</v>
      </c>
      <c r="B3350" t="s">
        <v>141</v>
      </c>
      <c r="C3350" t="s">
        <v>3913</v>
      </c>
      <c r="D3350" t="s">
        <v>3925</v>
      </c>
      <c r="E3350" s="29">
        <v>530.95838796563748</v>
      </c>
      <c r="F3350" s="29">
        <v>1100</v>
      </c>
    </row>
    <row r="3351" spans="1:6" hidden="1" x14ac:dyDescent="0.3">
      <c r="A3351" t="s">
        <v>140</v>
      </c>
      <c r="B3351" t="s">
        <v>141</v>
      </c>
      <c r="C3351" t="s">
        <v>3913</v>
      </c>
      <c r="D3351" t="s">
        <v>3926</v>
      </c>
      <c r="E3351" s="29">
        <v>2997.1829765332095</v>
      </c>
      <c r="F3351" s="29">
        <v>6000</v>
      </c>
    </row>
    <row r="3352" spans="1:6" hidden="1" x14ac:dyDescent="0.3">
      <c r="A3352" t="s">
        <v>140</v>
      </c>
      <c r="B3352" t="s">
        <v>141</v>
      </c>
      <c r="C3352" t="s">
        <v>3913</v>
      </c>
      <c r="D3352" t="s">
        <v>3927</v>
      </c>
      <c r="E3352" s="29">
        <v>2308.9038044254248</v>
      </c>
      <c r="F3352" s="29">
        <v>4700</v>
      </c>
    </row>
    <row r="3353" spans="1:6" hidden="1" x14ac:dyDescent="0.3">
      <c r="A3353" t="s">
        <v>140</v>
      </c>
      <c r="B3353" t="s">
        <v>141</v>
      </c>
      <c r="C3353" t="s">
        <v>3913</v>
      </c>
      <c r="D3353" t="s">
        <v>3928</v>
      </c>
      <c r="E3353" s="29">
        <v>1885.6838314659676</v>
      </c>
      <c r="F3353" s="29">
        <v>3800</v>
      </c>
    </row>
    <row r="3354" spans="1:6" hidden="1" x14ac:dyDescent="0.3">
      <c r="A3354" t="s">
        <v>140</v>
      </c>
      <c r="B3354" t="s">
        <v>141</v>
      </c>
      <c r="C3354" t="s">
        <v>3913</v>
      </c>
      <c r="D3354" t="s">
        <v>3929</v>
      </c>
      <c r="E3354" s="29">
        <v>2288.9709131607783</v>
      </c>
      <c r="F3354" s="29">
        <v>4600</v>
      </c>
    </row>
    <row r="3355" spans="1:6" hidden="1" x14ac:dyDescent="0.3">
      <c r="A3355" t="s">
        <v>140</v>
      </c>
      <c r="B3355" t="s">
        <v>141</v>
      </c>
      <c r="C3355" t="s">
        <v>3913</v>
      </c>
      <c r="D3355" t="s">
        <v>3930</v>
      </c>
      <c r="E3355" s="29">
        <v>42184.480996226586</v>
      </c>
      <c r="F3355" s="29">
        <v>84400</v>
      </c>
    </row>
    <row r="3356" spans="1:6" hidden="1" x14ac:dyDescent="0.3">
      <c r="A3356" t="s">
        <v>140</v>
      </c>
      <c r="B3356" t="s">
        <v>141</v>
      </c>
      <c r="C3356" t="s">
        <v>143</v>
      </c>
      <c r="D3356" t="s">
        <v>490</v>
      </c>
      <c r="E3356" s="29">
        <v>33964.925547177219</v>
      </c>
      <c r="F3356" s="29">
        <v>68000</v>
      </c>
    </row>
    <row r="3357" spans="1:6" hidden="1" x14ac:dyDescent="0.3">
      <c r="A3357" t="s">
        <v>140</v>
      </c>
      <c r="B3357" t="s">
        <v>141</v>
      </c>
      <c r="C3357" t="s">
        <v>143</v>
      </c>
      <c r="D3357" t="s">
        <v>491</v>
      </c>
      <c r="E3357" s="29">
        <v>9110.7011269126997</v>
      </c>
      <c r="F3357" s="29">
        <v>18300</v>
      </c>
    </row>
    <row r="3358" spans="1:6" hidden="1" x14ac:dyDescent="0.3">
      <c r="A3358" t="s">
        <v>140</v>
      </c>
      <c r="B3358" t="s">
        <v>141</v>
      </c>
      <c r="C3358" t="s">
        <v>143</v>
      </c>
      <c r="D3358" t="s">
        <v>492</v>
      </c>
      <c r="E3358" s="29">
        <v>7039.6812940053787</v>
      </c>
      <c r="F3358" s="29">
        <v>14100</v>
      </c>
    </row>
    <row r="3359" spans="1:6" hidden="1" x14ac:dyDescent="0.3">
      <c r="A3359" t="s">
        <v>140</v>
      </c>
      <c r="B3359" t="s">
        <v>141</v>
      </c>
      <c r="C3359" t="s">
        <v>143</v>
      </c>
      <c r="D3359" t="s">
        <v>493</v>
      </c>
      <c r="E3359" s="29">
        <v>9054.9204976167639</v>
      </c>
      <c r="F3359" s="29">
        <v>18200</v>
      </c>
    </row>
    <row r="3360" spans="1:6" hidden="1" x14ac:dyDescent="0.3">
      <c r="A3360" t="s">
        <v>140</v>
      </c>
      <c r="B3360" t="s">
        <v>141</v>
      </c>
      <c r="C3360" t="s">
        <v>143</v>
      </c>
      <c r="D3360" t="s">
        <v>3931</v>
      </c>
      <c r="E3360" s="29">
        <v>2542.4726901240383</v>
      </c>
      <c r="F3360" s="29">
        <v>5100</v>
      </c>
    </row>
    <row r="3361" spans="1:6" hidden="1" x14ac:dyDescent="0.3">
      <c r="A3361" t="s">
        <v>140</v>
      </c>
      <c r="B3361" t="s">
        <v>141</v>
      </c>
      <c r="C3361" t="s">
        <v>143</v>
      </c>
      <c r="D3361" t="s">
        <v>494</v>
      </c>
      <c r="E3361" s="29">
        <v>18692.312228688246</v>
      </c>
      <c r="F3361" s="29">
        <v>37400</v>
      </c>
    </row>
    <row r="3362" spans="1:6" hidden="1" x14ac:dyDescent="0.3">
      <c r="A3362" t="s">
        <v>140</v>
      </c>
      <c r="B3362" t="s">
        <v>141</v>
      </c>
      <c r="C3362" t="s">
        <v>143</v>
      </c>
      <c r="D3362" t="s">
        <v>495</v>
      </c>
      <c r="E3362" s="29">
        <v>15175.373453177592</v>
      </c>
      <c r="F3362" s="29">
        <v>30400</v>
      </c>
    </row>
    <row r="3363" spans="1:6" hidden="1" x14ac:dyDescent="0.3">
      <c r="A3363" t="s">
        <v>140</v>
      </c>
      <c r="B3363" t="s">
        <v>141</v>
      </c>
      <c r="C3363" t="s">
        <v>143</v>
      </c>
      <c r="D3363" t="s">
        <v>496</v>
      </c>
      <c r="E3363" s="29">
        <v>10423.589654005871</v>
      </c>
      <c r="F3363" s="29">
        <v>20900</v>
      </c>
    </row>
    <row r="3364" spans="1:6" hidden="1" x14ac:dyDescent="0.3">
      <c r="A3364" t="s">
        <v>140</v>
      </c>
      <c r="B3364" t="s">
        <v>141</v>
      </c>
      <c r="C3364" t="s">
        <v>143</v>
      </c>
      <c r="D3364" t="s">
        <v>3932</v>
      </c>
      <c r="E3364" s="29">
        <v>2735.8812682265111</v>
      </c>
      <c r="F3364" s="29">
        <v>5500</v>
      </c>
    </row>
    <row r="3365" spans="1:6" hidden="1" x14ac:dyDescent="0.3">
      <c r="A3365" t="s">
        <v>140</v>
      </c>
      <c r="B3365" t="s">
        <v>141</v>
      </c>
      <c r="C3365" t="s">
        <v>144</v>
      </c>
      <c r="D3365" t="s">
        <v>497</v>
      </c>
      <c r="E3365" s="29">
        <v>11499.97162935318</v>
      </c>
      <c r="F3365" s="29">
        <v>23000</v>
      </c>
    </row>
    <row r="3366" spans="1:6" hidden="1" x14ac:dyDescent="0.3">
      <c r="A3366" t="s">
        <v>140</v>
      </c>
      <c r="B3366" t="s">
        <v>141</v>
      </c>
      <c r="C3366" t="s">
        <v>144</v>
      </c>
      <c r="D3366" t="s">
        <v>498</v>
      </c>
      <c r="E3366" s="29">
        <v>27017.682035379523</v>
      </c>
      <c r="F3366" s="29">
        <v>54100</v>
      </c>
    </row>
    <row r="3367" spans="1:6" hidden="1" x14ac:dyDescent="0.3">
      <c r="A3367" t="s">
        <v>140</v>
      </c>
      <c r="B3367" t="s">
        <v>141</v>
      </c>
      <c r="C3367" t="s">
        <v>144</v>
      </c>
      <c r="D3367" t="s">
        <v>499</v>
      </c>
      <c r="E3367" s="29">
        <v>7587.942390362623</v>
      </c>
      <c r="F3367" s="29">
        <v>15200</v>
      </c>
    </row>
    <row r="3368" spans="1:6" hidden="1" x14ac:dyDescent="0.3">
      <c r="A3368" t="s">
        <v>140</v>
      </c>
      <c r="B3368" t="s">
        <v>141</v>
      </c>
      <c r="C3368" t="s">
        <v>144</v>
      </c>
      <c r="D3368" t="s">
        <v>3933</v>
      </c>
      <c r="E3368" s="29">
        <v>21646.352147672933</v>
      </c>
      <c r="F3368" s="29">
        <v>43300</v>
      </c>
    </row>
    <row r="3369" spans="1:6" hidden="1" x14ac:dyDescent="0.3">
      <c r="A3369" t="s">
        <v>140</v>
      </c>
      <c r="B3369" t="s">
        <v>141</v>
      </c>
      <c r="C3369" t="s">
        <v>144</v>
      </c>
      <c r="D3369" t="s">
        <v>3934</v>
      </c>
      <c r="E3369" s="29">
        <v>1909.0285921236693</v>
      </c>
      <c r="F3369" s="29">
        <v>3900</v>
      </c>
    </row>
    <row r="3370" spans="1:6" hidden="1" x14ac:dyDescent="0.3">
      <c r="A3370" t="s">
        <v>140</v>
      </c>
      <c r="B3370" t="s">
        <v>141</v>
      </c>
      <c r="C3370" t="s">
        <v>144</v>
      </c>
      <c r="D3370" t="s">
        <v>3935</v>
      </c>
      <c r="E3370" s="29">
        <v>15248.82421951592</v>
      </c>
      <c r="F3370" s="29">
        <v>30500</v>
      </c>
    </row>
    <row r="3371" spans="1:6" hidden="1" x14ac:dyDescent="0.3">
      <c r="A3371" t="s">
        <v>140</v>
      </c>
      <c r="B3371" t="s">
        <v>141</v>
      </c>
      <c r="C3371" t="s">
        <v>144</v>
      </c>
      <c r="D3371" t="s">
        <v>3936</v>
      </c>
      <c r="E3371" s="29">
        <v>1156.6271774832962</v>
      </c>
      <c r="F3371" s="29">
        <v>2400</v>
      </c>
    </row>
    <row r="3372" spans="1:6" hidden="1" x14ac:dyDescent="0.3">
      <c r="A3372" t="s">
        <v>140</v>
      </c>
      <c r="B3372" t="s">
        <v>141</v>
      </c>
      <c r="C3372" t="s">
        <v>144</v>
      </c>
      <c r="D3372" t="s">
        <v>3937</v>
      </c>
      <c r="E3372" s="29">
        <v>2730.0637851962456</v>
      </c>
      <c r="F3372" s="29">
        <v>5500</v>
      </c>
    </row>
    <row r="3373" spans="1:6" hidden="1" x14ac:dyDescent="0.3">
      <c r="A3373" t="s">
        <v>140</v>
      </c>
      <c r="B3373" t="s">
        <v>141</v>
      </c>
      <c r="C3373" t="s">
        <v>144</v>
      </c>
      <c r="D3373" t="s">
        <v>3938</v>
      </c>
      <c r="E3373" s="29">
        <v>3807.0144391448466</v>
      </c>
      <c r="F3373" s="29">
        <v>7700</v>
      </c>
    </row>
    <row r="3374" spans="1:6" hidden="1" x14ac:dyDescent="0.3">
      <c r="A3374" t="s">
        <v>140</v>
      </c>
      <c r="B3374" t="s">
        <v>141</v>
      </c>
      <c r="C3374" t="s">
        <v>144</v>
      </c>
      <c r="D3374" t="s">
        <v>500</v>
      </c>
      <c r="E3374" s="29">
        <v>9323.4376816868062</v>
      </c>
      <c r="F3374" s="29">
        <v>18700</v>
      </c>
    </row>
    <row r="3375" spans="1:6" hidden="1" x14ac:dyDescent="0.3">
      <c r="A3375" t="s">
        <v>140</v>
      </c>
      <c r="B3375" t="s">
        <v>141</v>
      </c>
      <c r="C3375" t="s">
        <v>144</v>
      </c>
      <c r="D3375" t="s">
        <v>3939</v>
      </c>
      <c r="E3375" s="29">
        <v>419.90719869827075</v>
      </c>
      <c r="F3375" s="29">
        <v>900</v>
      </c>
    </row>
    <row r="3376" spans="1:6" hidden="1" x14ac:dyDescent="0.3">
      <c r="A3376" t="s">
        <v>140</v>
      </c>
      <c r="B3376" t="s">
        <v>141</v>
      </c>
      <c r="C3376" t="s">
        <v>144</v>
      </c>
      <c r="D3376" t="s">
        <v>501</v>
      </c>
      <c r="E3376" s="29">
        <v>6024.0710291437517</v>
      </c>
      <c r="F3376" s="29">
        <v>12100</v>
      </c>
    </row>
    <row r="3377" spans="1:6" hidden="1" x14ac:dyDescent="0.3">
      <c r="A3377" t="s">
        <v>140</v>
      </c>
      <c r="B3377" t="s">
        <v>141</v>
      </c>
      <c r="C3377" t="s">
        <v>145</v>
      </c>
      <c r="D3377" t="s">
        <v>3940</v>
      </c>
      <c r="E3377" s="29">
        <v>4488.0324843912804</v>
      </c>
      <c r="F3377" s="29">
        <v>9000</v>
      </c>
    </row>
    <row r="3378" spans="1:6" hidden="1" x14ac:dyDescent="0.3">
      <c r="A3378" t="s">
        <v>140</v>
      </c>
      <c r="B3378" t="s">
        <v>141</v>
      </c>
      <c r="C3378" t="s">
        <v>145</v>
      </c>
      <c r="D3378" t="s">
        <v>3941</v>
      </c>
      <c r="E3378" s="29">
        <v>22812.681492472839</v>
      </c>
      <c r="F3378" s="29">
        <v>45700</v>
      </c>
    </row>
    <row r="3379" spans="1:6" hidden="1" x14ac:dyDescent="0.3">
      <c r="A3379" t="s">
        <v>140</v>
      </c>
      <c r="B3379" t="s">
        <v>141</v>
      </c>
      <c r="C3379" t="s">
        <v>145</v>
      </c>
      <c r="D3379" t="s">
        <v>3942</v>
      </c>
      <c r="E3379" s="29">
        <v>3885.0514237611515</v>
      </c>
      <c r="F3379" s="29">
        <v>7800</v>
      </c>
    </row>
    <row r="3380" spans="1:6" hidden="1" x14ac:dyDescent="0.3">
      <c r="A3380" t="s">
        <v>140</v>
      </c>
      <c r="B3380" t="s">
        <v>141</v>
      </c>
      <c r="C3380" t="s">
        <v>145</v>
      </c>
      <c r="D3380" t="s">
        <v>3943</v>
      </c>
      <c r="E3380" s="29">
        <v>18106.087558882584</v>
      </c>
      <c r="F3380" s="29">
        <v>36300</v>
      </c>
    </row>
    <row r="3381" spans="1:6" hidden="1" x14ac:dyDescent="0.3">
      <c r="A3381" t="s">
        <v>140</v>
      </c>
      <c r="B3381" t="s">
        <v>141</v>
      </c>
      <c r="C3381" t="s">
        <v>145</v>
      </c>
      <c r="D3381" t="s">
        <v>3944</v>
      </c>
      <c r="E3381" s="29">
        <v>7034.4020924811985</v>
      </c>
      <c r="F3381" s="29">
        <v>14100</v>
      </c>
    </row>
    <row r="3382" spans="1:6" hidden="1" x14ac:dyDescent="0.3">
      <c r="A3382" t="s">
        <v>140</v>
      </c>
      <c r="B3382" t="s">
        <v>141</v>
      </c>
      <c r="C3382" t="s">
        <v>145</v>
      </c>
      <c r="D3382" t="s">
        <v>3945</v>
      </c>
      <c r="E3382" s="29">
        <v>50594.012370659999</v>
      </c>
      <c r="F3382" s="29">
        <v>101200</v>
      </c>
    </row>
    <row r="3383" spans="1:6" hidden="1" x14ac:dyDescent="0.3">
      <c r="A3383" t="s">
        <v>140</v>
      </c>
      <c r="B3383" t="s">
        <v>141</v>
      </c>
      <c r="C3383" t="s">
        <v>145</v>
      </c>
      <c r="D3383" t="s">
        <v>502</v>
      </c>
      <c r="E3383" s="29">
        <v>13070.250106180738</v>
      </c>
      <c r="F3383" s="29">
        <v>26200</v>
      </c>
    </row>
    <row r="3384" spans="1:6" hidden="1" x14ac:dyDescent="0.3">
      <c r="A3384" t="s">
        <v>140</v>
      </c>
      <c r="B3384" t="s">
        <v>141</v>
      </c>
      <c r="C3384" t="s">
        <v>145</v>
      </c>
      <c r="D3384" t="s">
        <v>503</v>
      </c>
      <c r="E3384" s="29">
        <v>13462.233223013114</v>
      </c>
      <c r="F3384" s="29">
        <v>27000</v>
      </c>
    </row>
    <row r="3385" spans="1:6" hidden="1" x14ac:dyDescent="0.3">
      <c r="A3385" t="s">
        <v>140</v>
      </c>
      <c r="B3385" t="s">
        <v>141</v>
      </c>
      <c r="C3385" t="s">
        <v>145</v>
      </c>
      <c r="D3385" t="s">
        <v>3946</v>
      </c>
      <c r="E3385" s="29">
        <v>3171.4929734217494</v>
      </c>
      <c r="F3385" s="29">
        <v>6400</v>
      </c>
    </row>
    <row r="3386" spans="1:6" hidden="1" x14ac:dyDescent="0.3">
      <c r="A3386" t="s">
        <v>140</v>
      </c>
      <c r="B3386" t="s">
        <v>141</v>
      </c>
      <c r="C3386" t="s">
        <v>145</v>
      </c>
      <c r="D3386" t="s">
        <v>3947</v>
      </c>
      <c r="E3386" s="29">
        <v>22628.233502758445</v>
      </c>
      <c r="F3386" s="29">
        <v>45300</v>
      </c>
    </row>
    <row r="3387" spans="1:6" hidden="1" x14ac:dyDescent="0.3">
      <c r="A3387" t="s">
        <v>140</v>
      </c>
      <c r="B3387" t="s">
        <v>141</v>
      </c>
      <c r="C3387" t="s">
        <v>145</v>
      </c>
      <c r="D3387" t="s">
        <v>504</v>
      </c>
      <c r="E3387" s="29">
        <v>13378.904603127465</v>
      </c>
      <c r="F3387" s="29">
        <v>26800</v>
      </c>
    </row>
    <row r="3388" spans="1:6" hidden="1" x14ac:dyDescent="0.3">
      <c r="A3388" t="s">
        <v>140</v>
      </c>
      <c r="B3388" t="s">
        <v>141</v>
      </c>
      <c r="C3388" t="s">
        <v>145</v>
      </c>
      <c r="D3388" t="s">
        <v>3948</v>
      </c>
      <c r="E3388" s="29">
        <v>3658.8257679389822</v>
      </c>
      <c r="F3388" s="29">
        <v>7400</v>
      </c>
    </row>
    <row r="3389" spans="1:6" hidden="1" x14ac:dyDescent="0.3">
      <c r="A3389" t="s">
        <v>140</v>
      </c>
      <c r="B3389" t="s">
        <v>141</v>
      </c>
      <c r="C3389" t="s">
        <v>146</v>
      </c>
      <c r="D3389" t="s">
        <v>3949</v>
      </c>
      <c r="E3389" s="29">
        <v>2604.0448940151296</v>
      </c>
      <c r="F3389" s="29">
        <v>5300</v>
      </c>
    </row>
    <row r="3390" spans="1:6" hidden="1" x14ac:dyDescent="0.3">
      <c r="A3390" t="s">
        <v>140</v>
      </c>
      <c r="B3390" t="s">
        <v>141</v>
      </c>
      <c r="C3390" t="s">
        <v>146</v>
      </c>
      <c r="D3390" t="s">
        <v>3950</v>
      </c>
      <c r="E3390" s="29">
        <v>6834.9315343776489</v>
      </c>
      <c r="F3390" s="29">
        <v>13700</v>
      </c>
    </row>
    <row r="3391" spans="1:6" hidden="1" x14ac:dyDescent="0.3">
      <c r="A3391" t="s">
        <v>140</v>
      </c>
      <c r="B3391" t="s">
        <v>141</v>
      </c>
      <c r="C3391" t="s">
        <v>146</v>
      </c>
      <c r="D3391" t="s">
        <v>3951</v>
      </c>
      <c r="E3391" s="29">
        <v>27006.259558440302</v>
      </c>
      <c r="F3391" s="29">
        <v>54100</v>
      </c>
    </row>
    <row r="3392" spans="1:6" hidden="1" x14ac:dyDescent="0.3">
      <c r="A3392" t="s">
        <v>140</v>
      </c>
      <c r="B3392" t="s">
        <v>141</v>
      </c>
      <c r="C3392" t="s">
        <v>146</v>
      </c>
      <c r="D3392" t="s">
        <v>505</v>
      </c>
      <c r="E3392" s="29">
        <v>35311.354685293249</v>
      </c>
      <c r="F3392" s="29">
        <v>70700</v>
      </c>
    </row>
    <row r="3393" spans="1:6" hidden="1" x14ac:dyDescent="0.3">
      <c r="A3393" t="s">
        <v>140</v>
      </c>
      <c r="B3393" t="s">
        <v>141</v>
      </c>
      <c r="C3393" t="s">
        <v>146</v>
      </c>
      <c r="D3393" t="s">
        <v>506</v>
      </c>
      <c r="E3393" s="29">
        <v>15528.897755106003</v>
      </c>
      <c r="F3393" s="29">
        <v>31100</v>
      </c>
    </row>
    <row r="3394" spans="1:6" hidden="1" x14ac:dyDescent="0.3">
      <c r="A3394" t="s">
        <v>140</v>
      </c>
      <c r="B3394" t="s">
        <v>141</v>
      </c>
      <c r="C3394" t="s">
        <v>146</v>
      </c>
      <c r="D3394" t="s">
        <v>3952</v>
      </c>
      <c r="E3394" s="29">
        <v>22911.515879533014</v>
      </c>
      <c r="F3394" s="29">
        <v>45900</v>
      </c>
    </row>
    <row r="3395" spans="1:6" hidden="1" x14ac:dyDescent="0.3">
      <c r="A3395" t="s">
        <v>140</v>
      </c>
      <c r="B3395" t="s">
        <v>141</v>
      </c>
      <c r="C3395" t="s">
        <v>146</v>
      </c>
      <c r="D3395" t="s">
        <v>3953</v>
      </c>
      <c r="E3395" s="29">
        <v>5230.8360610182172</v>
      </c>
      <c r="F3395" s="29">
        <v>10500</v>
      </c>
    </row>
    <row r="3396" spans="1:6" hidden="1" x14ac:dyDescent="0.3">
      <c r="A3396" t="s">
        <v>140</v>
      </c>
      <c r="B3396" t="s">
        <v>141</v>
      </c>
      <c r="C3396" t="s">
        <v>146</v>
      </c>
      <c r="D3396" t="s">
        <v>3954</v>
      </c>
      <c r="E3396" s="29">
        <v>8098.0311423928506</v>
      </c>
      <c r="F3396" s="29">
        <v>16200</v>
      </c>
    </row>
    <row r="3397" spans="1:6" hidden="1" x14ac:dyDescent="0.3">
      <c r="A3397" t="s">
        <v>140</v>
      </c>
      <c r="B3397" t="s">
        <v>141</v>
      </c>
      <c r="C3397" t="s">
        <v>146</v>
      </c>
      <c r="D3397" t="s">
        <v>3955</v>
      </c>
      <c r="E3397" s="29">
        <v>2819.0239448764669</v>
      </c>
      <c r="F3397" s="29">
        <v>5700</v>
      </c>
    </row>
    <row r="3398" spans="1:6" hidden="1" x14ac:dyDescent="0.3">
      <c r="A3398" t="s">
        <v>140</v>
      </c>
      <c r="B3398" t="s">
        <v>141</v>
      </c>
      <c r="C3398" t="s">
        <v>146</v>
      </c>
      <c r="D3398" t="s">
        <v>3956</v>
      </c>
      <c r="E3398" s="29">
        <v>9515.7768725063215</v>
      </c>
      <c r="F3398" s="29">
        <v>19100</v>
      </c>
    </row>
    <row r="3399" spans="1:6" hidden="1" x14ac:dyDescent="0.3">
      <c r="A3399" t="s">
        <v>140</v>
      </c>
      <c r="B3399" t="s">
        <v>141</v>
      </c>
      <c r="C3399" t="s">
        <v>146</v>
      </c>
      <c r="D3399" t="s">
        <v>3957</v>
      </c>
      <c r="E3399" s="29">
        <v>9339.1120944883769</v>
      </c>
      <c r="F3399" s="29">
        <v>18700</v>
      </c>
    </row>
    <row r="3400" spans="1:6" hidden="1" x14ac:dyDescent="0.3">
      <c r="A3400" t="s">
        <v>140</v>
      </c>
      <c r="B3400" t="s">
        <v>141</v>
      </c>
      <c r="C3400" t="s">
        <v>146</v>
      </c>
      <c r="D3400" t="s">
        <v>3958</v>
      </c>
      <c r="E3400" s="29">
        <v>10325.748810707817</v>
      </c>
      <c r="F3400" s="29">
        <v>20700</v>
      </c>
    </row>
    <row r="3401" spans="1:6" hidden="1" x14ac:dyDescent="0.3">
      <c r="A3401" t="s">
        <v>140</v>
      </c>
      <c r="B3401" t="s">
        <v>141</v>
      </c>
      <c r="C3401" t="s">
        <v>146</v>
      </c>
      <c r="D3401" t="s">
        <v>3959</v>
      </c>
      <c r="E3401" s="29">
        <v>6607.0959827919523</v>
      </c>
      <c r="F3401" s="29">
        <v>13300</v>
      </c>
    </row>
    <row r="3402" spans="1:6" hidden="1" x14ac:dyDescent="0.3">
      <c r="A3402" t="s">
        <v>140</v>
      </c>
      <c r="B3402" t="s">
        <v>141</v>
      </c>
      <c r="C3402" t="s">
        <v>146</v>
      </c>
      <c r="D3402" t="s">
        <v>3960</v>
      </c>
      <c r="E3402" s="29">
        <v>13113.930933589392</v>
      </c>
      <c r="F3402" s="29">
        <v>26300</v>
      </c>
    </row>
    <row r="3403" spans="1:6" hidden="1" x14ac:dyDescent="0.3">
      <c r="A3403" t="s">
        <v>140</v>
      </c>
      <c r="B3403" t="s">
        <v>141</v>
      </c>
      <c r="C3403" t="s">
        <v>146</v>
      </c>
      <c r="D3403" t="s">
        <v>507</v>
      </c>
      <c r="E3403" s="29">
        <v>19514.910665006431</v>
      </c>
      <c r="F3403" s="29">
        <v>39100</v>
      </c>
    </row>
    <row r="3404" spans="1:6" hidden="1" x14ac:dyDescent="0.3">
      <c r="A3404" t="s">
        <v>140</v>
      </c>
      <c r="B3404" t="s">
        <v>141</v>
      </c>
      <c r="C3404" t="s">
        <v>146</v>
      </c>
      <c r="D3404" t="s">
        <v>3961</v>
      </c>
      <c r="E3404" s="29">
        <v>2632.8731648559333</v>
      </c>
      <c r="F3404" s="29">
        <v>5300</v>
      </c>
    </row>
    <row r="3405" spans="1:6" hidden="1" x14ac:dyDescent="0.3">
      <c r="A3405" t="s">
        <v>140</v>
      </c>
      <c r="B3405" t="s">
        <v>141</v>
      </c>
      <c r="C3405" t="s">
        <v>146</v>
      </c>
      <c r="D3405" t="s">
        <v>3962</v>
      </c>
      <c r="E3405" s="29">
        <v>2817.7881251256581</v>
      </c>
      <c r="F3405" s="29">
        <v>5700</v>
      </c>
    </row>
    <row r="3406" spans="1:6" hidden="1" x14ac:dyDescent="0.3">
      <c r="A3406" t="s">
        <v>140</v>
      </c>
      <c r="B3406" t="s">
        <v>3963</v>
      </c>
      <c r="C3406" t="s">
        <v>3964</v>
      </c>
      <c r="D3406" t="s">
        <v>3965</v>
      </c>
      <c r="E3406" s="29">
        <v>2671.5774090812192</v>
      </c>
      <c r="F3406" s="29">
        <v>5400</v>
      </c>
    </row>
    <row r="3407" spans="1:6" hidden="1" x14ac:dyDescent="0.3">
      <c r="A3407" t="s">
        <v>140</v>
      </c>
      <c r="B3407" t="s">
        <v>3963</v>
      </c>
      <c r="C3407" t="s">
        <v>3964</v>
      </c>
      <c r="D3407" t="s">
        <v>3966</v>
      </c>
      <c r="E3407" s="29">
        <v>2944.5323277293614</v>
      </c>
      <c r="F3407" s="29">
        <v>5900</v>
      </c>
    </row>
    <row r="3408" spans="1:6" hidden="1" x14ac:dyDescent="0.3">
      <c r="A3408" t="s">
        <v>140</v>
      </c>
      <c r="B3408" t="s">
        <v>3963</v>
      </c>
      <c r="C3408" t="s">
        <v>3964</v>
      </c>
      <c r="D3408" t="s">
        <v>3967</v>
      </c>
      <c r="E3408" s="29">
        <v>7363.4433987792581</v>
      </c>
      <c r="F3408" s="29">
        <v>14800</v>
      </c>
    </row>
    <row r="3409" spans="1:6" hidden="1" x14ac:dyDescent="0.3">
      <c r="A3409" t="s">
        <v>140</v>
      </c>
      <c r="B3409" t="s">
        <v>3963</v>
      </c>
      <c r="C3409" t="s">
        <v>3964</v>
      </c>
      <c r="D3409" t="s">
        <v>3968</v>
      </c>
      <c r="E3409" s="29">
        <v>2228.0340619245744</v>
      </c>
      <c r="F3409" s="29">
        <v>4500</v>
      </c>
    </row>
    <row r="3410" spans="1:6" hidden="1" x14ac:dyDescent="0.3">
      <c r="A3410" t="s">
        <v>140</v>
      </c>
      <c r="B3410" t="s">
        <v>3963</v>
      </c>
      <c r="C3410" t="s">
        <v>3964</v>
      </c>
      <c r="D3410" t="s">
        <v>3969</v>
      </c>
      <c r="E3410" s="29">
        <v>3204.7866435850283</v>
      </c>
      <c r="F3410" s="29">
        <v>6500</v>
      </c>
    </row>
    <row r="3411" spans="1:6" hidden="1" x14ac:dyDescent="0.3">
      <c r="A3411" t="s">
        <v>140</v>
      </c>
      <c r="B3411" t="s">
        <v>3963</v>
      </c>
      <c r="C3411" t="s">
        <v>3970</v>
      </c>
      <c r="D3411" t="s">
        <v>3971</v>
      </c>
      <c r="E3411" s="29">
        <v>3027.3811304128244</v>
      </c>
      <c r="F3411" s="29">
        <v>6100</v>
      </c>
    </row>
    <row r="3412" spans="1:6" hidden="1" x14ac:dyDescent="0.3">
      <c r="A3412" t="s">
        <v>140</v>
      </c>
      <c r="B3412" t="s">
        <v>3963</v>
      </c>
      <c r="C3412" t="s">
        <v>3970</v>
      </c>
      <c r="D3412" t="s">
        <v>3972</v>
      </c>
      <c r="E3412" s="29">
        <v>10163.901440836966</v>
      </c>
      <c r="F3412" s="29">
        <v>20400</v>
      </c>
    </row>
    <row r="3413" spans="1:6" hidden="1" x14ac:dyDescent="0.3">
      <c r="A3413" t="s">
        <v>140</v>
      </c>
      <c r="B3413" t="s">
        <v>3963</v>
      </c>
      <c r="C3413" t="s">
        <v>3970</v>
      </c>
      <c r="D3413" t="s">
        <v>3973</v>
      </c>
      <c r="E3413" s="29">
        <v>2234.4306365443954</v>
      </c>
      <c r="F3413" s="29">
        <v>4500</v>
      </c>
    </row>
    <row r="3414" spans="1:6" hidden="1" x14ac:dyDescent="0.3">
      <c r="A3414" t="s">
        <v>140</v>
      </c>
      <c r="B3414" t="s">
        <v>3963</v>
      </c>
      <c r="C3414" t="s">
        <v>3970</v>
      </c>
      <c r="D3414" t="s">
        <v>3974</v>
      </c>
      <c r="E3414" s="29">
        <v>1452.5256012406871</v>
      </c>
      <c r="F3414" s="29">
        <v>3000</v>
      </c>
    </row>
    <row r="3415" spans="1:6" hidden="1" x14ac:dyDescent="0.3">
      <c r="A3415" t="s">
        <v>140</v>
      </c>
      <c r="B3415" t="s">
        <v>3963</v>
      </c>
      <c r="C3415" t="s">
        <v>3970</v>
      </c>
      <c r="D3415" t="s">
        <v>3975</v>
      </c>
      <c r="E3415" s="29">
        <v>4599.5652360373242</v>
      </c>
      <c r="F3415" s="29">
        <v>9200</v>
      </c>
    </row>
    <row r="3416" spans="1:6" hidden="1" x14ac:dyDescent="0.3">
      <c r="A3416" t="s">
        <v>140</v>
      </c>
      <c r="B3416" t="s">
        <v>3963</v>
      </c>
      <c r="C3416" t="s">
        <v>3970</v>
      </c>
      <c r="D3416" t="s">
        <v>3976</v>
      </c>
      <c r="E3416" s="29">
        <v>2291.939749055819</v>
      </c>
      <c r="F3416" s="29">
        <v>4600</v>
      </c>
    </row>
    <row r="3417" spans="1:6" hidden="1" x14ac:dyDescent="0.3">
      <c r="A3417" t="s">
        <v>140</v>
      </c>
      <c r="B3417" t="s">
        <v>3963</v>
      </c>
      <c r="C3417" t="s">
        <v>3970</v>
      </c>
      <c r="D3417" t="s">
        <v>3977</v>
      </c>
      <c r="E3417" s="29">
        <v>6985.5060326620087</v>
      </c>
      <c r="F3417" s="29">
        <v>14000</v>
      </c>
    </row>
    <row r="3418" spans="1:6" hidden="1" x14ac:dyDescent="0.3">
      <c r="A3418" t="s">
        <v>140</v>
      </c>
      <c r="B3418" t="s">
        <v>3963</v>
      </c>
      <c r="C3418" t="s">
        <v>3970</v>
      </c>
      <c r="D3418" t="s">
        <v>3978</v>
      </c>
      <c r="E3418" s="29">
        <v>3114.140335350934</v>
      </c>
      <c r="F3418" s="29">
        <v>6300</v>
      </c>
    </row>
    <row r="3419" spans="1:6" hidden="1" x14ac:dyDescent="0.3">
      <c r="A3419" t="s">
        <v>140</v>
      </c>
      <c r="B3419" t="s">
        <v>3963</v>
      </c>
      <c r="C3419" t="s">
        <v>3970</v>
      </c>
      <c r="D3419" t="s">
        <v>3979</v>
      </c>
      <c r="E3419" s="29">
        <v>2865.4856803596631</v>
      </c>
      <c r="F3419" s="29">
        <v>5800</v>
      </c>
    </row>
    <row r="3420" spans="1:6" hidden="1" x14ac:dyDescent="0.3">
      <c r="A3420" t="s">
        <v>140</v>
      </c>
      <c r="B3420" t="s">
        <v>3963</v>
      </c>
      <c r="C3420" t="s">
        <v>3970</v>
      </c>
      <c r="D3420" t="s">
        <v>3980</v>
      </c>
      <c r="E3420" s="29">
        <v>14268.710281947446</v>
      </c>
      <c r="F3420" s="29">
        <v>28600</v>
      </c>
    </row>
    <row r="3421" spans="1:6" hidden="1" x14ac:dyDescent="0.3">
      <c r="A3421" t="s">
        <v>140</v>
      </c>
      <c r="B3421" t="s">
        <v>3963</v>
      </c>
      <c r="C3421" t="s">
        <v>3970</v>
      </c>
      <c r="D3421" t="s">
        <v>3981</v>
      </c>
      <c r="E3421" s="29">
        <v>1669.3594321482826</v>
      </c>
      <c r="F3421" s="29">
        <v>3400</v>
      </c>
    </row>
    <row r="3422" spans="1:6" hidden="1" x14ac:dyDescent="0.3">
      <c r="A3422" t="s">
        <v>140</v>
      </c>
      <c r="B3422" t="s">
        <v>3963</v>
      </c>
      <c r="C3422" t="s">
        <v>3970</v>
      </c>
      <c r="D3422" t="s">
        <v>3982</v>
      </c>
      <c r="E3422" s="29">
        <v>2036.4682002313491</v>
      </c>
      <c r="F3422" s="29">
        <v>4100</v>
      </c>
    </row>
    <row r="3423" spans="1:6" hidden="1" x14ac:dyDescent="0.3">
      <c r="A3423" t="s">
        <v>140</v>
      </c>
      <c r="B3423" t="s">
        <v>3963</v>
      </c>
      <c r="C3423" t="s">
        <v>3983</v>
      </c>
      <c r="D3423" t="s">
        <v>3984</v>
      </c>
      <c r="E3423" s="29">
        <v>2761.53534538741</v>
      </c>
      <c r="F3423" s="29">
        <v>5600</v>
      </c>
    </row>
    <row r="3424" spans="1:6" hidden="1" x14ac:dyDescent="0.3">
      <c r="A3424" t="s">
        <v>140</v>
      </c>
      <c r="B3424" t="s">
        <v>3963</v>
      </c>
      <c r="C3424" t="s">
        <v>3983</v>
      </c>
      <c r="D3424" t="s">
        <v>3985</v>
      </c>
      <c r="E3424" s="29">
        <v>4005.3249940791379</v>
      </c>
      <c r="F3424" s="29">
        <v>8100</v>
      </c>
    </row>
    <row r="3425" spans="1:6" hidden="1" x14ac:dyDescent="0.3">
      <c r="A3425" t="s">
        <v>140</v>
      </c>
      <c r="B3425" t="s">
        <v>3963</v>
      </c>
      <c r="C3425" t="s">
        <v>3983</v>
      </c>
      <c r="D3425" t="s">
        <v>3986</v>
      </c>
      <c r="E3425" s="29">
        <v>4210.3580900859806</v>
      </c>
      <c r="F3425" s="29">
        <v>8500</v>
      </c>
    </row>
    <row r="3426" spans="1:6" hidden="1" x14ac:dyDescent="0.3">
      <c r="A3426" t="s">
        <v>140</v>
      </c>
      <c r="B3426" t="s">
        <v>3963</v>
      </c>
      <c r="C3426" t="s">
        <v>3987</v>
      </c>
      <c r="D3426" t="s">
        <v>3988</v>
      </c>
      <c r="E3426" s="29">
        <v>1069.4478310045779</v>
      </c>
      <c r="F3426" s="29">
        <v>2200</v>
      </c>
    </row>
    <row r="3427" spans="1:6" hidden="1" x14ac:dyDescent="0.3">
      <c r="A3427" t="s">
        <v>140</v>
      </c>
      <c r="B3427" t="s">
        <v>3963</v>
      </c>
      <c r="C3427" t="s">
        <v>3987</v>
      </c>
      <c r="D3427" t="s">
        <v>3989</v>
      </c>
      <c r="E3427" s="29">
        <v>1232.7630731974627</v>
      </c>
      <c r="F3427" s="29">
        <v>2500</v>
      </c>
    </row>
    <row r="3428" spans="1:6" hidden="1" x14ac:dyDescent="0.3">
      <c r="A3428" t="s">
        <v>140</v>
      </c>
      <c r="B3428" t="s">
        <v>3963</v>
      </c>
      <c r="C3428" t="s">
        <v>3987</v>
      </c>
      <c r="D3428" t="s">
        <v>3990</v>
      </c>
      <c r="E3428" s="29">
        <v>1798.8980089259571</v>
      </c>
      <c r="F3428" s="29">
        <v>3600</v>
      </c>
    </row>
    <row r="3429" spans="1:6" hidden="1" x14ac:dyDescent="0.3">
      <c r="A3429" t="s">
        <v>140</v>
      </c>
      <c r="B3429" t="s">
        <v>3963</v>
      </c>
      <c r="C3429" t="s">
        <v>3987</v>
      </c>
      <c r="D3429" t="s">
        <v>3991</v>
      </c>
      <c r="E3429" s="29">
        <v>715.48079414989513</v>
      </c>
      <c r="F3429" s="29">
        <v>1500</v>
      </c>
    </row>
    <row r="3430" spans="1:6" hidden="1" x14ac:dyDescent="0.3">
      <c r="A3430" t="s">
        <v>140</v>
      </c>
      <c r="B3430" t="s">
        <v>3963</v>
      </c>
      <c r="C3430" t="s">
        <v>3992</v>
      </c>
      <c r="D3430" t="s">
        <v>3993</v>
      </c>
      <c r="E3430" s="29">
        <v>4081.6075568064371</v>
      </c>
      <c r="F3430" s="29">
        <v>8200</v>
      </c>
    </row>
    <row r="3431" spans="1:6" hidden="1" x14ac:dyDescent="0.3">
      <c r="A3431" t="s">
        <v>140</v>
      </c>
      <c r="B3431" t="s">
        <v>3963</v>
      </c>
      <c r="C3431" t="s">
        <v>3992</v>
      </c>
      <c r="D3431" t="s">
        <v>3994</v>
      </c>
      <c r="E3431" s="29">
        <v>3255.0311333567583</v>
      </c>
      <c r="F3431" s="29">
        <v>6600</v>
      </c>
    </row>
    <row r="3432" spans="1:6" hidden="1" x14ac:dyDescent="0.3">
      <c r="A3432" t="s">
        <v>140</v>
      </c>
      <c r="B3432" t="s">
        <v>3963</v>
      </c>
      <c r="C3432" t="s">
        <v>3992</v>
      </c>
      <c r="D3432" t="s">
        <v>3995</v>
      </c>
      <c r="E3432" s="29">
        <v>5332.2345830135018</v>
      </c>
      <c r="F3432" s="29">
        <v>10700</v>
      </c>
    </row>
    <row r="3433" spans="1:6" hidden="1" x14ac:dyDescent="0.3">
      <c r="A3433" t="s">
        <v>140</v>
      </c>
      <c r="B3433" t="s">
        <v>3963</v>
      </c>
      <c r="C3433" t="s">
        <v>3992</v>
      </c>
      <c r="D3433" t="s">
        <v>3996</v>
      </c>
      <c r="E3433" s="29">
        <v>2406.2556500524038</v>
      </c>
      <c r="F3433" s="29">
        <v>4900</v>
      </c>
    </row>
    <row r="3434" spans="1:6" hidden="1" x14ac:dyDescent="0.3">
      <c r="A3434" t="s">
        <v>140</v>
      </c>
      <c r="B3434" t="s">
        <v>3963</v>
      </c>
      <c r="C3434" t="s">
        <v>3992</v>
      </c>
      <c r="D3434" t="s">
        <v>3997</v>
      </c>
      <c r="E3434" s="29">
        <v>3926.7001501476916</v>
      </c>
      <c r="F3434" s="29">
        <v>7900</v>
      </c>
    </row>
    <row r="3435" spans="1:6" hidden="1" x14ac:dyDescent="0.3">
      <c r="A3435" t="s">
        <v>140</v>
      </c>
      <c r="B3435" t="s">
        <v>3963</v>
      </c>
      <c r="C3435" t="s">
        <v>3998</v>
      </c>
      <c r="D3435" t="s">
        <v>3999</v>
      </c>
      <c r="E3435" s="29">
        <v>7000.971570409275</v>
      </c>
      <c r="F3435" s="29">
        <v>14100</v>
      </c>
    </row>
    <row r="3436" spans="1:6" hidden="1" x14ac:dyDescent="0.3">
      <c r="A3436" t="s">
        <v>140</v>
      </c>
      <c r="B3436" t="s">
        <v>3963</v>
      </c>
      <c r="C3436" t="s">
        <v>3998</v>
      </c>
      <c r="D3436" t="s">
        <v>4000</v>
      </c>
      <c r="E3436" s="29">
        <v>4258.7810549859969</v>
      </c>
      <c r="F3436" s="29">
        <v>8600</v>
      </c>
    </row>
    <row r="3437" spans="1:6" hidden="1" x14ac:dyDescent="0.3">
      <c r="A3437" t="s">
        <v>140</v>
      </c>
      <c r="B3437" t="s">
        <v>3963</v>
      </c>
      <c r="C3437" t="s">
        <v>3998</v>
      </c>
      <c r="D3437" t="s">
        <v>4001</v>
      </c>
      <c r="E3437" s="29">
        <v>5690.1408444090348</v>
      </c>
      <c r="F3437" s="29">
        <v>11400</v>
      </c>
    </row>
    <row r="3438" spans="1:6" hidden="1" x14ac:dyDescent="0.3">
      <c r="A3438" t="s">
        <v>140</v>
      </c>
      <c r="B3438" t="s">
        <v>3963</v>
      </c>
      <c r="C3438" t="s">
        <v>3998</v>
      </c>
      <c r="D3438" t="s">
        <v>4002</v>
      </c>
      <c r="E3438" s="29">
        <v>2157.3394608631461</v>
      </c>
      <c r="F3438" s="29">
        <v>4400</v>
      </c>
    </row>
    <row r="3439" spans="1:6" hidden="1" x14ac:dyDescent="0.3">
      <c r="A3439" t="s">
        <v>140</v>
      </c>
      <c r="B3439" t="s">
        <v>3963</v>
      </c>
      <c r="C3439" t="s">
        <v>3998</v>
      </c>
      <c r="D3439" t="s">
        <v>4003</v>
      </c>
      <c r="E3439" s="29">
        <v>2509.9147114267607</v>
      </c>
      <c r="F3439" s="29">
        <v>5100</v>
      </c>
    </row>
    <row r="3440" spans="1:6" hidden="1" x14ac:dyDescent="0.3">
      <c r="A3440" t="s">
        <v>140</v>
      </c>
      <c r="B3440" t="s">
        <v>3963</v>
      </c>
      <c r="C3440" t="s">
        <v>4004</v>
      </c>
      <c r="D3440" t="s">
        <v>4005</v>
      </c>
      <c r="E3440" s="29">
        <v>4428.8463014141453</v>
      </c>
      <c r="F3440" s="29">
        <v>8900</v>
      </c>
    </row>
    <row r="3441" spans="1:6" hidden="1" x14ac:dyDescent="0.3">
      <c r="A3441" t="s">
        <v>140</v>
      </c>
      <c r="B3441" t="s">
        <v>3963</v>
      </c>
      <c r="C3441" t="s">
        <v>4004</v>
      </c>
      <c r="D3441" t="s">
        <v>4006</v>
      </c>
      <c r="E3441" s="29">
        <v>5334.9458368596124</v>
      </c>
      <c r="F3441" s="29">
        <v>10700</v>
      </c>
    </row>
    <row r="3442" spans="1:6" hidden="1" x14ac:dyDescent="0.3">
      <c r="A3442" t="s">
        <v>140</v>
      </c>
      <c r="B3442" t="s">
        <v>3963</v>
      </c>
      <c r="C3442" t="s">
        <v>4004</v>
      </c>
      <c r="D3442" t="s">
        <v>4007</v>
      </c>
      <c r="E3442" s="29">
        <v>1885.8816060375877</v>
      </c>
      <c r="F3442" s="29">
        <v>3800</v>
      </c>
    </row>
    <row r="3443" spans="1:6" hidden="1" x14ac:dyDescent="0.3">
      <c r="A3443" t="s">
        <v>140</v>
      </c>
      <c r="B3443" t="s">
        <v>3963</v>
      </c>
      <c r="C3443" t="s">
        <v>4004</v>
      </c>
      <c r="D3443" t="s">
        <v>4008</v>
      </c>
      <c r="E3443" s="29">
        <v>5160.3222258704927</v>
      </c>
      <c r="F3443" s="29">
        <v>10400</v>
      </c>
    </row>
    <row r="3444" spans="1:6" hidden="1" x14ac:dyDescent="0.3">
      <c r="A3444" t="s">
        <v>140</v>
      </c>
      <c r="B3444" t="s">
        <v>3963</v>
      </c>
      <c r="C3444" t="s">
        <v>4004</v>
      </c>
      <c r="D3444" t="s">
        <v>4009</v>
      </c>
      <c r="E3444" s="29">
        <v>2876.9307474204288</v>
      </c>
      <c r="F3444" s="29">
        <v>5800</v>
      </c>
    </row>
    <row r="3445" spans="1:6" hidden="1" x14ac:dyDescent="0.3">
      <c r="A3445" t="s">
        <v>140</v>
      </c>
      <c r="B3445" t="s">
        <v>3963</v>
      </c>
      <c r="C3445" t="s">
        <v>4004</v>
      </c>
      <c r="D3445" t="s">
        <v>4010</v>
      </c>
      <c r="E3445" s="29">
        <v>2296.027440495408</v>
      </c>
      <c r="F3445" s="29">
        <v>4600</v>
      </c>
    </row>
    <row r="3446" spans="1:6" hidden="1" x14ac:dyDescent="0.3">
      <c r="A3446" t="s">
        <v>140</v>
      </c>
      <c r="B3446" t="s">
        <v>4011</v>
      </c>
      <c r="C3446" t="s">
        <v>4012</v>
      </c>
      <c r="D3446" t="s">
        <v>4013</v>
      </c>
      <c r="E3446" s="29">
        <v>5516.059154534888</v>
      </c>
      <c r="F3446" s="29">
        <v>11100</v>
      </c>
    </row>
    <row r="3447" spans="1:6" hidden="1" x14ac:dyDescent="0.3">
      <c r="A3447" t="s">
        <v>140</v>
      </c>
      <c r="B3447" t="s">
        <v>4011</v>
      </c>
      <c r="C3447" t="s">
        <v>4012</v>
      </c>
      <c r="D3447" t="s">
        <v>4014</v>
      </c>
      <c r="E3447" s="29">
        <v>1682.849065328001</v>
      </c>
      <c r="F3447" s="29">
        <v>3400</v>
      </c>
    </row>
    <row r="3448" spans="1:6" hidden="1" x14ac:dyDescent="0.3">
      <c r="A3448" t="s">
        <v>140</v>
      </c>
      <c r="B3448" t="s">
        <v>4011</v>
      </c>
      <c r="C3448" t="s">
        <v>4012</v>
      </c>
      <c r="D3448" t="s">
        <v>4015</v>
      </c>
      <c r="E3448" s="29">
        <v>1874.8222246056953</v>
      </c>
      <c r="F3448" s="29">
        <v>3800</v>
      </c>
    </row>
    <row r="3449" spans="1:6" hidden="1" x14ac:dyDescent="0.3">
      <c r="A3449" t="s">
        <v>140</v>
      </c>
      <c r="B3449" t="s">
        <v>4011</v>
      </c>
      <c r="C3449" t="s">
        <v>4016</v>
      </c>
      <c r="D3449" t="s">
        <v>4017</v>
      </c>
      <c r="E3449" s="29">
        <v>4721.705914078344</v>
      </c>
      <c r="F3449" s="29">
        <v>9500</v>
      </c>
    </row>
    <row r="3450" spans="1:6" hidden="1" x14ac:dyDescent="0.3">
      <c r="A3450" t="s">
        <v>140</v>
      </c>
      <c r="B3450" t="s">
        <v>4011</v>
      </c>
      <c r="C3450" t="s">
        <v>4016</v>
      </c>
      <c r="D3450" t="s">
        <v>4018</v>
      </c>
      <c r="E3450" s="29">
        <v>3679.5754440793726</v>
      </c>
      <c r="F3450" s="29">
        <v>7400</v>
      </c>
    </row>
    <row r="3451" spans="1:6" hidden="1" x14ac:dyDescent="0.3">
      <c r="A3451" t="s">
        <v>140</v>
      </c>
      <c r="B3451" t="s">
        <v>4011</v>
      </c>
      <c r="C3451" t="s">
        <v>4016</v>
      </c>
      <c r="D3451" t="s">
        <v>4019</v>
      </c>
      <c r="E3451" s="29">
        <v>15899.468860076322</v>
      </c>
      <c r="F3451" s="29">
        <v>31800</v>
      </c>
    </row>
    <row r="3452" spans="1:6" hidden="1" x14ac:dyDescent="0.3">
      <c r="A3452" t="s">
        <v>140</v>
      </c>
      <c r="B3452" t="s">
        <v>4011</v>
      </c>
      <c r="C3452" t="s">
        <v>4016</v>
      </c>
      <c r="D3452" t="s">
        <v>4020</v>
      </c>
      <c r="E3452" s="29">
        <v>3918.1480756124652</v>
      </c>
      <c r="F3452" s="29">
        <v>7900</v>
      </c>
    </row>
    <row r="3453" spans="1:6" hidden="1" x14ac:dyDescent="0.3">
      <c r="A3453" t="s">
        <v>140</v>
      </c>
      <c r="B3453" t="s">
        <v>4011</v>
      </c>
      <c r="C3453" t="s">
        <v>4016</v>
      </c>
      <c r="D3453" t="s">
        <v>4021</v>
      </c>
      <c r="E3453" s="29">
        <v>1960.3004504116127</v>
      </c>
      <c r="F3453" s="29">
        <v>4000</v>
      </c>
    </row>
    <row r="3454" spans="1:6" hidden="1" x14ac:dyDescent="0.3">
      <c r="A3454" t="s">
        <v>140</v>
      </c>
      <c r="B3454" t="s">
        <v>4011</v>
      </c>
      <c r="C3454" t="s">
        <v>4022</v>
      </c>
      <c r="D3454" t="s">
        <v>4023</v>
      </c>
      <c r="E3454" s="29">
        <v>2513.102500684281</v>
      </c>
      <c r="F3454" s="29">
        <v>5100</v>
      </c>
    </row>
    <row r="3455" spans="1:6" hidden="1" x14ac:dyDescent="0.3">
      <c r="A3455" t="s">
        <v>140</v>
      </c>
      <c r="B3455" t="s">
        <v>4011</v>
      </c>
      <c r="C3455" t="s">
        <v>4022</v>
      </c>
      <c r="D3455" t="s">
        <v>4024</v>
      </c>
      <c r="E3455" s="29">
        <v>1040.2086718355899</v>
      </c>
      <c r="F3455" s="29">
        <v>2100</v>
      </c>
    </row>
    <row r="3456" spans="1:6" hidden="1" x14ac:dyDescent="0.3">
      <c r="A3456" t="s">
        <v>140</v>
      </c>
      <c r="B3456" t="s">
        <v>4011</v>
      </c>
      <c r="C3456" t="s">
        <v>4022</v>
      </c>
      <c r="D3456" t="s">
        <v>4025</v>
      </c>
      <c r="E3456" s="29">
        <v>4712.585083545142</v>
      </c>
      <c r="F3456" s="29">
        <v>9500</v>
      </c>
    </row>
    <row r="3457" spans="1:6" hidden="1" x14ac:dyDescent="0.3">
      <c r="A3457" t="s">
        <v>140</v>
      </c>
      <c r="B3457" t="s">
        <v>4011</v>
      </c>
      <c r="C3457" t="s">
        <v>4022</v>
      </c>
      <c r="D3457" t="s">
        <v>4026</v>
      </c>
      <c r="E3457" s="29">
        <v>946.09981557003334</v>
      </c>
      <c r="F3457" s="29">
        <v>1900</v>
      </c>
    </row>
    <row r="3458" spans="1:6" hidden="1" x14ac:dyDescent="0.3">
      <c r="A3458" t="s">
        <v>140</v>
      </c>
      <c r="B3458" t="s">
        <v>4011</v>
      </c>
      <c r="C3458" t="s">
        <v>4022</v>
      </c>
      <c r="D3458" t="s">
        <v>4027</v>
      </c>
      <c r="E3458" s="29">
        <v>1855.8602483078687</v>
      </c>
      <c r="F3458" s="29">
        <v>3800</v>
      </c>
    </row>
    <row r="3459" spans="1:6" hidden="1" x14ac:dyDescent="0.3">
      <c r="A3459" t="s">
        <v>140</v>
      </c>
      <c r="B3459" t="s">
        <v>4011</v>
      </c>
      <c r="C3459" t="s">
        <v>4028</v>
      </c>
      <c r="D3459" t="s">
        <v>4029</v>
      </c>
      <c r="E3459" s="29">
        <v>2010.8681584550136</v>
      </c>
      <c r="F3459" s="29">
        <v>4100</v>
      </c>
    </row>
    <row r="3460" spans="1:6" hidden="1" x14ac:dyDescent="0.3">
      <c r="A3460" t="s">
        <v>140</v>
      </c>
      <c r="B3460" t="s">
        <v>4011</v>
      </c>
      <c r="C3460" t="s">
        <v>4028</v>
      </c>
      <c r="D3460" t="s">
        <v>4030</v>
      </c>
      <c r="E3460" s="29">
        <v>3196.4960731291112</v>
      </c>
      <c r="F3460" s="29">
        <v>6400</v>
      </c>
    </row>
    <row r="3461" spans="1:6" hidden="1" x14ac:dyDescent="0.3">
      <c r="A3461" t="s">
        <v>140</v>
      </c>
      <c r="B3461" t="s">
        <v>4011</v>
      </c>
      <c r="C3461" t="s">
        <v>4028</v>
      </c>
      <c r="D3461" t="s">
        <v>4031</v>
      </c>
      <c r="E3461" s="29">
        <v>1020.9766152544058</v>
      </c>
      <c r="F3461" s="29">
        <v>2100</v>
      </c>
    </row>
    <row r="3462" spans="1:6" hidden="1" x14ac:dyDescent="0.3">
      <c r="A3462" t="s">
        <v>140</v>
      </c>
      <c r="B3462" t="s">
        <v>4011</v>
      </c>
      <c r="C3462" t="s">
        <v>4028</v>
      </c>
      <c r="D3462" t="s">
        <v>4032</v>
      </c>
      <c r="E3462" s="29">
        <v>12999.23224760536</v>
      </c>
      <c r="F3462" s="29">
        <v>26000</v>
      </c>
    </row>
    <row r="3463" spans="1:6" hidden="1" x14ac:dyDescent="0.3">
      <c r="A3463" t="s">
        <v>140</v>
      </c>
      <c r="B3463" t="s">
        <v>4011</v>
      </c>
      <c r="C3463" t="s">
        <v>4028</v>
      </c>
      <c r="D3463" t="s">
        <v>4033</v>
      </c>
      <c r="E3463" s="29">
        <v>2141.3474539420322</v>
      </c>
      <c r="F3463" s="29">
        <v>4300</v>
      </c>
    </row>
    <row r="3464" spans="1:6" hidden="1" x14ac:dyDescent="0.3">
      <c r="A3464" t="s">
        <v>140</v>
      </c>
      <c r="B3464" t="s">
        <v>4011</v>
      </c>
      <c r="C3464" t="s">
        <v>4028</v>
      </c>
      <c r="D3464" t="s">
        <v>4034</v>
      </c>
      <c r="E3464" s="29">
        <v>4753.2043800452766</v>
      </c>
      <c r="F3464" s="29">
        <v>9600</v>
      </c>
    </row>
    <row r="3465" spans="1:6" hidden="1" x14ac:dyDescent="0.3">
      <c r="A3465" t="s">
        <v>140</v>
      </c>
      <c r="B3465" t="s">
        <v>4035</v>
      </c>
      <c r="C3465" t="s">
        <v>4036</v>
      </c>
      <c r="D3465" t="s">
        <v>4037</v>
      </c>
      <c r="E3465" s="29">
        <v>6485.3137835793468</v>
      </c>
      <c r="F3465" s="29">
        <v>13000</v>
      </c>
    </row>
    <row r="3466" spans="1:6" hidden="1" x14ac:dyDescent="0.3">
      <c r="A3466" t="s">
        <v>140</v>
      </c>
      <c r="B3466" t="s">
        <v>4035</v>
      </c>
      <c r="C3466" t="s">
        <v>4036</v>
      </c>
      <c r="D3466" t="s">
        <v>4038</v>
      </c>
      <c r="E3466" s="29">
        <v>3711.7947025639705</v>
      </c>
      <c r="F3466" s="29">
        <v>7500</v>
      </c>
    </row>
    <row r="3467" spans="1:6" hidden="1" x14ac:dyDescent="0.3">
      <c r="A3467" t="s">
        <v>140</v>
      </c>
      <c r="B3467" t="s">
        <v>4035</v>
      </c>
      <c r="C3467" t="s">
        <v>4036</v>
      </c>
      <c r="D3467" t="s">
        <v>4039</v>
      </c>
      <c r="E3467" s="29">
        <v>4189.8657938246133</v>
      </c>
      <c r="F3467" s="29">
        <v>8400</v>
      </c>
    </row>
    <row r="3468" spans="1:6" x14ac:dyDescent="0.3">
      <c r="A3468" t="s">
        <v>140</v>
      </c>
      <c r="B3468" t="s">
        <v>4035</v>
      </c>
      <c r="C3468" t="s">
        <v>4040</v>
      </c>
      <c r="D3468" t="s">
        <v>4041</v>
      </c>
      <c r="E3468" s="29">
        <v>2964.3119731665047</v>
      </c>
      <c r="F3468" s="29">
        <v>6000</v>
      </c>
    </row>
    <row r="3469" spans="1:6" x14ac:dyDescent="0.3">
      <c r="A3469" t="s">
        <v>140</v>
      </c>
      <c r="B3469" t="s">
        <v>4035</v>
      </c>
      <c r="C3469" t="s">
        <v>4040</v>
      </c>
      <c r="D3469" t="s">
        <v>4042</v>
      </c>
      <c r="E3469" s="29">
        <v>4011.0331777023293</v>
      </c>
      <c r="F3469" s="29">
        <v>8100</v>
      </c>
    </row>
    <row r="3470" spans="1:6" x14ac:dyDescent="0.3">
      <c r="A3470" t="s">
        <v>140</v>
      </c>
      <c r="B3470" t="s">
        <v>4035</v>
      </c>
      <c r="C3470" t="s">
        <v>4040</v>
      </c>
      <c r="D3470" t="s">
        <v>4043</v>
      </c>
      <c r="E3470" s="29">
        <v>1557.3072279409384</v>
      </c>
      <c r="F3470" s="29">
        <v>3200</v>
      </c>
    </row>
    <row r="3471" spans="1:6" x14ac:dyDescent="0.3">
      <c r="A3471" t="s">
        <v>140</v>
      </c>
      <c r="B3471" t="s">
        <v>4035</v>
      </c>
      <c r="C3471" t="s">
        <v>4040</v>
      </c>
      <c r="D3471" t="s">
        <v>4044</v>
      </c>
      <c r="E3471" s="29">
        <v>2460.7214808137528</v>
      </c>
      <c r="F3471" s="29">
        <v>5000</v>
      </c>
    </row>
    <row r="3472" spans="1:6" hidden="1" x14ac:dyDescent="0.3">
      <c r="A3472" t="s">
        <v>140</v>
      </c>
      <c r="B3472" t="s">
        <v>4035</v>
      </c>
      <c r="C3472" t="s">
        <v>4045</v>
      </c>
      <c r="D3472" t="s">
        <v>4046</v>
      </c>
      <c r="E3472" s="29">
        <v>3450.561061370041</v>
      </c>
      <c r="F3472" s="29">
        <v>7000</v>
      </c>
    </row>
    <row r="3473" spans="1:6" hidden="1" x14ac:dyDescent="0.3">
      <c r="A3473" t="s">
        <v>140</v>
      </c>
      <c r="B3473" t="s">
        <v>4035</v>
      </c>
      <c r="C3473" t="s">
        <v>4045</v>
      </c>
      <c r="D3473" t="s">
        <v>4047</v>
      </c>
      <c r="E3473" s="29">
        <v>2472.9863630141849</v>
      </c>
      <c r="F3473" s="29">
        <v>5000</v>
      </c>
    </row>
    <row r="3474" spans="1:6" hidden="1" x14ac:dyDescent="0.3">
      <c r="A3474" t="s">
        <v>140</v>
      </c>
      <c r="B3474" t="s">
        <v>4035</v>
      </c>
      <c r="C3474" t="s">
        <v>4045</v>
      </c>
      <c r="D3474" t="s">
        <v>4048</v>
      </c>
      <c r="E3474" s="29">
        <v>2734.2189371779623</v>
      </c>
      <c r="F3474" s="29">
        <v>5500</v>
      </c>
    </row>
    <row r="3475" spans="1:6" hidden="1" x14ac:dyDescent="0.3">
      <c r="A3475" t="s">
        <v>140</v>
      </c>
      <c r="B3475" t="s">
        <v>4035</v>
      </c>
      <c r="C3475" t="s">
        <v>4045</v>
      </c>
      <c r="D3475" t="s">
        <v>4049</v>
      </c>
      <c r="E3475" s="29">
        <v>3108.5245443902859</v>
      </c>
      <c r="F3475" s="29">
        <v>6300</v>
      </c>
    </row>
    <row r="3476" spans="1:6" hidden="1" x14ac:dyDescent="0.3">
      <c r="A3476" t="s">
        <v>140</v>
      </c>
      <c r="B3476" t="s">
        <v>4035</v>
      </c>
      <c r="C3476" t="s">
        <v>4045</v>
      </c>
      <c r="D3476" t="s">
        <v>4050</v>
      </c>
      <c r="E3476" s="29">
        <v>3640.6567149284069</v>
      </c>
      <c r="F3476" s="29">
        <v>7300</v>
      </c>
    </row>
    <row r="3477" spans="1:6" hidden="1" x14ac:dyDescent="0.3">
      <c r="A3477" t="s">
        <v>140</v>
      </c>
      <c r="B3477" t="s">
        <v>4035</v>
      </c>
      <c r="C3477" t="s">
        <v>4051</v>
      </c>
      <c r="D3477" t="s">
        <v>4052</v>
      </c>
      <c r="E3477" s="29">
        <v>4077.6732508915575</v>
      </c>
      <c r="F3477" s="29">
        <v>8200</v>
      </c>
    </row>
    <row r="3478" spans="1:6" hidden="1" x14ac:dyDescent="0.3">
      <c r="A3478" t="s">
        <v>140</v>
      </c>
      <c r="B3478" t="s">
        <v>4035</v>
      </c>
      <c r="C3478" t="s">
        <v>4051</v>
      </c>
      <c r="D3478" t="s">
        <v>4053</v>
      </c>
      <c r="E3478" s="29">
        <v>5463.2285211426897</v>
      </c>
      <c r="F3478" s="29">
        <v>11000</v>
      </c>
    </row>
    <row r="3479" spans="1:6" hidden="1" x14ac:dyDescent="0.3">
      <c r="A3479" t="s">
        <v>140</v>
      </c>
      <c r="B3479" t="s">
        <v>4035</v>
      </c>
      <c r="C3479" t="s">
        <v>4051</v>
      </c>
      <c r="D3479" t="s">
        <v>4054</v>
      </c>
      <c r="E3479" s="29">
        <v>2593.8741096415824</v>
      </c>
      <c r="F3479" s="29">
        <v>5200</v>
      </c>
    </row>
    <row r="3480" spans="1:6" hidden="1" x14ac:dyDescent="0.3">
      <c r="A3480" t="s">
        <v>140</v>
      </c>
      <c r="B3480" t="s">
        <v>4035</v>
      </c>
      <c r="C3480" t="s">
        <v>4051</v>
      </c>
      <c r="D3480" t="s">
        <v>4055</v>
      </c>
      <c r="E3480" s="29">
        <v>3352.7434404129599</v>
      </c>
      <c r="F3480" s="29">
        <v>6800</v>
      </c>
    </row>
    <row r="3481" spans="1:6" hidden="1" x14ac:dyDescent="0.3">
      <c r="A3481" t="s">
        <v>140</v>
      </c>
      <c r="B3481" t="s">
        <v>4035</v>
      </c>
      <c r="C3481" t="s">
        <v>4051</v>
      </c>
      <c r="D3481" t="s">
        <v>4056</v>
      </c>
      <c r="E3481" s="29">
        <v>3032.6885333065366</v>
      </c>
      <c r="F3481" s="29">
        <v>6100</v>
      </c>
    </row>
    <row r="3482" spans="1:6" hidden="1" x14ac:dyDescent="0.3">
      <c r="A3482" t="s">
        <v>140</v>
      </c>
      <c r="B3482" t="s">
        <v>4035</v>
      </c>
      <c r="C3482" t="s">
        <v>4051</v>
      </c>
      <c r="D3482" t="s">
        <v>4057</v>
      </c>
      <c r="E3482" s="29">
        <v>4980.6288104549712</v>
      </c>
      <c r="F3482" s="29">
        <v>10000</v>
      </c>
    </row>
    <row r="3483" spans="1:6" hidden="1" x14ac:dyDescent="0.3">
      <c r="A3483" t="s">
        <v>140</v>
      </c>
      <c r="B3483" t="s">
        <v>4035</v>
      </c>
      <c r="C3483" t="s">
        <v>4051</v>
      </c>
      <c r="D3483" t="s">
        <v>4058</v>
      </c>
      <c r="E3483" s="29">
        <v>5990.0004422263128</v>
      </c>
      <c r="F3483" s="29">
        <v>12000</v>
      </c>
    </row>
    <row r="3484" spans="1:6" hidden="1" x14ac:dyDescent="0.3">
      <c r="A3484" t="s">
        <v>140</v>
      </c>
      <c r="B3484" t="s">
        <v>4035</v>
      </c>
      <c r="C3484" t="s">
        <v>4051</v>
      </c>
      <c r="D3484" t="s">
        <v>4059</v>
      </c>
      <c r="E3484" s="29">
        <v>2611.4838707086692</v>
      </c>
      <c r="F3484" s="29">
        <v>5300</v>
      </c>
    </row>
    <row r="3485" spans="1:6" hidden="1" x14ac:dyDescent="0.3">
      <c r="A3485" t="s">
        <v>140</v>
      </c>
      <c r="B3485" t="s">
        <v>4035</v>
      </c>
      <c r="C3485" t="s">
        <v>4060</v>
      </c>
      <c r="D3485" t="s">
        <v>4061</v>
      </c>
      <c r="E3485" s="29">
        <v>1655.2479279014278</v>
      </c>
      <c r="F3485" s="29">
        <v>3400</v>
      </c>
    </row>
    <row r="3486" spans="1:6" hidden="1" x14ac:dyDescent="0.3">
      <c r="A3486" t="s">
        <v>140</v>
      </c>
      <c r="B3486" t="s">
        <v>4035</v>
      </c>
      <c r="C3486" t="s">
        <v>4060</v>
      </c>
      <c r="D3486" t="s">
        <v>4062</v>
      </c>
      <c r="E3486" s="29">
        <v>1702.8951464289737</v>
      </c>
      <c r="F3486" s="29">
        <v>3500</v>
      </c>
    </row>
    <row r="3487" spans="1:6" hidden="1" x14ac:dyDescent="0.3">
      <c r="A3487" t="s">
        <v>140</v>
      </c>
      <c r="B3487" t="s">
        <v>4035</v>
      </c>
      <c r="C3487" t="s">
        <v>4060</v>
      </c>
      <c r="D3487" t="s">
        <v>4063</v>
      </c>
      <c r="E3487" s="29">
        <v>4873.7075428613989</v>
      </c>
      <c r="F3487" s="29">
        <v>9800</v>
      </c>
    </row>
    <row r="3488" spans="1:6" hidden="1" x14ac:dyDescent="0.3">
      <c r="A3488" t="s">
        <v>140</v>
      </c>
      <c r="B3488" t="s">
        <v>4035</v>
      </c>
      <c r="C3488" t="s">
        <v>4060</v>
      </c>
      <c r="D3488" t="s">
        <v>4064</v>
      </c>
      <c r="E3488" s="29">
        <v>15968.059450454235</v>
      </c>
      <c r="F3488" s="29">
        <v>32000</v>
      </c>
    </row>
    <row r="3489" spans="1:6" hidden="1" x14ac:dyDescent="0.3">
      <c r="A3489" t="s">
        <v>140</v>
      </c>
      <c r="B3489" t="s">
        <v>4035</v>
      </c>
      <c r="C3489" t="s">
        <v>4060</v>
      </c>
      <c r="D3489" t="s">
        <v>4065</v>
      </c>
      <c r="E3489" s="29">
        <v>5351.3924289295728</v>
      </c>
      <c r="F3489" s="29">
        <v>10800</v>
      </c>
    </row>
    <row r="3490" spans="1:6" hidden="1" x14ac:dyDescent="0.3">
      <c r="A3490" t="s">
        <v>140</v>
      </c>
      <c r="B3490" t="s">
        <v>4035</v>
      </c>
      <c r="C3490" t="s">
        <v>4060</v>
      </c>
      <c r="D3490" t="s">
        <v>4066</v>
      </c>
      <c r="E3490" s="29">
        <v>4962.5688468134176</v>
      </c>
      <c r="F3490" s="29">
        <v>10000</v>
      </c>
    </row>
    <row r="3491" spans="1:6" hidden="1" x14ac:dyDescent="0.3">
      <c r="A3491" t="s">
        <v>140</v>
      </c>
      <c r="B3491" t="s">
        <v>4035</v>
      </c>
      <c r="C3491" t="s">
        <v>4060</v>
      </c>
      <c r="D3491" t="s">
        <v>4067</v>
      </c>
      <c r="E3491" s="29">
        <v>3204.3318092106183</v>
      </c>
      <c r="F3491" s="29">
        <v>6500</v>
      </c>
    </row>
  </sheetData>
  <autoFilter ref="A1:F3491" xr:uid="{3301D4AA-8370-41A0-89FC-D80D9B68704C}">
    <filterColumn colId="2">
      <filters>
        <filter val="wc Cederberg Local Municipality"/>
      </filters>
    </filterColumn>
  </autoFilter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3FDC1-F6E3-4DCD-A0B8-6167C264C562}">
  <sheetPr>
    <tabColor rgb="FF00B050"/>
  </sheetPr>
  <dimension ref="A1:F3492"/>
  <sheetViews>
    <sheetView workbookViewId="0">
      <selection activeCell="G9" sqref="G9"/>
    </sheetView>
  </sheetViews>
  <sheetFormatPr defaultRowHeight="14.4" x14ac:dyDescent="0.3"/>
  <cols>
    <col min="1" max="1" width="23.109375" bestFit="1" customWidth="1"/>
    <col min="2" max="2" width="45.44140625" bestFit="1" customWidth="1"/>
    <col min="3" max="3" width="41.6640625" bestFit="1" customWidth="1"/>
    <col min="4" max="4" width="46.21875" bestFit="1" customWidth="1"/>
  </cols>
  <sheetData>
    <row r="1" spans="1:6" x14ac:dyDescent="0.3">
      <c r="A1" t="s">
        <v>53</v>
      </c>
      <c r="B1" t="s">
        <v>54</v>
      </c>
      <c r="C1" t="s">
        <v>564</v>
      </c>
      <c r="D1" t="s">
        <v>723</v>
      </c>
      <c r="E1" t="s">
        <v>4071</v>
      </c>
    </row>
    <row r="2" spans="1:6" x14ac:dyDescent="0.3">
      <c r="A2" t="s">
        <v>56</v>
      </c>
      <c r="B2" t="s">
        <v>1412</v>
      </c>
      <c r="C2" t="s">
        <v>1476</v>
      </c>
      <c r="D2" t="s">
        <v>1477</v>
      </c>
      <c r="E2">
        <v>1079</v>
      </c>
      <c r="F2" t="str">
        <f>VLOOKUP(D2,'General IEC Material'!D:D,1,0)</f>
        <v>ec Addo Clinic</v>
      </c>
    </row>
    <row r="3" spans="1:6" x14ac:dyDescent="0.3">
      <c r="A3" t="s">
        <v>56</v>
      </c>
      <c r="B3" t="s">
        <v>794</v>
      </c>
      <c r="C3" t="s">
        <v>912</v>
      </c>
      <c r="D3" t="s">
        <v>913</v>
      </c>
      <c r="E3">
        <v>439</v>
      </c>
      <c r="F3" t="str">
        <f>VLOOKUP(D3,'General IEC Material'!D:D,1,0)</f>
        <v>ec Adelaide Gateway Clinic</v>
      </c>
    </row>
    <row r="4" spans="1:6" x14ac:dyDescent="0.3">
      <c r="A4" t="s">
        <v>56</v>
      </c>
      <c r="B4" t="s">
        <v>1412</v>
      </c>
      <c r="C4" t="s">
        <v>1413</v>
      </c>
      <c r="D4" t="s">
        <v>1414</v>
      </c>
      <c r="E4">
        <v>580</v>
      </c>
      <c r="F4" t="str">
        <f>VLOOKUP(D4,'General IEC Material'!D:D,1,0)</f>
        <v>ec Aeroville Clinic</v>
      </c>
    </row>
    <row r="5" spans="1:6" x14ac:dyDescent="0.3">
      <c r="A5" t="s">
        <v>56</v>
      </c>
      <c r="B5" t="s">
        <v>57</v>
      </c>
      <c r="C5" t="s">
        <v>58</v>
      </c>
      <c r="D5" t="s">
        <v>726</v>
      </c>
      <c r="E5">
        <v>639</v>
      </c>
      <c r="F5" t="str">
        <f>VLOOKUP(D5,'General IEC Material'!D:D,1,0)</f>
        <v>ec Afsondering Clinic</v>
      </c>
    </row>
    <row r="6" spans="1:6" x14ac:dyDescent="0.3">
      <c r="A6" t="s">
        <v>56</v>
      </c>
      <c r="B6" t="s">
        <v>1016</v>
      </c>
      <c r="C6" t="s">
        <v>1017</v>
      </c>
      <c r="D6" t="s">
        <v>1018</v>
      </c>
      <c r="E6">
        <v>468</v>
      </c>
      <c r="F6" t="str">
        <f>VLOOKUP(D6,'General IEC Material'!D:D,1,0)</f>
        <v>ec Agnes Rest Clinic</v>
      </c>
    </row>
    <row r="7" spans="1:6" x14ac:dyDescent="0.3">
      <c r="A7" t="s">
        <v>56</v>
      </c>
      <c r="B7" t="s">
        <v>1412</v>
      </c>
      <c r="C7" t="s">
        <v>1465</v>
      </c>
      <c r="D7" t="s">
        <v>1466</v>
      </c>
      <c r="E7">
        <v>616</v>
      </c>
      <c r="F7" t="str">
        <f>VLOOKUP(D7,'General IEC Material'!D:D,1,0)</f>
        <v>ec Alexandria Clinic</v>
      </c>
    </row>
    <row r="8" spans="1:6" x14ac:dyDescent="0.3">
      <c r="A8" t="s">
        <v>56</v>
      </c>
      <c r="B8" t="s">
        <v>64</v>
      </c>
      <c r="C8" t="s">
        <v>67</v>
      </c>
      <c r="D8" t="s">
        <v>1257</v>
      </c>
      <c r="E8">
        <v>1689</v>
      </c>
      <c r="F8" t="str">
        <f>VLOOKUP(D8,'General IEC Material'!D:D,1,0)</f>
        <v>ec Algoa Park Clinic</v>
      </c>
    </row>
    <row r="9" spans="1:6" x14ac:dyDescent="0.3">
      <c r="A9" t="s">
        <v>56</v>
      </c>
      <c r="B9" t="s">
        <v>1182</v>
      </c>
      <c r="C9" t="s">
        <v>1226</v>
      </c>
      <c r="D9" t="s">
        <v>1227</v>
      </c>
      <c r="E9">
        <v>825</v>
      </c>
      <c r="F9" t="str">
        <f>VLOOKUP(D9,'General IEC Material'!D:D,1,0)</f>
        <v>ec Aliwal North Block H Clinic</v>
      </c>
    </row>
    <row r="10" spans="1:6" x14ac:dyDescent="0.3">
      <c r="A10" t="s">
        <v>56</v>
      </c>
      <c r="B10" t="s">
        <v>1016</v>
      </c>
      <c r="C10" t="s">
        <v>1043</v>
      </c>
      <c r="D10" t="s">
        <v>1044</v>
      </c>
      <c r="E10">
        <v>615</v>
      </c>
      <c r="F10" t="str">
        <f>VLOOKUP(D10,'General IEC Material'!D:D,1,0)</f>
        <v>ec All Saints Gateway Clinic</v>
      </c>
    </row>
    <row r="11" spans="1:6" x14ac:dyDescent="0.3">
      <c r="A11" t="s">
        <v>56</v>
      </c>
      <c r="B11" t="s">
        <v>62</v>
      </c>
      <c r="C11" t="s">
        <v>63</v>
      </c>
      <c r="D11" t="s">
        <v>949</v>
      </c>
      <c r="E11">
        <v>601</v>
      </c>
      <c r="F11" t="str">
        <f>VLOOKUP(D11,'General IEC Material'!D:D,1,0)</f>
        <v>ec Alphendale Clinic</v>
      </c>
    </row>
    <row r="12" spans="1:6" x14ac:dyDescent="0.3">
      <c r="A12" t="s">
        <v>56</v>
      </c>
      <c r="B12" t="s">
        <v>794</v>
      </c>
      <c r="C12" t="s">
        <v>795</v>
      </c>
      <c r="D12" t="s">
        <v>796</v>
      </c>
      <c r="E12">
        <v>390</v>
      </c>
      <c r="F12" t="str">
        <f>VLOOKUP(D12,'General IEC Material'!D:D,1,0)</f>
        <v>ec Amabele Clinic</v>
      </c>
    </row>
    <row r="13" spans="1:6" x14ac:dyDescent="0.3">
      <c r="A13" t="s">
        <v>56</v>
      </c>
      <c r="B13" t="s">
        <v>57</v>
      </c>
      <c r="C13" t="s">
        <v>59</v>
      </c>
      <c r="D13" t="s">
        <v>150</v>
      </c>
      <c r="E13">
        <v>1274</v>
      </c>
      <c r="F13" t="str">
        <f>VLOOKUP(D13,'General IEC Material'!D:D,1,0)</f>
        <v>ec Amadiba Clinic</v>
      </c>
    </row>
    <row r="14" spans="1:6" x14ac:dyDescent="0.3">
      <c r="A14" t="s">
        <v>56</v>
      </c>
      <c r="B14" t="s">
        <v>62</v>
      </c>
      <c r="C14" t="s">
        <v>63</v>
      </c>
      <c r="D14" t="s">
        <v>950</v>
      </c>
      <c r="E14">
        <v>724</v>
      </c>
      <c r="F14" t="str">
        <f>VLOOKUP(D14,'General IEC Material'!D:D,1,0)</f>
        <v>ec Amahleke Clinic</v>
      </c>
    </row>
    <row r="15" spans="1:6" x14ac:dyDescent="0.3">
      <c r="A15" t="s">
        <v>56</v>
      </c>
      <c r="B15" t="s">
        <v>57</v>
      </c>
      <c r="C15" t="s">
        <v>59</v>
      </c>
      <c r="D15" t="s">
        <v>744</v>
      </c>
      <c r="E15">
        <v>762</v>
      </c>
      <c r="F15" t="str">
        <f>VLOOKUP(D15,'General IEC Material'!D:D,1,0)</f>
        <v>ec Amandengane Clinic</v>
      </c>
    </row>
    <row r="16" spans="1:6" x14ac:dyDescent="0.3">
      <c r="A16" t="s">
        <v>56</v>
      </c>
      <c r="B16" t="s">
        <v>57</v>
      </c>
      <c r="C16" t="s">
        <v>59</v>
      </c>
      <c r="D16" t="s">
        <v>745</v>
      </c>
      <c r="E16">
        <v>535</v>
      </c>
      <c r="F16" t="str">
        <f>VLOOKUP(D16,'General IEC Material'!D:D,1,0)</f>
        <v>ec Amantshangase Clinic</v>
      </c>
    </row>
    <row r="17" spans="1:6" x14ac:dyDescent="0.3">
      <c r="A17" t="s">
        <v>56</v>
      </c>
      <c r="B17" t="s">
        <v>794</v>
      </c>
      <c r="C17" t="s">
        <v>912</v>
      </c>
      <c r="D17" t="s">
        <v>914</v>
      </c>
      <c r="E17">
        <v>344</v>
      </c>
      <c r="F17" t="str">
        <f>VLOOKUP(D17,'General IEC Material'!D:D,1,0)</f>
        <v>ec Amathole Basin Clinic</v>
      </c>
    </row>
    <row r="18" spans="1:6" x14ac:dyDescent="0.3">
      <c r="A18" t="s">
        <v>56</v>
      </c>
      <c r="B18" t="s">
        <v>1412</v>
      </c>
      <c r="C18" t="s">
        <v>1433</v>
      </c>
      <c r="D18" t="s">
        <v>1434</v>
      </c>
      <c r="E18">
        <v>362</v>
      </c>
      <c r="F18" t="str">
        <f>VLOOKUP(D18,'General IEC Material'!D:D,1,0)</f>
        <v>ec Andrieskraal Clinic</v>
      </c>
    </row>
    <row r="19" spans="1:6" x14ac:dyDescent="0.3">
      <c r="A19" t="s">
        <v>56</v>
      </c>
      <c r="B19" t="s">
        <v>1412</v>
      </c>
      <c r="C19" t="s">
        <v>1455</v>
      </c>
      <c r="D19" t="s">
        <v>1456</v>
      </c>
      <c r="E19">
        <v>622</v>
      </c>
      <c r="F19" t="str">
        <f>VLOOKUP(D19,'General IEC Material'!D:D,1,0)</f>
        <v>ec Anglo African Street Clinic</v>
      </c>
    </row>
    <row r="20" spans="1:6" x14ac:dyDescent="0.3">
      <c r="A20" t="s">
        <v>56</v>
      </c>
      <c r="B20" t="s">
        <v>1016</v>
      </c>
      <c r="C20" t="s">
        <v>1167</v>
      </c>
      <c r="D20" t="s">
        <v>1168</v>
      </c>
      <c r="E20">
        <v>408</v>
      </c>
      <c r="F20" t="str">
        <f>VLOOKUP(D20,'General IEC Material'!D:D,1,0)</f>
        <v>ec Askeaton Clinic</v>
      </c>
    </row>
    <row r="21" spans="1:6" x14ac:dyDescent="0.3">
      <c r="A21" t="s">
        <v>56</v>
      </c>
      <c r="B21" t="s">
        <v>62</v>
      </c>
      <c r="C21" t="s">
        <v>63</v>
      </c>
      <c r="D21" t="s">
        <v>951</v>
      </c>
      <c r="E21">
        <v>694</v>
      </c>
      <c r="F21" t="str">
        <f>VLOOKUP(D21,'General IEC Material'!D:D,1,0)</f>
        <v>ec Aspiranza Clinic</v>
      </c>
    </row>
    <row r="22" spans="1:6" x14ac:dyDescent="0.3">
      <c r="A22" t="s">
        <v>56</v>
      </c>
      <c r="B22" t="s">
        <v>794</v>
      </c>
      <c r="C22" t="s">
        <v>912</v>
      </c>
      <c r="D22" t="s">
        <v>915</v>
      </c>
      <c r="E22">
        <v>353</v>
      </c>
      <c r="F22" t="str">
        <f>VLOOKUP(D22,'General IEC Material'!D:D,1,0)</f>
        <v>ec Assina Mandla Clinic</v>
      </c>
    </row>
    <row r="23" spans="1:6" x14ac:dyDescent="0.3">
      <c r="A23" t="s">
        <v>56</v>
      </c>
      <c r="B23" t="s">
        <v>1016</v>
      </c>
      <c r="C23" t="s">
        <v>1069</v>
      </c>
      <c r="D23" t="s">
        <v>1070</v>
      </c>
      <c r="E23">
        <v>344</v>
      </c>
      <c r="F23" t="str">
        <f>VLOOKUP(D23,'General IEC Material'!D:D,1,0)</f>
        <v>ec Bacclesfarm Clinic</v>
      </c>
    </row>
    <row r="24" spans="1:6" x14ac:dyDescent="0.3">
      <c r="A24" t="s">
        <v>56</v>
      </c>
      <c r="B24" t="s">
        <v>794</v>
      </c>
      <c r="C24" t="s">
        <v>826</v>
      </c>
      <c r="D24" t="s">
        <v>827</v>
      </c>
      <c r="E24">
        <v>522</v>
      </c>
      <c r="F24" t="str">
        <f>VLOOKUP(D24,'General IEC Material'!D:D,1,0)</f>
        <v>ec Badi Clinic</v>
      </c>
    </row>
    <row r="25" spans="1:6" x14ac:dyDescent="0.3">
      <c r="A25" t="s">
        <v>56</v>
      </c>
      <c r="B25" t="s">
        <v>68</v>
      </c>
      <c r="C25" t="s">
        <v>69</v>
      </c>
      <c r="D25" t="s">
        <v>1266</v>
      </c>
      <c r="E25">
        <v>1086</v>
      </c>
      <c r="F25" t="str">
        <f>VLOOKUP(D25,'General IEC Material'!D:D,1,0)</f>
        <v>ec Bala Clinic</v>
      </c>
    </row>
    <row r="26" spans="1:6" x14ac:dyDescent="0.3">
      <c r="A26" t="s">
        <v>56</v>
      </c>
      <c r="B26" t="s">
        <v>57</v>
      </c>
      <c r="C26" t="s">
        <v>59</v>
      </c>
      <c r="D26" t="s">
        <v>746</v>
      </c>
      <c r="E26">
        <v>655</v>
      </c>
      <c r="F26" t="str">
        <f>VLOOKUP(D26,'General IEC Material'!D:D,1,0)</f>
        <v>ec Baleni Clinic</v>
      </c>
    </row>
    <row r="27" spans="1:6" x14ac:dyDescent="0.3">
      <c r="A27" t="s">
        <v>56</v>
      </c>
      <c r="B27" t="s">
        <v>794</v>
      </c>
      <c r="C27" t="s">
        <v>912</v>
      </c>
      <c r="D27" t="s">
        <v>916</v>
      </c>
      <c r="E27">
        <v>399</v>
      </c>
      <c r="F27" t="str">
        <f>VLOOKUP(D27,'General IEC Material'!D:D,1,0)</f>
        <v>ec Balfour Clinic</v>
      </c>
    </row>
    <row r="28" spans="1:6" x14ac:dyDescent="0.3">
      <c r="A28" t="s">
        <v>56</v>
      </c>
      <c r="B28" t="s">
        <v>68</v>
      </c>
      <c r="C28" t="s">
        <v>71</v>
      </c>
      <c r="D28" t="s">
        <v>1393</v>
      </c>
      <c r="E28">
        <v>997</v>
      </c>
      <c r="F28" t="str">
        <f>VLOOKUP(D28,'General IEC Material'!D:D,1,0)</f>
        <v>ec Bambisana Gateway Clinic</v>
      </c>
    </row>
    <row r="29" spans="1:6" x14ac:dyDescent="0.3">
      <c r="A29" t="s">
        <v>56</v>
      </c>
      <c r="B29" t="s">
        <v>1016</v>
      </c>
      <c r="C29" t="s">
        <v>1119</v>
      </c>
      <c r="D29" t="s">
        <v>1120</v>
      </c>
      <c r="E29">
        <v>378</v>
      </c>
      <c r="F29" t="str">
        <f>VLOOKUP(D29,'General IEC Material'!D:D,1,0)</f>
        <v>ec Banzi Clinic</v>
      </c>
    </row>
    <row r="30" spans="1:6" x14ac:dyDescent="0.3">
      <c r="A30" t="s">
        <v>56</v>
      </c>
      <c r="B30" t="s">
        <v>1016</v>
      </c>
      <c r="C30" t="s">
        <v>1156</v>
      </c>
      <c r="D30" t="s">
        <v>1157</v>
      </c>
      <c r="E30">
        <v>344</v>
      </c>
      <c r="F30" t="str">
        <f>VLOOKUP(D30,'General IEC Material'!D:D,1,0)</f>
        <v>ec Baroda Clinic</v>
      </c>
    </row>
    <row r="31" spans="1:6" x14ac:dyDescent="0.3">
      <c r="A31" t="s">
        <v>56</v>
      </c>
      <c r="B31" t="s">
        <v>1412</v>
      </c>
      <c r="C31" t="s">
        <v>1420</v>
      </c>
      <c r="D31" t="s">
        <v>1421</v>
      </c>
      <c r="E31">
        <v>592</v>
      </c>
      <c r="F31" t="str">
        <f>VLOOKUP(D31,'General IEC Material'!D:D,1,0)</f>
        <v>ec Baviaans Clinic</v>
      </c>
    </row>
    <row r="32" spans="1:6" x14ac:dyDescent="0.3">
      <c r="A32" t="s">
        <v>56</v>
      </c>
      <c r="B32" t="s">
        <v>68</v>
      </c>
      <c r="C32" t="s">
        <v>70</v>
      </c>
      <c r="D32" t="s">
        <v>1284</v>
      </c>
      <c r="E32">
        <v>1707</v>
      </c>
      <c r="F32" t="str">
        <f>VLOOKUP(D32,'General IEC Material'!D:D,1,0)</f>
        <v>ec Baziya CHC</v>
      </c>
    </row>
    <row r="33" spans="1:6" x14ac:dyDescent="0.3">
      <c r="A33" t="s">
        <v>56</v>
      </c>
      <c r="B33" t="s">
        <v>62</v>
      </c>
      <c r="C33" t="s">
        <v>63</v>
      </c>
      <c r="D33" t="s">
        <v>952</v>
      </c>
      <c r="E33">
        <v>709</v>
      </c>
      <c r="F33" t="str">
        <f>VLOOKUP(D33,'General IEC Material'!D:D,1,0)</f>
        <v>ec Beacon Bay Clinic</v>
      </c>
    </row>
    <row r="34" spans="1:6" x14ac:dyDescent="0.3">
      <c r="A34" t="s">
        <v>56</v>
      </c>
      <c r="B34" t="s">
        <v>1412</v>
      </c>
      <c r="C34" t="s">
        <v>1413</v>
      </c>
      <c r="D34" t="s">
        <v>1415</v>
      </c>
      <c r="E34">
        <v>362</v>
      </c>
      <c r="F34" t="str">
        <f>VLOOKUP(D34,'General IEC Material'!D:D,1,0)</f>
        <v>ec Beatrice Ngwentle Clinic</v>
      </c>
    </row>
    <row r="35" spans="1:6" x14ac:dyDescent="0.3">
      <c r="A35" t="s">
        <v>56</v>
      </c>
      <c r="B35" t="s">
        <v>794</v>
      </c>
      <c r="C35" t="s">
        <v>912</v>
      </c>
      <c r="D35" t="s">
        <v>917</v>
      </c>
      <c r="E35">
        <v>389</v>
      </c>
      <c r="F35" t="str">
        <f>VLOOKUP(D35,'General IEC Material'!D:D,1,0)</f>
        <v>ec Bedford Clinic</v>
      </c>
    </row>
    <row r="36" spans="1:6" x14ac:dyDescent="0.3">
      <c r="A36" t="s">
        <v>56</v>
      </c>
      <c r="B36" t="s">
        <v>1016</v>
      </c>
      <c r="C36" t="s">
        <v>1167</v>
      </c>
      <c r="D36" t="s">
        <v>1169</v>
      </c>
      <c r="E36">
        <v>344</v>
      </c>
      <c r="F36" t="str">
        <f>VLOOKUP(D36,'General IEC Material'!D:D,1,0)</f>
        <v>ec Beestekraal Clinic</v>
      </c>
    </row>
    <row r="37" spans="1:6" x14ac:dyDescent="0.3">
      <c r="A37" t="s">
        <v>56</v>
      </c>
      <c r="B37" t="s">
        <v>1016</v>
      </c>
      <c r="C37" t="s">
        <v>1017</v>
      </c>
      <c r="D37" t="s">
        <v>1019</v>
      </c>
      <c r="E37">
        <v>441</v>
      </c>
      <c r="F37" t="str">
        <f>VLOOKUP(D37,'General IEC Material'!D:D,1,0)</f>
        <v>ec Bengu Clinic (Emalahleni)</v>
      </c>
    </row>
    <row r="38" spans="1:6" x14ac:dyDescent="0.3">
      <c r="A38" t="s">
        <v>56</v>
      </c>
      <c r="B38" t="s">
        <v>1182</v>
      </c>
      <c r="C38" t="s">
        <v>1205</v>
      </c>
      <c r="D38" t="s">
        <v>1206</v>
      </c>
      <c r="E38">
        <v>441</v>
      </c>
      <c r="F38" t="str">
        <f>VLOOKUP(D38,'General IEC Material'!D:D,1,0)</f>
        <v>ec Bensonvale Clinic</v>
      </c>
    </row>
    <row r="39" spans="1:6" x14ac:dyDescent="0.3">
      <c r="A39" t="s">
        <v>56</v>
      </c>
      <c r="B39" t="s">
        <v>1412</v>
      </c>
      <c r="C39" t="s">
        <v>1476</v>
      </c>
      <c r="D39" t="s">
        <v>1478</v>
      </c>
      <c r="E39">
        <v>520</v>
      </c>
      <c r="F39" t="str">
        <f>VLOOKUP(D39,'General IEC Material'!D:D,1,0)</f>
        <v>ec Bergsig Clinic</v>
      </c>
    </row>
    <row r="40" spans="1:6" x14ac:dyDescent="0.3">
      <c r="A40" t="s">
        <v>56</v>
      </c>
      <c r="B40" t="s">
        <v>62</v>
      </c>
      <c r="C40" t="s">
        <v>63</v>
      </c>
      <c r="D40" t="s">
        <v>953</v>
      </c>
      <c r="E40">
        <v>769</v>
      </c>
      <c r="F40" t="str">
        <f>VLOOKUP(D40,'General IEC Material'!D:D,1,0)</f>
        <v>ec Berlin Clinic</v>
      </c>
    </row>
    <row r="41" spans="1:6" x14ac:dyDescent="0.3">
      <c r="A41" t="s">
        <v>56</v>
      </c>
      <c r="B41" t="s">
        <v>1182</v>
      </c>
      <c r="C41" t="s">
        <v>1183</v>
      </c>
      <c r="D41" t="s">
        <v>1184</v>
      </c>
      <c r="E41">
        <v>416</v>
      </c>
      <c r="F41" t="str">
        <f>VLOOKUP(D41,'General IEC Material'!D:D,1,0)</f>
        <v>ec Bethania Clinic</v>
      </c>
    </row>
    <row r="42" spans="1:6" x14ac:dyDescent="0.3">
      <c r="A42" t="s">
        <v>56</v>
      </c>
      <c r="B42" t="s">
        <v>794</v>
      </c>
      <c r="C42" t="s">
        <v>912</v>
      </c>
      <c r="D42" t="s">
        <v>918</v>
      </c>
      <c r="E42">
        <v>381</v>
      </c>
      <c r="F42" t="str">
        <f>VLOOKUP(D42,'General IEC Material'!D:D,1,0)</f>
        <v>ec Bezuidenhoutville Clinic</v>
      </c>
    </row>
    <row r="43" spans="1:6" x14ac:dyDescent="0.3">
      <c r="A43" t="s">
        <v>56</v>
      </c>
      <c r="B43" t="s">
        <v>794</v>
      </c>
      <c r="C43" t="s">
        <v>889</v>
      </c>
      <c r="D43" t="s">
        <v>890</v>
      </c>
      <c r="E43">
        <v>353</v>
      </c>
      <c r="F43" t="str">
        <f>VLOOKUP(D43,'General IEC Material'!D:D,1,0)</f>
        <v>ec Bhele Clinic</v>
      </c>
    </row>
    <row r="44" spans="1:6" x14ac:dyDescent="0.3">
      <c r="A44" t="s">
        <v>56</v>
      </c>
      <c r="B44" t="s">
        <v>62</v>
      </c>
      <c r="C44" t="s">
        <v>63</v>
      </c>
      <c r="D44" t="s">
        <v>954</v>
      </c>
      <c r="E44">
        <v>429</v>
      </c>
      <c r="F44" t="str">
        <f>VLOOKUP(D44,'General IEC Material'!D:D,1,0)</f>
        <v>ec Bhisho Gateway Clinic</v>
      </c>
    </row>
    <row r="45" spans="1:6" x14ac:dyDescent="0.3">
      <c r="A45" t="s">
        <v>56</v>
      </c>
      <c r="B45" t="s">
        <v>1412</v>
      </c>
      <c r="C45" t="s">
        <v>1413</v>
      </c>
      <c r="D45" t="s">
        <v>1416</v>
      </c>
      <c r="E45">
        <v>446</v>
      </c>
      <c r="F45" t="str">
        <f>VLOOKUP(D45,'General IEC Material'!D:D,1,0)</f>
        <v>ec Bhongweni Clinic</v>
      </c>
    </row>
    <row r="46" spans="1:6" x14ac:dyDescent="0.3">
      <c r="A46" t="s">
        <v>56</v>
      </c>
      <c r="B46" t="s">
        <v>1016</v>
      </c>
      <c r="C46" t="s">
        <v>1119</v>
      </c>
      <c r="D46" t="s">
        <v>1121</v>
      </c>
      <c r="E46">
        <v>406</v>
      </c>
      <c r="F46" t="str">
        <f>VLOOKUP(D46,'General IEC Material'!D:D,1,0)</f>
        <v>ec Bilatye Clinic</v>
      </c>
    </row>
    <row r="47" spans="1:6" x14ac:dyDescent="0.3">
      <c r="A47" t="s">
        <v>56</v>
      </c>
      <c r="B47" t="s">
        <v>68</v>
      </c>
      <c r="C47" t="s">
        <v>70</v>
      </c>
      <c r="D47" t="s">
        <v>1285</v>
      </c>
      <c r="E47">
        <v>789</v>
      </c>
      <c r="F47" t="str">
        <f>VLOOKUP(D47,'General IEC Material'!D:D,1,0)</f>
        <v>ec Bityi Clinic</v>
      </c>
    </row>
    <row r="48" spans="1:6" x14ac:dyDescent="0.3">
      <c r="A48" t="s">
        <v>56</v>
      </c>
      <c r="B48" t="s">
        <v>1182</v>
      </c>
      <c r="C48" t="s">
        <v>1205</v>
      </c>
      <c r="D48" t="s">
        <v>1207</v>
      </c>
      <c r="E48">
        <v>432</v>
      </c>
      <c r="F48" t="str">
        <f>VLOOKUP(D48,'General IEC Material'!D:D,1,0)</f>
        <v>ec Bluegums Clinic</v>
      </c>
    </row>
    <row r="49" spans="1:6" x14ac:dyDescent="0.3">
      <c r="A49" t="s">
        <v>56</v>
      </c>
      <c r="B49" t="s">
        <v>68</v>
      </c>
      <c r="C49" t="s">
        <v>69</v>
      </c>
      <c r="D49" t="s">
        <v>1267</v>
      </c>
      <c r="E49">
        <v>445</v>
      </c>
      <c r="F49" t="str">
        <f>VLOOKUP(D49,'General IEC Material'!D:D,1,0)</f>
        <v>ec Bodweni Clinic</v>
      </c>
    </row>
    <row r="50" spans="1:6" x14ac:dyDescent="0.3">
      <c r="A50" t="s">
        <v>56</v>
      </c>
      <c r="B50" t="s">
        <v>1016</v>
      </c>
      <c r="C50" t="s">
        <v>1043</v>
      </c>
      <c r="D50" t="s">
        <v>1045</v>
      </c>
      <c r="E50">
        <v>504</v>
      </c>
      <c r="F50" t="str">
        <f>VLOOKUP(D50,'General IEC Material'!D:D,1,0)</f>
        <v>ec Bokleni Clinic</v>
      </c>
    </row>
    <row r="51" spans="1:6" x14ac:dyDescent="0.3">
      <c r="A51" t="s">
        <v>56</v>
      </c>
      <c r="B51" t="s">
        <v>1016</v>
      </c>
      <c r="C51" t="s">
        <v>1069</v>
      </c>
      <c r="D51" t="s">
        <v>1071</v>
      </c>
      <c r="E51">
        <v>380</v>
      </c>
      <c r="F51" t="str">
        <f>VLOOKUP(D51,'General IEC Material'!D:D,1,0)</f>
        <v>ec Bolotwa Clinic (Confimvaba)</v>
      </c>
    </row>
    <row r="52" spans="1:6" x14ac:dyDescent="0.3">
      <c r="A52" t="s">
        <v>56</v>
      </c>
      <c r="B52" t="s">
        <v>794</v>
      </c>
      <c r="C52" t="s">
        <v>826</v>
      </c>
      <c r="D52" t="s">
        <v>828</v>
      </c>
      <c r="E52">
        <v>575</v>
      </c>
      <c r="F52" t="str">
        <f>VLOOKUP(D52,'General IEC Material'!D:D,1,0)</f>
        <v>ec Bolotwa Clinic (Idutywa)</v>
      </c>
    </row>
    <row r="53" spans="1:6" x14ac:dyDescent="0.3">
      <c r="A53" t="s">
        <v>56</v>
      </c>
      <c r="B53" t="s">
        <v>794</v>
      </c>
      <c r="C53" t="s">
        <v>826</v>
      </c>
      <c r="D53" t="s">
        <v>829</v>
      </c>
      <c r="E53">
        <v>993</v>
      </c>
      <c r="F53" t="str">
        <f>VLOOKUP(D53,'General IEC Material'!D:D,1,0)</f>
        <v>ec Bomvana Clinic</v>
      </c>
    </row>
    <row r="54" spans="1:6" x14ac:dyDescent="0.3">
      <c r="A54" t="s">
        <v>56</v>
      </c>
      <c r="B54" t="s">
        <v>68</v>
      </c>
      <c r="C54" t="s">
        <v>71</v>
      </c>
      <c r="D54" t="s">
        <v>1394</v>
      </c>
      <c r="E54">
        <v>779</v>
      </c>
      <c r="F54" t="str">
        <f>VLOOKUP(D54,'General IEC Material'!D:D,1,0)</f>
        <v>ec Bomvini Clinic</v>
      </c>
    </row>
    <row r="55" spans="1:6" x14ac:dyDescent="0.3">
      <c r="A55" t="s">
        <v>56</v>
      </c>
      <c r="B55" t="s">
        <v>1016</v>
      </c>
      <c r="C55" t="s">
        <v>1017</v>
      </c>
      <c r="D55" t="s">
        <v>1020</v>
      </c>
      <c r="E55">
        <v>406</v>
      </c>
      <c r="F55" t="str">
        <f>VLOOKUP(D55,'General IEC Material'!D:D,1,0)</f>
        <v>ec Boomplaas Clinic</v>
      </c>
    </row>
    <row r="56" spans="1:6" x14ac:dyDescent="0.3">
      <c r="A56" t="s">
        <v>56</v>
      </c>
      <c r="B56" t="s">
        <v>64</v>
      </c>
      <c r="C56" t="s">
        <v>67</v>
      </c>
      <c r="D56" t="s">
        <v>180</v>
      </c>
      <c r="E56">
        <v>2781</v>
      </c>
      <c r="F56" t="str">
        <f>VLOOKUP(D56,'General IEC Material'!D:D,1,0)</f>
        <v>ec Booysens Park Clinic</v>
      </c>
    </row>
    <row r="57" spans="1:6" x14ac:dyDescent="0.3">
      <c r="A57" t="s">
        <v>56</v>
      </c>
      <c r="B57" t="s">
        <v>62</v>
      </c>
      <c r="C57" t="s">
        <v>63</v>
      </c>
      <c r="D57" t="s">
        <v>955</v>
      </c>
      <c r="E57">
        <v>667</v>
      </c>
      <c r="F57" t="str">
        <f>VLOOKUP(D57,'General IEC Material'!D:D,1,0)</f>
        <v>ec Braelyn Clinic</v>
      </c>
    </row>
    <row r="58" spans="1:6" x14ac:dyDescent="0.3">
      <c r="A58" t="s">
        <v>56</v>
      </c>
      <c r="B58" t="s">
        <v>62</v>
      </c>
      <c r="C58" t="s">
        <v>63</v>
      </c>
      <c r="D58" t="s">
        <v>956</v>
      </c>
      <c r="E58">
        <v>619</v>
      </c>
      <c r="F58" t="str">
        <f>VLOOKUP(D58,'General IEC Material'!D:D,1,0)</f>
        <v>ec Braelyn Extension Clinic</v>
      </c>
    </row>
    <row r="59" spans="1:6" x14ac:dyDescent="0.3">
      <c r="A59" t="s">
        <v>56</v>
      </c>
      <c r="B59" t="s">
        <v>62</v>
      </c>
      <c r="C59" t="s">
        <v>63</v>
      </c>
      <c r="D59" t="s">
        <v>957</v>
      </c>
      <c r="E59">
        <v>473</v>
      </c>
      <c r="F59" t="str">
        <f>VLOOKUP(D59,'General IEC Material'!D:D,1,0)</f>
        <v>ec Breidbach Clinic</v>
      </c>
    </row>
    <row r="60" spans="1:6" x14ac:dyDescent="0.3">
      <c r="A60" t="s">
        <v>56</v>
      </c>
      <c r="B60" t="s">
        <v>1412</v>
      </c>
      <c r="C60" t="s">
        <v>1420</v>
      </c>
      <c r="D60" t="s">
        <v>1422</v>
      </c>
      <c r="E60">
        <v>405</v>
      </c>
      <c r="F60" t="str">
        <f>VLOOKUP(D60,'General IEC Material'!D:D,1,0)</f>
        <v>ec Brug Straat Clinic (Jansenville)</v>
      </c>
    </row>
    <row r="61" spans="1:6" x14ac:dyDescent="0.3">
      <c r="A61" t="s">
        <v>56</v>
      </c>
      <c r="B61" t="s">
        <v>68</v>
      </c>
      <c r="C61" t="s">
        <v>71</v>
      </c>
      <c r="D61" t="s">
        <v>1395</v>
      </c>
      <c r="E61">
        <v>691</v>
      </c>
      <c r="F61" t="str">
        <f>VLOOKUP(D61,'General IEC Material'!D:D,1,0)</f>
        <v>ec Buchele Clinic</v>
      </c>
    </row>
    <row r="62" spans="1:6" x14ac:dyDescent="0.3">
      <c r="A62" t="s">
        <v>56</v>
      </c>
      <c r="B62" t="s">
        <v>62</v>
      </c>
      <c r="C62" t="s">
        <v>63</v>
      </c>
      <c r="D62" t="s">
        <v>958</v>
      </c>
      <c r="E62">
        <v>379</v>
      </c>
      <c r="F62" t="str">
        <f>VLOOKUP(D62,'General IEC Material'!D:D,1,0)</f>
        <v>ec Bulembu Clinic</v>
      </c>
    </row>
    <row r="63" spans="1:6" x14ac:dyDescent="0.3">
      <c r="A63" t="s">
        <v>56</v>
      </c>
      <c r="B63" t="s">
        <v>68</v>
      </c>
      <c r="C63" t="s">
        <v>70</v>
      </c>
      <c r="D63" t="s">
        <v>1286</v>
      </c>
      <c r="E63">
        <v>344</v>
      </c>
      <c r="F63" t="str">
        <f>VLOOKUP(D63,'General IEC Material'!D:D,1,0)</f>
        <v>ec Bumbane Clinic</v>
      </c>
    </row>
    <row r="64" spans="1:6" x14ac:dyDescent="0.3">
      <c r="A64" t="s">
        <v>56</v>
      </c>
      <c r="B64" t="s">
        <v>68</v>
      </c>
      <c r="C64" t="s">
        <v>1363</v>
      </c>
      <c r="D64" t="s">
        <v>1364</v>
      </c>
      <c r="E64">
        <v>1246</v>
      </c>
      <c r="F64" t="str">
        <f>VLOOKUP(D64,'General IEC Material'!D:D,1,0)</f>
        <v>ec Buntingville Clinic</v>
      </c>
    </row>
    <row r="65" spans="1:6" x14ac:dyDescent="0.3">
      <c r="A65" t="s">
        <v>56</v>
      </c>
      <c r="B65" t="s">
        <v>1182</v>
      </c>
      <c r="C65" t="s">
        <v>1226</v>
      </c>
      <c r="D65" t="s">
        <v>1228</v>
      </c>
      <c r="E65">
        <v>369</v>
      </c>
      <c r="F65" t="str">
        <f>VLOOKUP(D65,'General IEC Material'!D:D,1,0)</f>
        <v>ec Burgersdorp Clinic</v>
      </c>
    </row>
    <row r="66" spans="1:6" x14ac:dyDescent="0.3">
      <c r="A66" t="s">
        <v>56</v>
      </c>
      <c r="B66" t="s">
        <v>794</v>
      </c>
      <c r="C66" t="s">
        <v>795</v>
      </c>
      <c r="D66" t="s">
        <v>797</v>
      </c>
      <c r="E66">
        <v>354</v>
      </c>
      <c r="F66" t="str">
        <f>VLOOKUP(D66,'General IEC Material'!D:D,1,0)</f>
        <v>ec Burnshill Clinic</v>
      </c>
    </row>
    <row r="67" spans="1:6" x14ac:dyDescent="0.3">
      <c r="A67" t="s">
        <v>56</v>
      </c>
      <c r="B67" t="s">
        <v>794</v>
      </c>
      <c r="C67" t="s">
        <v>859</v>
      </c>
      <c r="D67" t="s">
        <v>860</v>
      </c>
      <c r="E67">
        <v>1115</v>
      </c>
      <c r="F67" t="str">
        <f>VLOOKUP(D67,'General IEC Material'!D:D,1,0)</f>
        <v>ec Butterworth Gateway Clinic</v>
      </c>
    </row>
    <row r="68" spans="1:6" x14ac:dyDescent="0.3">
      <c r="A68" t="s">
        <v>56</v>
      </c>
      <c r="B68" t="s">
        <v>68</v>
      </c>
      <c r="C68" t="s">
        <v>1333</v>
      </c>
      <c r="D68" t="s">
        <v>1334</v>
      </c>
      <c r="E68">
        <v>362</v>
      </c>
      <c r="F68" t="str">
        <f>VLOOKUP(D68,'General IEC Material'!D:D,1,0)</f>
        <v>ec Caba Clinic</v>
      </c>
    </row>
    <row r="69" spans="1:6" x14ac:dyDescent="0.3">
      <c r="A69" t="s">
        <v>56</v>
      </c>
      <c r="B69" t="s">
        <v>68</v>
      </c>
      <c r="C69" t="s">
        <v>71</v>
      </c>
      <c r="D69" t="s">
        <v>1396</v>
      </c>
      <c r="E69">
        <v>780</v>
      </c>
      <c r="F69" t="str">
        <f>VLOOKUP(D69,'General IEC Material'!D:D,1,0)</f>
        <v>ec Caguba Clinic</v>
      </c>
    </row>
    <row r="70" spans="1:6" x14ac:dyDescent="0.3">
      <c r="A70" t="s">
        <v>56</v>
      </c>
      <c r="B70" t="s">
        <v>62</v>
      </c>
      <c r="C70" t="s">
        <v>63</v>
      </c>
      <c r="D70" t="s">
        <v>959</v>
      </c>
      <c r="E70">
        <v>735</v>
      </c>
      <c r="F70" t="str">
        <f>VLOOKUP(D70,'General IEC Material'!D:D,1,0)</f>
        <v>ec Cambridge Clinic</v>
      </c>
    </row>
    <row r="71" spans="1:6" x14ac:dyDescent="0.3">
      <c r="A71" t="s">
        <v>56</v>
      </c>
      <c r="B71" t="s">
        <v>57</v>
      </c>
      <c r="C71" t="s">
        <v>61</v>
      </c>
      <c r="D71" t="s">
        <v>774</v>
      </c>
      <c r="E71">
        <v>436</v>
      </c>
      <c r="F71" t="str">
        <f>VLOOKUP(D71,'General IEC Material'!D:D,1,0)</f>
        <v>ec Cancele Clinic</v>
      </c>
    </row>
    <row r="72" spans="1:6" x14ac:dyDescent="0.3">
      <c r="A72" t="s">
        <v>56</v>
      </c>
      <c r="B72" t="s">
        <v>68</v>
      </c>
      <c r="C72" t="s">
        <v>1363</v>
      </c>
      <c r="D72" t="s">
        <v>1365</v>
      </c>
      <c r="E72">
        <v>998</v>
      </c>
      <c r="F72" t="str">
        <f>VLOOKUP(D72,'General IEC Material'!D:D,1,0)</f>
        <v>ec Canzibe Gateway Clinic</v>
      </c>
    </row>
    <row r="73" spans="1:6" x14ac:dyDescent="0.3">
      <c r="A73" t="s">
        <v>56</v>
      </c>
      <c r="B73" t="s">
        <v>794</v>
      </c>
      <c r="C73" t="s">
        <v>795</v>
      </c>
      <c r="D73" t="s">
        <v>798</v>
      </c>
      <c r="E73">
        <v>353</v>
      </c>
      <c r="F73" t="str">
        <f>VLOOKUP(D73,'General IEC Material'!D:D,1,0)</f>
        <v>ec Cata Clinic</v>
      </c>
    </row>
    <row r="74" spans="1:6" x14ac:dyDescent="0.3">
      <c r="A74" t="s">
        <v>56</v>
      </c>
      <c r="B74" t="s">
        <v>794</v>
      </c>
      <c r="C74" t="s">
        <v>795</v>
      </c>
      <c r="D74" t="s">
        <v>799</v>
      </c>
      <c r="E74">
        <v>407</v>
      </c>
      <c r="F74" t="str">
        <f>VLOOKUP(D74,'General IEC Material'!D:D,1,0)</f>
        <v>ec Cathcart Clinic</v>
      </c>
    </row>
    <row r="75" spans="1:6" x14ac:dyDescent="0.3">
      <c r="A75" t="s">
        <v>56</v>
      </c>
      <c r="B75" t="s">
        <v>64</v>
      </c>
      <c r="C75" t="s">
        <v>67</v>
      </c>
      <c r="D75" t="s">
        <v>181</v>
      </c>
      <c r="E75">
        <v>3891</v>
      </c>
      <c r="F75" t="str">
        <f>VLOOKUP(D75,'General IEC Material'!D:D,1,0)</f>
        <v>ec Central CHC (Sandford)</v>
      </c>
    </row>
    <row r="76" spans="1:6" x14ac:dyDescent="0.3">
      <c r="A76" t="s">
        <v>56</v>
      </c>
      <c r="B76" t="s">
        <v>62</v>
      </c>
      <c r="C76" t="s">
        <v>63</v>
      </c>
      <c r="D76" t="s">
        <v>960</v>
      </c>
      <c r="E76">
        <v>1565</v>
      </c>
      <c r="F76" t="str">
        <f>VLOOKUP(D76,'General IEC Material'!D:D,1,0)</f>
        <v>ec Central Clinic (East London)</v>
      </c>
    </row>
    <row r="77" spans="1:6" x14ac:dyDescent="0.3">
      <c r="A77" t="s">
        <v>56</v>
      </c>
      <c r="B77" t="s">
        <v>64</v>
      </c>
      <c r="C77" t="s">
        <v>67</v>
      </c>
      <c r="D77" t="s">
        <v>1258</v>
      </c>
      <c r="E77">
        <v>1528</v>
      </c>
      <c r="F77" t="str">
        <f>VLOOKUP(D77,'General IEC Material'!D:D,1,0)</f>
        <v>ec Central Clinic (Port Elizabeth)</v>
      </c>
    </row>
    <row r="78" spans="1:6" x14ac:dyDescent="0.3">
      <c r="A78" t="s">
        <v>56</v>
      </c>
      <c r="B78" t="s">
        <v>68</v>
      </c>
      <c r="C78" t="s">
        <v>70</v>
      </c>
      <c r="D78" t="s">
        <v>1287</v>
      </c>
      <c r="E78">
        <v>666</v>
      </c>
      <c r="F78" t="str">
        <f>VLOOKUP(D78,'General IEC Material'!D:D,1,0)</f>
        <v>ec Centuli Clinic</v>
      </c>
    </row>
    <row r="79" spans="1:6" x14ac:dyDescent="0.3">
      <c r="A79" t="s">
        <v>56</v>
      </c>
      <c r="B79" t="s">
        <v>64</v>
      </c>
      <c r="C79" t="s">
        <v>67</v>
      </c>
      <c r="D79" t="s">
        <v>182</v>
      </c>
      <c r="E79">
        <v>4222</v>
      </c>
      <c r="F79" t="str">
        <f>VLOOKUP(D79,'General IEC Material'!D:D,1,0)</f>
        <v>ec Chatty Clinic</v>
      </c>
    </row>
    <row r="80" spans="1:6" x14ac:dyDescent="0.3">
      <c r="A80" t="s">
        <v>56</v>
      </c>
      <c r="B80" t="s">
        <v>62</v>
      </c>
      <c r="C80" t="s">
        <v>63</v>
      </c>
      <c r="D80" t="s">
        <v>961</v>
      </c>
      <c r="E80">
        <v>1057</v>
      </c>
      <c r="F80" t="str">
        <f>VLOOKUP(D80,'General IEC Material'!D:D,1,0)</f>
        <v>ec Chris Hani Clinic</v>
      </c>
    </row>
    <row r="81" spans="1:6" x14ac:dyDescent="0.3">
      <c r="A81" t="s">
        <v>56</v>
      </c>
      <c r="B81" t="s">
        <v>1016</v>
      </c>
      <c r="C81" t="s">
        <v>1069</v>
      </c>
      <c r="D81" t="s">
        <v>1072</v>
      </c>
      <c r="E81">
        <v>344</v>
      </c>
      <c r="F81" t="str">
        <f>VLOOKUP(D81,'General IEC Material'!D:D,1,0)</f>
        <v>ec Cimezile Clinic</v>
      </c>
    </row>
    <row r="82" spans="1:6" x14ac:dyDescent="0.3">
      <c r="A82" t="s">
        <v>56</v>
      </c>
      <c r="B82" t="s">
        <v>68</v>
      </c>
      <c r="C82" t="s">
        <v>70</v>
      </c>
      <c r="D82" t="s">
        <v>1288</v>
      </c>
      <c r="E82">
        <v>1425</v>
      </c>
      <c r="F82" t="str">
        <f>VLOOKUP(D82,'General IEC Material'!D:D,1,0)</f>
        <v>ec Civic Centre Clinic (Mthatha)</v>
      </c>
    </row>
    <row r="83" spans="1:6" x14ac:dyDescent="0.3">
      <c r="A83" t="s">
        <v>56</v>
      </c>
      <c r="B83" t="s">
        <v>1016</v>
      </c>
      <c r="C83" t="s">
        <v>1043</v>
      </c>
      <c r="D83" t="s">
        <v>1046</v>
      </c>
      <c r="E83">
        <v>424</v>
      </c>
      <c r="F83" t="str">
        <f>VLOOKUP(D83,'General IEC Material'!D:D,1,0)</f>
        <v>ec Clarkebury Clinic</v>
      </c>
    </row>
    <row r="84" spans="1:6" x14ac:dyDescent="0.3">
      <c r="A84" t="s">
        <v>56</v>
      </c>
      <c r="B84" t="s">
        <v>1412</v>
      </c>
      <c r="C84" t="s">
        <v>1444</v>
      </c>
      <c r="D84" t="s">
        <v>1445</v>
      </c>
      <c r="E84">
        <v>369</v>
      </c>
      <c r="F84" t="str">
        <f>VLOOKUP(D84,'General IEC Material'!D:D,1,0)</f>
        <v>ec Clarkson Clinic</v>
      </c>
    </row>
    <row r="85" spans="1:6" x14ac:dyDescent="0.3">
      <c r="A85" t="s">
        <v>56</v>
      </c>
      <c r="B85" t="s">
        <v>794</v>
      </c>
      <c r="C85" t="s">
        <v>795</v>
      </c>
      <c r="D85" t="s">
        <v>800</v>
      </c>
      <c r="E85">
        <v>423</v>
      </c>
      <c r="F85" t="str">
        <f>VLOOKUP(D85,'General IEC Material'!D:D,1,0)</f>
        <v>ec Cumakala 1 Clinic</v>
      </c>
    </row>
    <row r="86" spans="1:6" x14ac:dyDescent="0.3">
      <c r="A86" t="s">
        <v>56</v>
      </c>
      <c r="B86" t="s">
        <v>794</v>
      </c>
      <c r="C86" t="s">
        <v>795</v>
      </c>
      <c r="D86" t="s">
        <v>801</v>
      </c>
      <c r="E86">
        <v>493</v>
      </c>
      <c r="F86" t="str">
        <f>VLOOKUP(D86,'General IEC Material'!D:D,1,0)</f>
        <v>ec Cumakala 2 Clinic</v>
      </c>
    </row>
    <row r="87" spans="1:6" x14ac:dyDescent="0.3">
      <c r="A87" t="s">
        <v>56</v>
      </c>
      <c r="B87" t="s">
        <v>1016</v>
      </c>
      <c r="C87" t="s">
        <v>1043</v>
      </c>
      <c r="D87" t="s">
        <v>1047</v>
      </c>
      <c r="E87">
        <v>658</v>
      </c>
      <c r="F87" t="str">
        <f>VLOOKUP(D87,'General IEC Material'!D:D,1,0)</f>
        <v>ec Cwecweni Clinic</v>
      </c>
    </row>
    <row r="88" spans="1:6" x14ac:dyDescent="0.3">
      <c r="A88" t="s">
        <v>56</v>
      </c>
      <c r="B88" t="s">
        <v>68</v>
      </c>
      <c r="C88" t="s">
        <v>1363</v>
      </c>
      <c r="D88" t="s">
        <v>1366</v>
      </c>
      <c r="E88">
        <v>632</v>
      </c>
      <c r="F88" t="str">
        <f>VLOOKUP(D88,'General IEC Material'!D:D,1,0)</f>
        <v>ec Cwele Clinic</v>
      </c>
    </row>
    <row r="89" spans="1:6" x14ac:dyDescent="0.3">
      <c r="A89" t="s">
        <v>56</v>
      </c>
      <c r="B89" t="s">
        <v>794</v>
      </c>
      <c r="C89" t="s">
        <v>821</v>
      </c>
      <c r="D89" t="s">
        <v>822</v>
      </c>
      <c r="E89">
        <v>467</v>
      </c>
      <c r="F89" t="str">
        <f>VLOOKUP(D89,'General IEC Material'!D:D,1,0)</f>
        <v>ec Cwili Clinic</v>
      </c>
    </row>
    <row r="90" spans="1:6" x14ac:dyDescent="0.3">
      <c r="A90" t="s">
        <v>56</v>
      </c>
      <c r="B90" t="s">
        <v>794</v>
      </c>
      <c r="C90" t="s">
        <v>795</v>
      </c>
      <c r="D90" t="s">
        <v>802</v>
      </c>
      <c r="E90">
        <v>407</v>
      </c>
      <c r="F90" t="str">
        <f>VLOOKUP(D90,'General IEC Material'!D:D,1,0)</f>
        <v>ec Daliwe Clinic</v>
      </c>
    </row>
    <row r="91" spans="1:6" x14ac:dyDescent="0.3">
      <c r="A91" t="s">
        <v>56</v>
      </c>
      <c r="B91" t="s">
        <v>57</v>
      </c>
      <c r="C91" t="s">
        <v>59</v>
      </c>
      <c r="D91" t="s">
        <v>747</v>
      </c>
      <c r="E91">
        <v>662</v>
      </c>
      <c r="F91" t="str">
        <f>VLOOKUP(D91,'General IEC Material'!D:D,1,0)</f>
        <v>ec Daliwonga Clinic</v>
      </c>
    </row>
    <row r="92" spans="1:6" x14ac:dyDescent="0.3">
      <c r="A92" t="s">
        <v>56</v>
      </c>
      <c r="B92" t="s">
        <v>794</v>
      </c>
      <c r="C92" t="s">
        <v>912</v>
      </c>
      <c r="D92" t="s">
        <v>919</v>
      </c>
      <c r="E92">
        <v>353</v>
      </c>
      <c r="F92" t="str">
        <f>VLOOKUP(D92,'General IEC Material'!D:D,1,0)</f>
        <v>ec Debe Nek Clinic</v>
      </c>
    </row>
    <row r="93" spans="1:6" x14ac:dyDescent="0.3">
      <c r="A93" t="s">
        <v>56</v>
      </c>
      <c r="B93" t="s">
        <v>1016</v>
      </c>
      <c r="C93" t="s">
        <v>1069</v>
      </c>
      <c r="D93" t="s">
        <v>1073</v>
      </c>
      <c r="E93">
        <v>344</v>
      </c>
      <c r="F93" t="str">
        <f>VLOOKUP(D93,'General IEC Material'!D:D,1,0)</f>
        <v>ec Didimana Clinic</v>
      </c>
    </row>
    <row r="94" spans="1:6" x14ac:dyDescent="0.3">
      <c r="A94" t="s">
        <v>56</v>
      </c>
      <c r="B94" t="s">
        <v>62</v>
      </c>
      <c r="C94" t="s">
        <v>63</v>
      </c>
      <c r="D94" t="s">
        <v>156</v>
      </c>
      <c r="E94">
        <v>2111</v>
      </c>
      <c r="F94" t="str">
        <f>VLOOKUP(D94,'General IEC Material'!D:D,1,0)</f>
        <v>ec Dimbaza CHC</v>
      </c>
    </row>
    <row r="95" spans="1:6" x14ac:dyDescent="0.3">
      <c r="A95" t="s">
        <v>56</v>
      </c>
      <c r="B95" t="s">
        <v>794</v>
      </c>
      <c r="C95" t="s">
        <v>795</v>
      </c>
      <c r="D95" t="s">
        <v>803</v>
      </c>
      <c r="E95">
        <v>381</v>
      </c>
      <c r="F95" t="str">
        <f>VLOOKUP(D95,'General IEC Material'!D:D,1,0)</f>
        <v>ec Donnington Clinic</v>
      </c>
    </row>
    <row r="96" spans="1:6" x14ac:dyDescent="0.3">
      <c r="A96" t="s">
        <v>56</v>
      </c>
      <c r="B96" t="s">
        <v>1016</v>
      </c>
      <c r="C96" t="s">
        <v>1017</v>
      </c>
      <c r="D96" t="s">
        <v>1021</v>
      </c>
      <c r="E96">
        <v>544</v>
      </c>
      <c r="F96" t="str">
        <f>VLOOKUP(D96,'General IEC Material'!D:D,1,0)</f>
        <v>ec Dordrecht Clinic</v>
      </c>
    </row>
    <row r="97" spans="1:6" x14ac:dyDescent="0.3">
      <c r="A97" t="s">
        <v>56</v>
      </c>
      <c r="B97" t="s">
        <v>68</v>
      </c>
      <c r="C97" t="s">
        <v>1363</v>
      </c>
      <c r="D97" t="s">
        <v>1367</v>
      </c>
      <c r="E97">
        <v>752</v>
      </c>
      <c r="F97" t="str">
        <f>VLOOKUP(D97,'General IEC Material'!D:D,1,0)</f>
        <v>ec Double Falls Clinic</v>
      </c>
    </row>
    <row r="98" spans="1:6" x14ac:dyDescent="0.3">
      <c r="A98" t="s">
        <v>56</v>
      </c>
      <c r="B98" t="s">
        <v>794</v>
      </c>
      <c r="C98" t="s">
        <v>859</v>
      </c>
      <c r="D98" t="s">
        <v>861</v>
      </c>
      <c r="E98">
        <v>513</v>
      </c>
      <c r="F98" t="str">
        <f>VLOOKUP(D98,'General IEC Material'!D:D,1,0)</f>
        <v>ec Dr CL Bikitsha Clinic</v>
      </c>
    </row>
    <row r="99" spans="1:6" x14ac:dyDescent="0.3">
      <c r="A99" t="s">
        <v>56</v>
      </c>
      <c r="B99" t="s">
        <v>62</v>
      </c>
      <c r="C99" t="s">
        <v>63</v>
      </c>
      <c r="D99" t="s">
        <v>962</v>
      </c>
      <c r="E99">
        <v>733</v>
      </c>
      <c r="F99" t="str">
        <f>VLOOKUP(D99,'General IEC Material'!D:D,1,0)</f>
        <v>ec Drake Road Clinic</v>
      </c>
    </row>
    <row r="100" spans="1:6" x14ac:dyDescent="0.3">
      <c r="A100" t="s">
        <v>56</v>
      </c>
      <c r="B100" t="s">
        <v>64</v>
      </c>
      <c r="C100" t="s">
        <v>66</v>
      </c>
      <c r="D100" t="s">
        <v>1247</v>
      </c>
      <c r="E100">
        <v>1047</v>
      </c>
      <c r="F100" t="str">
        <f>VLOOKUP(D100,'General IEC Material'!D:D,1,0)</f>
        <v>ec Du Preez Street Clinic</v>
      </c>
    </row>
    <row r="101" spans="1:6" x14ac:dyDescent="0.3">
      <c r="A101" t="s">
        <v>56</v>
      </c>
      <c r="B101" t="s">
        <v>62</v>
      </c>
      <c r="C101" t="s">
        <v>63</v>
      </c>
      <c r="D101" t="s">
        <v>157</v>
      </c>
      <c r="E101">
        <v>2451</v>
      </c>
      <c r="F101" t="str">
        <f>VLOOKUP(D101,'General IEC Material'!D:D,1,0)</f>
        <v>ec Duncan Village CHC</v>
      </c>
    </row>
    <row r="102" spans="1:6" x14ac:dyDescent="0.3">
      <c r="A102" t="s">
        <v>56</v>
      </c>
      <c r="B102" t="s">
        <v>57</v>
      </c>
      <c r="C102" t="s">
        <v>61</v>
      </c>
      <c r="D102" t="s">
        <v>775</v>
      </c>
      <c r="E102">
        <v>937</v>
      </c>
      <c r="F102" t="str">
        <f>VLOOKUP(D102,'General IEC Material'!D:D,1,0)</f>
        <v>ec Dundee Clinic</v>
      </c>
    </row>
    <row r="103" spans="1:6" x14ac:dyDescent="0.3">
      <c r="A103" t="s">
        <v>56</v>
      </c>
      <c r="B103" t="s">
        <v>57</v>
      </c>
      <c r="C103" t="s">
        <v>60</v>
      </c>
      <c r="D103" t="s">
        <v>763</v>
      </c>
      <c r="E103">
        <v>779</v>
      </c>
      <c r="F103" t="str">
        <f>VLOOKUP(D103,'General IEC Material'!D:D,1,0)</f>
        <v>ec Dungu Clinic</v>
      </c>
    </row>
    <row r="104" spans="1:6" x14ac:dyDescent="0.3">
      <c r="A104" t="s">
        <v>56</v>
      </c>
      <c r="B104" t="s">
        <v>64</v>
      </c>
      <c r="C104" t="s">
        <v>66</v>
      </c>
      <c r="D104" t="s">
        <v>1248</v>
      </c>
      <c r="E104">
        <v>1317</v>
      </c>
      <c r="F104" t="str">
        <f>VLOOKUP(D104,'General IEC Material'!D:D,1,0)</f>
        <v>ec Edamini Clinic</v>
      </c>
    </row>
    <row r="105" spans="1:6" x14ac:dyDescent="0.3">
      <c r="A105" t="s">
        <v>56</v>
      </c>
      <c r="B105" t="s">
        <v>68</v>
      </c>
      <c r="C105" t="s">
        <v>70</v>
      </c>
      <c r="D105" t="s">
        <v>1289</v>
      </c>
      <c r="E105">
        <v>372</v>
      </c>
      <c r="F105" t="str">
        <f>VLOOKUP(D105,'General IEC Material'!D:D,1,0)</f>
        <v>ec Efata Clinic</v>
      </c>
    </row>
    <row r="106" spans="1:6" x14ac:dyDescent="0.3">
      <c r="A106" t="s">
        <v>56</v>
      </c>
      <c r="B106" t="s">
        <v>1016</v>
      </c>
      <c r="C106" t="s">
        <v>1069</v>
      </c>
      <c r="D106" t="s">
        <v>1074</v>
      </c>
      <c r="E106">
        <v>581</v>
      </c>
      <c r="F106" t="str">
        <f>VLOOKUP(D106,'General IEC Material'!D:D,1,0)</f>
        <v>ec Ekuphumleni Clinic</v>
      </c>
    </row>
    <row r="107" spans="1:6" x14ac:dyDescent="0.3">
      <c r="A107" t="s">
        <v>56</v>
      </c>
      <c r="B107" t="s">
        <v>1016</v>
      </c>
      <c r="C107" t="s">
        <v>1167</v>
      </c>
      <c r="D107" t="s">
        <v>1170</v>
      </c>
      <c r="E107">
        <v>553</v>
      </c>
      <c r="F107" t="str">
        <f>VLOOKUP(D107,'General IEC Material'!D:D,1,0)</f>
        <v>ec Elliot Clinic</v>
      </c>
    </row>
    <row r="108" spans="1:6" x14ac:dyDescent="0.3">
      <c r="A108" t="s">
        <v>56</v>
      </c>
      <c r="B108" t="s">
        <v>1016</v>
      </c>
      <c r="C108" t="s">
        <v>1043</v>
      </c>
      <c r="D108" t="s">
        <v>1048</v>
      </c>
      <c r="E108">
        <v>451</v>
      </c>
      <c r="F108" t="str">
        <f>VLOOKUP(D108,'General IEC Material'!D:D,1,0)</f>
        <v>ec Elucwecwe Clinic</v>
      </c>
    </row>
    <row r="109" spans="1:6" x14ac:dyDescent="0.3">
      <c r="A109" t="s">
        <v>56</v>
      </c>
      <c r="B109" t="s">
        <v>1016</v>
      </c>
      <c r="C109" t="s">
        <v>1043</v>
      </c>
      <c r="D109" t="s">
        <v>1049</v>
      </c>
      <c r="E109">
        <v>503</v>
      </c>
      <c r="F109" t="str">
        <f>VLOOKUP(D109,'General IEC Material'!D:D,1,0)</f>
        <v>ec Eluhewini Clinic</v>
      </c>
    </row>
    <row r="110" spans="1:6" x14ac:dyDescent="0.3">
      <c r="A110" t="s">
        <v>56</v>
      </c>
      <c r="B110" t="s">
        <v>57</v>
      </c>
      <c r="C110" t="s">
        <v>58</v>
      </c>
      <c r="D110" t="s">
        <v>727</v>
      </c>
      <c r="E110">
        <v>372</v>
      </c>
      <c r="F110" t="str">
        <f>VLOOKUP(D110,'General IEC Material'!D:D,1,0)</f>
        <v>ec Elukholweni Clinic</v>
      </c>
    </row>
    <row r="111" spans="1:6" x14ac:dyDescent="0.3">
      <c r="A111" t="s">
        <v>56</v>
      </c>
      <c r="B111" t="s">
        <v>1016</v>
      </c>
      <c r="C111" t="s">
        <v>1069</v>
      </c>
      <c r="D111" t="s">
        <v>1075</v>
      </c>
      <c r="E111">
        <v>372</v>
      </c>
      <c r="F111" t="str">
        <f>VLOOKUP(D111,'General IEC Material'!D:D,1,0)</f>
        <v>ec Eluxolweni Clinic</v>
      </c>
    </row>
    <row r="112" spans="1:6" x14ac:dyDescent="0.3">
      <c r="A112" t="s">
        <v>56</v>
      </c>
      <c r="B112" t="s">
        <v>1182</v>
      </c>
      <c r="C112" t="s">
        <v>1183</v>
      </c>
      <c r="D112" t="s">
        <v>1185</v>
      </c>
      <c r="E112">
        <v>753</v>
      </c>
      <c r="F112" t="str">
        <f>VLOOKUP(D112,'General IEC Material'!D:D,1,0)</f>
        <v>ec Empilisweni Clinic</v>
      </c>
    </row>
    <row r="113" spans="1:6" x14ac:dyDescent="0.3">
      <c r="A113" t="s">
        <v>56</v>
      </c>
      <c r="B113" t="s">
        <v>62</v>
      </c>
      <c r="C113" t="s">
        <v>63</v>
      </c>
      <c r="D113" t="s">
        <v>158</v>
      </c>
      <c r="E113">
        <v>3189</v>
      </c>
      <c r="F113" t="str">
        <f>VLOOKUP(D113,'General IEC Material'!D:D,1,0)</f>
        <v>ec Empilweni Gompo CHC</v>
      </c>
    </row>
    <row r="114" spans="1:6" x14ac:dyDescent="0.3">
      <c r="A114" t="s">
        <v>56</v>
      </c>
      <c r="B114" t="s">
        <v>1016</v>
      </c>
      <c r="C114" t="s">
        <v>1069</v>
      </c>
      <c r="D114" t="s">
        <v>1076</v>
      </c>
      <c r="E114">
        <v>344</v>
      </c>
      <c r="F114" t="str">
        <f>VLOOKUP(D114,'General IEC Material'!D:D,1,0)</f>
        <v>ec Engojini Clinic</v>
      </c>
    </row>
    <row r="115" spans="1:6" x14ac:dyDescent="0.3">
      <c r="A115" t="s">
        <v>56</v>
      </c>
      <c r="B115" t="s">
        <v>1182</v>
      </c>
      <c r="C115" t="s">
        <v>1205</v>
      </c>
      <c r="D115" t="s">
        <v>1208</v>
      </c>
      <c r="E115">
        <v>487</v>
      </c>
      <c r="F115" t="str">
        <f>VLOOKUP(D115,'General IEC Material'!D:D,1,0)</f>
        <v>ec Esilindini Clinic</v>
      </c>
    </row>
    <row r="116" spans="1:6" x14ac:dyDescent="0.3">
      <c r="A116" t="s">
        <v>56</v>
      </c>
      <c r="B116" t="s">
        <v>794</v>
      </c>
      <c r="C116" t="s">
        <v>795</v>
      </c>
      <c r="D116" t="s">
        <v>804</v>
      </c>
      <c r="E116">
        <v>629</v>
      </c>
      <c r="F116" t="str">
        <f>VLOOKUP(D116,'General IEC Material'!D:D,1,0)</f>
        <v>ec Ethembeni Clinic</v>
      </c>
    </row>
    <row r="117" spans="1:6" x14ac:dyDescent="0.3">
      <c r="A117" t="s">
        <v>56</v>
      </c>
      <c r="B117" t="s">
        <v>1182</v>
      </c>
      <c r="C117" t="s">
        <v>1226</v>
      </c>
      <c r="D117" t="s">
        <v>1229</v>
      </c>
      <c r="E117">
        <v>362</v>
      </c>
      <c r="F117" t="str">
        <f>VLOOKUP(D117,'General IEC Material'!D:D,1,0)</f>
        <v>ec Eureka Clinic</v>
      </c>
    </row>
    <row r="118" spans="1:6" x14ac:dyDescent="0.3">
      <c r="A118" t="s">
        <v>56</v>
      </c>
      <c r="B118" t="s">
        <v>1016</v>
      </c>
      <c r="C118" t="s">
        <v>1069</v>
      </c>
      <c r="D118" t="s">
        <v>1077</v>
      </c>
      <c r="E118">
        <v>880</v>
      </c>
      <c r="F118" t="str">
        <f>VLOOKUP(D118,'General IEC Material'!D:D,1,0)</f>
        <v>ec Ezibeleni Clinic</v>
      </c>
    </row>
    <row r="119" spans="1:6" x14ac:dyDescent="0.3">
      <c r="A119" t="s">
        <v>56</v>
      </c>
      <c r="B119" t="s">
        <v>68</v>
      </c>
      <c r="C119" t="s">
        <v>1333</v>
      </c>
      <c r="D119" t="s">
        <v>1335</v>
      </c>
      <c r="E119">
        <v>461</v>
      </c>
      <c r="F119" t="str">
        <f>VLOOKUP(D119,'General IEC Material'!D:D,1,0)</f>
        <v>ec Ezingcuka Clinic</v>
      </c>
    </row>
    <row r="120" spans="1:6" x14ac:dyDescent="0.3">
      <c r="A120" t="s">
        <v>56</v>
      </c>
      <c r="B120" t="s">
        <v>62</v>
      </c>
      <c r="C120" t="s">
        <v>63</v>
      </c>
      <c r="D120" t="s">
        <v>159</v>
      </c>
      <c r="E120">
        <v>1364</v>
      </c>
      <c r="F120" t="str">
        <f>VLOOKUP(D120,'General IEC Material'!D:D,1,0)</f>
        <v>ec Fezeka NU 3 Clinic</v>
      </c>
    </row>
    <row r="121" spans="1:6" x14ac:dyDescent="0.3">
      <c r="A121" t="s">
        <v>56</v>
      </c>
      <c r="B121" t="s">
        <v>1016</v>
      </c>
      <c r="C121" t="s">
        <v>1156</v>
      </c>
      <c r="D121" t="s">
        <v>1158</v>
      </c>
      <c r="E121">
        <v>344</v>
      </c>
      <c r="F121" t="str">
        <f>VLOOKUP(D121,'General IEC Material'!D:D,1,0)</f>
        <v>ec Fish River Clinic</v>
      </c>
    </row>
    <row r="122" spans="1:6" x14ac:dyDescent="0.3">
      <c r="A122" t="s">
        <v>56</v>
      </c>
      <c r="B122" t="s">
        <v>68</v>
      </c>
      <c r="C122" t="s">
        <v>69</v>
      </c>
      <c r="D122" t="s">
        <v>188</v>
      </c>
      <c r="E122">
        <v>4504</v>
      </c>
      <c r="F122" t="str">
        <f>VLOOKUP(D122,'General IEC Material'!D:D,1,0)</f>
        <v>ec Flagstaff CHC</v>
      </c>
    </row>
    <row r="123" spans="1:6" x14ac:dyDescent="0.3">
      <c r="A123" t="s">
        <v>56</v>
      </c>
      <c r="B123" t="s">
        <v>794</v>
      </c>
      <c r="C123" t="s">
        <v>912</v>
      </c>
      <c r="D123" t="s">
        <v>920</v>
      </c>
      <c r="E123">
        <v>429</v>
      </c>
      <c r="F123" t="str">
        <f>VLOOKUP(D123,'General IEC Material'!D:D,1,0)</f>
        <v>ec Fort Beaufort Gateway Clinic</v>
      </c>
    </row>
    <row r="124" spans="1:6" x14ac:dyDescent="0.3">
      <c r="A124" t="s">
        <v>56</v>
      </c>
      <c r="B124" t="s">
        <v>62</v>
      </c>
      <c r="C124" t="s">
        <v>63</v>
      </c>
      <c r="D124" t="s">
        <v>963</v>
      </c>
      <c r="E124">
        <v>490</v>
      </c>
      <c r="F124" t="str">
        <f>VLOOKUP(D124,'General IEC Material'!D:D,1,0)</f>
        <v>ec Fort Grey Clinic</v>
      </c>
    </row>
    <row r="125" spans="1:6" x14ac:dyDescent="0.3">
      <c r="A125" t="s">
        <v>56</v>
      </c>
      <c r="B125" t="s">
        <v>794</v>
      </c>
      <c r="C125" t="s">
        <v>826</v>
      </c>
      <c r="D125" t="s">
        <v>830</v>
      </c>
      <c r="E125">
        <v>779</v>
      </c>
      <c r="F125" t="str">
        <f>VLOOKUP(D125,'General IEC Material'!D:D,1,0)</f>
        <v>ec Fort Malan Clinic</v>
      </c>
    </row>
    <row r="126" spans="1:6" x14ac:dyDescent="0.3">
      <c r="A126" t="s">
        <v>56</v>
      </c>
      <c r="B126" t="s">
        <v>794</v>
      </c>
      <c r="C126" t="s">
        <v>795</v>
      </c>
      <c r="D126" t="s">
        <v>805</v>
      </c>
      <c r="E126">
        <v>459</v>
      </c>
      <c r="F126" t="str">
        <f>VLOOKUP(D126,'General IEC Material'!D:D,1,0)</f>
        <v>ec Frankfort Clinic</v>
      </c>
    </row>
    <row r="127" spans="1:6" x14ac:dyDescent="0.3">
      <c r="A127" t="s">
        <v>56</v>
      </c>
      <c r="B127" t="s">
        <v>1016</v>
      </c>
      <c r="C127" t="s">
        <v>1069</v>
      </c>
      <c r="D127" t="s">
        <v>1078</v>
      </c>
      <c r="E127">
        <v>380</v>
      </c>
      <c r="F127" t="str">
        <f>VLOOKUP(D127,'General IEC Material'!D:D,1,0)</f>
        <v>ec Fransbury Clinic</v>
      </c>
    </row>
    <row r="128" spans="1:6" x14ac:dyDescent="0.3">
      <c r="A128" t="s">
        <v>56</v>
      </c>
      <c r="B128" t="s">
        <v>62</v>
      </c>
      <c r="C128" t="s">
        <v>63</v>
      </c>
      <c r="D128" t="s">
        <v>964</v>
      </c>
      <c r="E128">
        <v>923</v>
      </c>
      <c r="F128" t="str">
        <f>VLOOKUP(D128,'General IEC Material'!D:D,1,0)</f>
        <v>ec Frere Gateway Clinic</v>
      </c>
    </row>
    <row r="129" spans="1:6" x14ac:dyDescent="0.3">
      <c r="A129" t="s">
        <v>56</v>
      </c>
      <c r="B129" t="s">
        <v>1016</v>
      </c>
      <c r="C129" t="s">
        <v>1069</v>
      </c>
      <c r="D129" t="s">
        <v>1079</v>
      </c>
      <c r="E129">
        <v>634</v>
      </c>
      <c r="F129" t="str">
        <f>VLOOKUP(D129,'General IEC Material'!D:D,1,0)</f>
        <v>ec Gardens Clinic</v>
      </c>
    </row>
    <row r="130" spans="1:6" x14ac:dyDescent="0.3">
      <c r="A130" t="s">
        <v>56</v>
      </c>
      <c r="B130" t="s">
        <v>794</v>
      </c>
      <c r="C130" t="s">
        <v>859</v>
      </c>
      <c r="D130" t="s">
        <v>862</v>
      </c>
      <c r="E130">
        <v>600</v>
      </c>
      <c r="F130" t="str">
        <f>VLOOKUP(D130,'General IEC Material'!D:D,1,0)</f>
        <v>ec Gcaleka Clinic</v>
      </c>
    </row>
    <row r="131" spans="1:6" x14ac:dyDescent="0.3">
      <c r="A131" t="s">
        <v>56</v>
      </c>
      <c r="B131" t="s">
        <v>64</v>
      </c>
      <c r="C131" t="s">
        <v>67</v>
      </c>
      <c r="D131" t="s">
        <v>1259</v>
      </c>
      <c r="E131">
        <v>2332</v>
      </c>
      <c r="F131" t="str">
        <f>VLOOKUP(D131,'General IEC Material'!D:D,1,0)</f>
        <v>ec Gelvandale Clinic</v>
      </c>
    </row>
    <row r="132" spans="1:6" x14ac:dyDescent="0.3">
      <c r="A132" t="s">
        <v>56</v>
      </c>
      <c r="B132" t="s">
        <v>68</v>
      </c>
      <c r="C132" t="s">
        <v>70</v>
      </c>
      <c r="D132" t="s">
        <v>1290</v>
      </c>
      <c r="E132">
        <v>682</v>
      </c>
      <c r="F132" t="str">
        <f>VLOOKUP(D132,'General IEC Material'!D:D,1,0)</f>
        <v>ec Gengqe Clinic</v>
      </c>
    </row>
    <row r="133" spans="1:6" x14ac:dyDescent="0.3">
      <c r="A133" t="s">
        <v>56</v>
      </c>
      <c r="B133" t="s">
        <v>794</v>
      </c>
      <c r="C133" t="s">
        <v>912</v>
      </c>
      <c r="D133" t="s">
        <v>921</v>
      </c>
      <c r="E133">
        <v>363</v>
      </c>
      <c r="F133" t="str">
        <f>VLOOKUP(D133,'General IEC Material'!D:D,1,0)</f>
        <v>ec Gilton Clinic</v>
      </c>
    </row>
    <row r="134" spans="1:6" x14ac:dyDescent="0.3">
      <c r="A134" t="s">
        <v>56</v>
      </c>
      <c r="B134" t="s">
        <v>62</v>
      </c>
      <c r="C134" t="s">
        <v>63</v>
      </c>
      <c r="D134" t="s">
        <v>965</v>
      </c>
      <c r="E134">
        <v>896</v>
      </c>
      <c r="F134" t="str">
        <f>VLOOKUP(D134,'General IEC Material'!D:D,1,0)</f>
        <v>ec Ginsberg Clinic</v>
      </c>
    </row>
    <row r="135" spans="1:6" x14ac:dyDescent="0.3">
      <c r="A135" t="s">
        <v>56</v>
      </c>
      <c r="B135" t="s">
        <v>794</v>
      </c>
      <c r="C135" t="s">
        <v>889</v>
      </c>
      <c r="D135" t="s">
        <v>891</v>
      </c>
      <c r="E135">
        <v>344</v>
      </c>
      <c r="F135" t="str">
        <f>VLOOKUP(D135,'General IEC Material'!D:D,1,0)</f>
        <v>ec Glenmore Clinic</v>
      </c>
    </row>
    <row r="136" spans="1:6" x14ac:dyDescent="0.3">
      <c r="A136" t="s">
        <v>56</v>
      </c>
      <c r="B136" t="s">
        <v>62</v>
      </c>
      <c r="C136" t="s">
        <v>63</v>
      </c>
      <c r="D136" t="s">
        <v>966</v>
      </c>
      <c r="E136">
        <v>709</v>
      </c>
      <c r="F136" t="str">
        <f>VLOOKUP(D136,'General IEC Material'!D:D,1,0)</f>
        <v>ec Gompo A Ndende Clinic</v>
      </c>
    </row>
    <row r="137" spans="1:6" x14ac:dyDescent="0.3">
      <c r="A137" t="s">
        <v>56</v>
      </c>
      <c r="B137" t="s">
        <v>62</v>
      </c>
      <c r="C137" t="s">
        <v>63</v>
      </c>
      <c r="D137" t="s">
        <v>967</v>
      </c>
      <c r="E137">
        <v>584</v>
      </c>
      <c r="F137" t="str">
        <f>VLOOKUP(D137,'General IEC Material'!D:D,1,0)</f>
        <v>ec Gompo B Jwayi Clinic</v>
      </c>
    </row>
    <row r="138" spans="1:6" x14ac:dyDescent="0.3">
      <c r="A138" t="s">
        <v>56</v>
      </c>
      <c r="B138" t="s">
        <v>62</v>
      </c>
      <c r="C138" t="s">
        <v>63</v>
      </c>
      <c r="D138" t="s">
        <v>160</v>
      </c>
      <c r="E138">
        <v>1377</v>
      </c>
      <c r="F138" t="str">
        <f>VLOOKUP(D138,'General IEC Material'!D:D,1,0)</f>
        <v>ec Gompo C Jabavu Clinic</v>
      </c>
    </row>
    <row r="139" spans="1:6" x14ac:dyDescent="0.3">
      <c r="A139" t="s">
        <v>56</v>
      </c>
      <c r="B139" t="s">
        <v>62</v>
      </c>
      <c r="C139" t="s">
        <v>63</v>
      </c>
      <c r="D139" t="s">
        <v>968</v>
      </c>
      <c r="E139">
        <v>558</v>
      </c>
      <c r="F139" t="str">
        <f>VLOOKUP(D139,'General IEC Material'!D:D,1,0)</f>
        <v>ec Gonubie Clinic</v>
      </c>
    </row>
    <row r="140" spans="1:6" x14ac:dyDescent="0.3">
      <c r="A140" t="s">
        <v>56</v>
      </c>
      <c r="B140" t="s">
        <v>68</v>
      </c>
      <c r="C140" t="s">
        <v>69</v>
      </c>
      <c r="D140" t="s">
        <v>1268</v>
      </c>
      <c r="E140">
        <v>344</v>
      </c>
      <c r="F140" t="str">
        <f>VLOOKUP(D140,'General IEC Material'!D:D,1,0)</f>
        <v>ec Good Hope Clinic</v>
      </c>
    </row>
    <row r="141" spans="1:6" x14ac:dyDescent="0.3">
      <c r="A141" t="s">
        <v>56</v>
      </c>
      <c r="B141" t="s">
        <v>68</v>
      </c>
      <c r="C141" t="s">
        <v>69</v>
      </c>
      <c r="D141" t="s">
        <v>1269</v>
      </c>
      <c r="E141">
        <v>1352</v>
      </c>
      <c r="F141" t="str">
        <f>VLOOKUP(D141,'General IEC Material'!D:D,1,0)</f>
        <v>ec Goso Forest Clinic</v>
      </c>
    </row>
    <row r="142" spans="1:6" x14ac:dyDescent="0.3">
      <c r="A142" t="s">
        <v>56</v>
      </c>
      <c r="B142" t="s">
        <v>64</v>
      </c>
      <c r="C142" t="s">
        <v>67</v>
      </c>
      <c r="D142" t="s">
        <v>1260</v>
      </c>
      <c r="E142">
        <v>1914</v>
      </c>
      <c r="F142" t="str">
        <f>VLOOKUP(D142,'General IEC Material'!D:D,1,0)</f>
        <v>ec Govan Mbeki Clinic</v>
      </c>
    </row>
    <row r="143" spans="1:6" x14ac:dyDescent="0.3">
      <c r="A143" t="s">
        <v>56</v>
      </c>
      <c r="B143" t="s">
        <v>1016</v>
      </c>
      <c r="C143" t="s">
        <v>1043</v>
      </c>
      <c r="D143" t="s">
        <v>1050</v>
      </c>
      <c r="E143">
        <v>398</v>
      </c>
      <c r="F143" t="str">
        <f>VLOOKUP(D143,'General IEC Material'!D:D,1,0)</f>
        <v>ec Gqaga Clinic</v>
      </c>
    </row>
    <row r="144" spans="1:6" x14ac:dyDescent="0.3">
      <c r="A144" t="s">
        <v>56</v>
      </c>
      <c r="B144" t="s">
        <v>1182</v>
      </c>
      <c r="C144" t="s">
        <v>1183</v>
      </c>
      <c r="D144" t="s">
        <v>1186</v>
      </c>
      <c r="E144">
        <v>531</v>
      </c>
      <c r="F144" t="str">
        <f>VLOOKUP(D144,'General IEC Material'!D:D,1,0)</f>
        <v>ec Gqaqhala Clinic</v>
      </c>
    </row>
    <row r="145" spans="1:6" x14ac:dyDescent="0.3">
      <c r="A145" t="s">
        <v>56</v>
      </c>
      <c r="B145" t="s">
        <v>64</v>
      </c>
      <c r="C145" t="s">
        <v>67</v>
      </c>
      <c r="D145" t="s">
        <v>183</v>
      </c>
      <c r="E145">
        <v>2828</v>
      </c>
      <c r="F145" t="str">
        <f>VLOOKUP(D145,'General IEC Material'!D:D,1,0)</f>
        <v>ec Gqebera CHC</v>
      </c>
    </row>
    <row r="146" spans="1:6" x14ac:dyDescent="0.3">
      <c r="A146" t="s">
        <v>56</v>
      </c>
      <c r="B146" t="s">
        <v>1016</v>
      </c>
      <c r="C146" t="s">
        <v>1119</v>
      </c>
      <c r="D146" t="s">
        <v>1122</v>
      </c>
      <c r="E146">
        <v>406</v>
      </c>
      <c r="F146" t="str">
        <f>VLOOKUP(D146,'General IEC Material'!D:D,1,0)</f>
        <v>ec Gqogqora Clinic</v>
      </c>
    </row>
    <row r="147" spans="1:6" x14ac:dyDescent="0.3">
      <c r="A147" t="s">
        <v>56</v>
      </c>
      <c r="B147" t="s">
        <v>68</v>
      </c>
      <c r="C147" t="s">
        <v>71</v>
      </c>
      <c r="D147" t="s">
        <v>1397</v>
      </c>
      <c r="E147">
        <v>400</v>
      </c>
      <c r="F147" t="str">
        <f>VLOOKUP(D147,'General IEC Material'!D:D,1,0)</f>
        <v>ec Gqubeni Clinic</v>
      </c>
    </row>
    <row r="148" spans="1:6" x14ac:dyDescent="0.3">
      <c r="A148" t="s">
        <v>56</v>
      </c>
      <c r="B148" t="s">
        <v>794</v>
      </c>
      <c r="C148" t="s">
        <v>859</v>
      </c>
      <c r="D148" t="s">
        <v>863</v>
      </c>
      <c r="E148">
        <v>416</v>
      </c>
      <c r="F148" t="str">
        <f>VLOOKUP(D148,'General IEC Material'!D:D,1,0)</f>
        <v>ec Gqunqe Clinic</v>
      </c>
    </row>
    <row r="149" spans="1:6" x14ac:dyDescent="0.3">
      <c r="A149" t="s">
        <v>56</v>
      </c>
      <c r="B149" t="s">
        <v>1412</v>
      </c>
      <c r="C149" t="s">
        <v>1420</v>
      </c>
      <c r="D149" t="s">
        <v>1423</v>
      </c>
      <c r="E149">
        <v>1660</v>
      </c>
      <c r="F149" t="str">
        <f>VLOOKUP(D149,'General IEC Material'!D:D,1,0)</f>
        <v>ec Graaff-Reinet Day Hospital</v>
      </c>
    </row>
    <row r="150" spans="1:6" x14ac:dyDescent="0.3">
      <c r="A150" t="s">
        <v>56</v>
      </c>
      <c r="B150" t="s">
        <v>1412</v>
      </c>
      <c r="C150" t="s">
        <v>1413</v>
      </c>
      <c r="D150" t="s">
        <v>1417</v>
      </c>
      <c r="E150">
        <v>497</v>
      </c>
      <c r="F150" t="str">
        <f>VLOOKUP(D150,'General IEC Material'!D:D,1,0)</f>
        <v>ec Gracey Clinic</v>
      </c>
    </row>
    <row r="151" spans="1:6" x14ac:dyDescent="0.3">
      <c r="A151" t="s">
        <v>56</v>
      </c>
      <c r="B151" t="s">
        <v>794</v>
      </c>
      <c r="C151" t="s">
        <v>859</v>
      </c>
      <c r="D151" t="s">
        <v>864</v>
      </c>
      <c r="E151">
        <v>531</v>
      </c>
      <c r="F151" t="str">
        <f>VLOOKUP(D151,'General IEC Material'!D:D,1,0)</f>
        <v>ec Grainvalley Clinic</v>
      </c>
    </row>
    <row r="152" spans="1:6" x14ac:dyDescent="0.3">
      <c r="A152" t="s">
        <v>56</v>
      </c>
      <c r="B152" t="s">
        <v>62</v>
      </c>
      <c r="C152" t="s">
        <v>63</v>
      </c>
      <c r="D152" t="s">
        <v>969</v>
      </c>
      <c r="E152">
        <v>1082</v>
      </c>
      <c r="F152" t="str">
        <f>VLOOKUP(D152,'General IEC Material'!D:D,1,0)</f>
        <v>ec Greenfields Clinic</v>
      </c>
    </row>
    <row r="153" spans="1:6" x14ac:dyDescent="0.3">
      <c r="A153" t="s">
        <v>56</v>
      </c>
      <c r="B153" t="s">
        <v>57</v>
      </c>
      <c r="C153" t="s">
        <v>59</v>
      </c>
      <c r="D153" t="s">
        <v>748</v>
      </c>
      <c r="E153">
        <v>919</v>
      </c>
      <c r="F153" t="str">
        <f>VLOOKUP(D153,'General IEC Material'!D:D,1,0)</f>
        <v>ec Greenville Gateway Clinic</v>
      </c>
    </row>
    <row r="154" spans="1:6" x14ac:dyDescent="0.3">
      <c r="A154" t="s">
        <v>56</v>
      </c>
      <c r="B154" t="s">
        <v>62</v>
      </c>
      <c r="C154" t="s">
        <v>63</v>
      </c>
      <c r="D154" t="s">
        <v>161</v>
      </c>
      <c r="E154">
        <v>1266</v>
      </c>
      <c r="F154" t="str">
        <f>VLOOKUP(D154,'General IEC Material'!D:D,1,0)</f>
        <v>ec Grey Gateway Clinic</v>
      </c>
    </row>
    <row r="155" spans="1:6" x14ac:dyDescent="0.3">
      <c r="A155" t="s">
        <v>56</v>
      </c>
      <c r="B155" t="s">
        <v>1016</v>
      </c>
      <c r="C155" t="s">
        <v>1017</v>
      </c>
      <c r="D155" t="s">
        <v>1022</v>
      </c>
      <c r="E155">
        <v>380</v>
      </c>
      <c r="F155" t="str">
        <f>VLOOKUP(D155,'General IEC Material'!D:D,1,0)</f>
        <v>ec Guba Clinic</v>
      </c>
    </row>
    <row r="156" spans="1:6" x14ac:dyDescent="0.3">
      <c r="A156" t="s">
        <v>56</v>
      </c>
      <c r="B156" t="s">
        <v>1016</v>
      </c>
      <c r="C156" t="s">
        <v>1043</v>
      </c>
      <c r="D156" t="s">
        <v>1051</v>
      </c>
      <c r="E156">
        <v>408</v>
      </c>
      <c r="F156" t="str">
        <f>VLOOKUP(D156,'General IEC Material'!D:D,1,0)</f>
        <v>ec Gubenxa Clinic</v>
      </c>
    </row>
    <row r="157" spans="1:6" x14ac:dyDescent="0.3">
      <c r="A157" t="s">
        <v>56</v>
      </c>
      <c r="B157" t="s">
        <v>68</v>
      </c>
      <c r="C157" t="s">
        <v>1333</v>
      </c>
      <c r="D157" t="s">
        <v>1336</v>
      </c>
      <c r="E157">
        <v>567</v>
      </c>
      <c r="F157" t="str">
        <f>VLOOKUP(D157,'General IEC Material'!D:D,1,0)</f>
        <v>ec Gura Clinic</v>
      </c>
    </row>
    <row r="158" spans="1:6" x14ac:dyDescent="0.3">
      <c r="A158" t="s">
        <v>56</v>
      </c>
      <c r="B158" t="s">
        <v>64</v>
      </c>
      <c r="C158" t="s">
        <v>66</v>
      </c>
      <c r="D158" t="s">
        <v>1249</v>
      </c>
      <c r="E158">
        <v>945</v>
      </c>
      <c r="F158" t="str">
        <f>VLOOKUP(D158,'General IEC Material'!D:D,1,0)</f>
        <v>ec Gustav Lamour Clinic</v>
      </c>
    </row>
    <row r="159" spans="1:6" x14ac:dyDescent="0.3">
      <c r="A159" t="s">
        <v>56</v>
      </c>
      <c r="B159" t="s">
        <v>794</v>
      </c>
      <c r="C159" t="s">
        <v>889</v>
      </c>
      <c r="D159" t="s">
        <v>892</v>
      </c>
      <c r="E159">
        <v>344</v>
      </c>
      <c r="F159" t="str">
        <f>VLOOKUP(D159,'General IEC Material'!D:D,1,0)</f>
        <v>ec Gwabeni Clinic</v>
      </c>
    </row>
    <row r="160" spans="1:6" x14ac:dyDescent="0.3">
      <c r="A160" t="s">
        <v>56</v>
      </c>
      <c r="B160" t="s">
        <v>794</v>
      </c>
      <c r="C160" t="s">
        <v>826</v>
      </c>
      <c r="D160" t="s">
        <v>831</v>
      </c>
      <c r="E160">
        <v>594</v>
      </c>
      <c r="F160" t="str">
        <f>VLOOKUP(D160,'General IEC Material'!D:D,1,0)</f>
        <v>ec Gwadana Clinic</v>
      </c>
    </row>
    <row r="161" spans="1:6" x14ac:dyDescent="0.3">
      <c r="A161" t="s">
        <v>56</v>
      </c>
      <c r="B161" t="s">
        <v>794</v>
      </c>
      <c r="C161" t="s">
        <v>826</v>
      </c>
      <c r="D161" t="s">
        <v>832</v>
      </c>
      <c r="E161">
        <v>516</v>
      </c>
      <c r="F161" t="str">
        <f>VLOOKUP(D161,'General IEC Material'!D:D,1,0)</f>
        <v>ec Gwadu Clinic</v>
      </c>
    </row>
    <row r="162" spans="1:6" x14ac:dyDescent="0.3">
      <c r="A162" t="s">
        <v>56</v>
      </c>
      <c r="B162" t="s">
        <v>1016</v>
      </c>
      <c r="C162" t="s">
        <v>1069</v>
      </c>
      <c r="D162" t="s">
        <v>1080</v>
      </c>
      <c r="E162">
        <v>354</v>
      </c>
      <c r="F162" t="str">
        <f>VLOOKUP(D162,'General IEC Material'!D:D,1,0)</f>
        <v>ec Gwatyu Clinic</v>
      </c>
    </row>
    <row r="163" spans="1:6" x14ac:dyDescent="0.3">
      <c r="A163" t="s">
        <v>56</v>
      </c>
      <c r="B163" t="s">
        <v>794</v>
      </c>
      <c r="C163" t="s">
        <v>795</v>
      </c>
      <c r="D163" t="s">
        <v>806</v>
      </c>
      <c r="E163">
        <v>344</v>
      </c>
      <c r="F163" t="str">
        <f>VLOOKUP(D163,'General IEC Material'!D:D,1,0)</f>
        <v>ec Gxulu Clinic</v>
      </c>
    </row>
    <row r="164" spans="1:6" x14ac:dyDescent="0.3">
      <c r="A164" t="s">
        <v>56</v>
      </c>
      <c r="B164" t="s">
        <v>794</v>
      </c>
      <c r="C164" t="s">
        <v>912</v>
      </c>
      <c r="D164" t="s">
        <v>922</v>
      </c>
      <c r="E164">
        <v>389</v>
      </c>
      <c r="F164" t="str">
        <f>VLOOKUP(D164,'General IEC Material'!D:D,1,0)</f>
        <v>ec Gxwederha Clinic</v>
      </c>
    </row>
    <row r="165" spans="1:6" x14ac:dyDescent="0.3">
      <c r="A165" t="s">
        <v>56</v>
      </c>
      <c r="B165" t="s">
        <v>1016</v>
      </c>
      <c r="C165" t="s">
        <v>1069</v>
      </c>
      <c r="D165" t="s">
        <v>1081</v>
      </c>
      <c r="E165">
        <v>344</v>
      </c>
      <c r="F165" t="str">
        <f>VLOOKUP(D165,'General IEC Material'!D:D,1,0)</f>
        <v>ec Hackney Clinic</v>
      </c>
    </row>
    <row r="166" spans="1:6" x14ac:dyDescent="0.3">
      <c r="A166" t="s">
        <v>56</v>
      </c>
      <c r="B166" t="s">
        <v>794</v>
      </c>
      <c r="C166" t="s">
        <v>889</v>
      </c>
      <c r="D166" t="s">
        <v>893</v>
      </c>
      <c r="E166">
        <v>362</v>
      </c>
      <c r="F166" t="str">
        <f>VLOOKUP(D166,'General IEC Material'!D:D,1,0)</f>
        <v>ec Hamburg Clinic</v>
      </c>
    </row>
    <row r="167" spans="1:6" x14ac:dyDescent="0.3">
      <c r="A167" t="s">
        <v>56</v>
      </c>
      <c r="B167" t="s">
        <v>1016</v>
      </c>
      <c r="C167" t="s">
        <v>1069</v>
      </c>
      <c r="D167" t="s">
        <v>1082</v>
      </c>
      <c r="E167">
        <v>344</v>
      </c>
      <c r="F167" t="str">
        <f>VLOOKUP(D167,'General IEC Material'!D:D,1,0)</f>
        <v>ec Haytor Clinic</v>
      </c>
    </row>
    <row r="168" spans="1:6" x14ac:dyDescent="0.3">
      <c r="A168" t="s">
        <v>56</v>
      </c>
      <c r="B168" t="s">
        <v>794</v>
      </c>
      <c r="C168" t="s">
        <v>912</v>
      </c>
      <c r="D168" t="s">
        <v>923</v>
      </c>
      <c r="E168">
        <v>344</v>
      </c>
      <c r="F168" t="str">
        <f>VLOOKUP(D168,'General IEC Material'!D:D,1,0)</f>
        <v>ec Healdtown Clinic</v>
      </c>
    </row>
    <row r="169" spans="1:6" x14ac:dyDescent="0.3">
      <c r="A169" t="s">
        <v>56</v>
      </c>
      <c r="B169" t="s">
        <v>794</v>
      </c>
      <c r="C169" t="s">
        <v>859</v>
      </c>
      <c r="D169" t="s">
        <v>865</v>
      </c>
      <c r="E169">
        <v>398</v>
      </c>
      <c r="F169" t="str">
        <f>VLOOKUP(D169,'General IEC Material'!D:D,1,0)</f>
        <v>ec Hebe-Hebe Clinic</v>
      </c>
    </row>
    <row r="170" spans="1:6" x14ac:dyDescent="0.3">
      <c r="A170" t="s">
        <v>56</v>
      </c>
      <c r="B170" t="s">
        <v>64</v>
      </c>
      <c r="C170" t="s">
        <v>67</v>
      </c>
      <c r="D170" t="s">
        <v>1261</v>
      </c>
      <c r="E170">
        <v>1177</v>
      </c>
      <c r="F170" t="str">
        <f>VLOOKUP(D170,'General IEC Material'!D:D,1,0)</f>
        <v>ec Helenvale Clinic</v>
      </c>
    </row>
    <row r="171" spans="1:6" x14ac:dyDescent="0.3">
      <c r="A171" t="s">
        <v>56</v>
      </c>
      <c r="B171" t="s">
        <v>1182</v>
      </c>
      <c r="C171" t="s">
        <v>1205</v>
      </c>
      <c r="D171" t="s">
        <v>1209</v>
      </c>
      <c r="E171">
        <v>530</v>
      </c>
      <c r="F171" t="str">
        <f>VLOOKUP(D171,'General IEC Material'!D:D,1,0)</f>
        <v>ec Herschel Clinic</v>
      </c>
    </row>
    <row r="172" spans="1:6" x14ac:dyDescent="0.3">
      <c r="A172" t="s">
        <v>56</v>
      </c>
      <c r="B172" t="s">
        <v>1016</v>
      </c>
      <c r="C172" t="s">
        <v>1156</v>
      </c>
      <c r="D172" t="s">
        <v>1159</v>
      </c>
      <c r="E172">
        <v>635</v>
      </c>
      <c r="F172" t="str">
        <f>VLOOKUP(D172,'General IEC Material'!D:D,1,0)</f>
        <v>ec High Street Clinic</v>
      </c>
    </row>
    <row r="173" spans="1:6" x14ac:dyDescent="0.3">
      <c r="A173" t="s">
        <v>56</v>
      </c>
      <c r="B173" t="s">
        <v>794</v>
      </c>
      <c r="C173" t="s">
        <v>859</v>
      </c>
      <c r="D173" t="s">
        <v>866</v>
      </c>
      <c r="E173">
        <v>442</v>
      </c>
      <c r="F173" t="str">
        <f>VLOOKUP(D173,'General IEC Material'!D:D,1,0)</f>
        <v>ec Highview Clinic</v>
      </c>
    </row>
    <row r="174" spans="1:6" x14ac:dyDescent="0.3">
      <c r="A174" t="s">
        <v>56</v>
      </c>
      <c r="B174" t="s">
        <v>794</v>
      </c>
      <c r="C174" t="s">
        <v>912</v>
      </c>
      <c r="D174" t="s">
        <v>924</v>
      </c>
      <c r="E174">
        <v>440</v>
      </c>
      <c r="F174" t="str">
        <f>VLOOKUP(D174,'General IEC Material'!D:D,1,0)</f>
        <v>ec Hillside Clinic (Nkonkobe)</v>
      </c>
    </row>
    <row r="175" spans="1:6" x14ac:dyDescent="0.3">
      <c r="A175" t="s">
        <v>56</v>
      </c>
      <c r="B175" t="s">
        <v>1182</v>
      </c>
      <c r="C175" t="s">
        <v>1205</v>
      </c>
      <c r="D175" t="s">
        <v>1210</v>
      </c>
      <c r="E175">
        <v>478</v>
      </c>
      <c r="F175" t="str">
        <f>VLOOKUP(D175,'General IEC Material'!D:D,1,0)</f>
        <v>ec Hillside Clinic (Senqu)</v>
      </c>
    </row>
    <row r="176" spans="1:6" x14ac:dyDescent="0.3">
      <c r="A176" t="s">
        <v>56</v>
      </c>
      <c r="B176" t="s">
        <v>1182</v>
      </c>
      <c r="C176" t="s">
        <v>1226</v>
      </c>
      <c r="D176" t="s">
        <v>1230</v>
      </c>
      <c r="E176">
        <v>686</v>
      </c>
      <c r="F176" t="str">
        <f>VLOOKUP(D176,'General IEC Material'!D:D,1,0)</f>
        <v>ec Hilton Clinic</v>
      </c>
    </row>
    <row r="177" spans="1:6" x14ac:dyDescent="0.3">
      <c r="A177" t="s">
        <v>56</v>
      </c>
      <c r="B177" t="s">
        <v>68</v>
      </c>
      <c r="C177" t="s">
        <v>70</v>
      </c>
      <c r="D177" t="s">
        <v>1291</v>
      </c>
      <c r="E177">
        <v>398</v>
      </c>
      <c r="F177" t="str">
        <f>VLOOKUP(D177,'General IEC Material'!D:D,1,0)</f>
        <v>ec Hlabatshane Clinic</v>
      </c>
    </row>
    <row r="178" spans="1:6" x14ac:dyDescent="0.3">
      <c r="A178" t="s">
        <v>56</v>
      </c>
      <c r="B178" t="s">
        <v>1016</v>
      </c>
      <c r="C178" t="s">
        <v>1017</v>
      </c>
      <c r="D178" t="s">
        <v>1023</v>
      </c>
      <c r="E178">
        <v>432</v>
      </c>
      <c r="F178" t="str">
        <f>VLOOKUP(D178,'General IEC Material'!D:D,1,0)</f>
        <v>ec Hlala Uphilile Clinic</v>
      </c>
    </row>
    <row r="179" spans="1:6" x14ac:dyDescent="0.3">
      <c r="A179" t="s">
        <v>56</v>
      </c>
      <c r="B179" t="s">
        <v>57</v>
      </c>
      <c r="C179" t="s">
        <v>59</v>
      </c>
      <c r="D179" t="s">
        <v>749</v>
      </c>
      <c r="E179">
        <v>820</v>
      </c>
      <c r="F179" t="str">
        <f>VLOOKUP(D179,'General IEC Material'!D:D,1,0)</f>
        <v>ec Hlamandana Clinic</v>
      </c>
    </row>
    <row r="180" spans="1:6" x14ac:dyDescent="0.3">
      <c r="A180" t="s">
        <v>56</v>
      </c>
      <c r="B180" t="s">
        <v>1182</v>
      </c>
      <c r="C180" t="s">
        <v>1183</v>
      </c>
      <c r="D180" t="s">
        <v>1187</v>
      </c>
      <c r="E180">
        <v>451</v>
      </c>
      <c r="F180" t="str">
        <f>VLOOKUP(D180,'General IEC Material'!D:D,1,0)</f>
        <v>ec Hlangalane Clinic</v>
      </c>
    </row>
    <row r="181" spans="1:6" x14ac:dyDescent="0.3">
      <c r="A181" t="s">
        <v>56</v>
      </c>
      <c r="B181" t="s">
        <v>1182</v>
      </c>
      <c r="C181" t="s">
        <v>1183</v>
      </c>
      <c r="D181" t="s">
        <v>1188</v>
      </c>
      <c r="E181">
        <v>460</v>
      </c>
      <c r="F181" t="str">
        <f>VLOOKUP(D181,'General IEC Material'!D:D,1,0)</f>
        <v>ec Hlankomo Clinic</v>
      </c>
    </row>
    <row r="182" spans="1:6" x14ac:dyDescent="0.3">
      <c r="A182" t="s">
        <v>56</v>
      </c>
      <c r="B182" t="s">
        <v>1182</v>
      </c>
      <c r="C182" t="s">
        <v>1205</v>
      </c>
      <c r="D182" t="s">
        <v>1211</v>
      </c>
      <c r="E182">
        <v>344</v>
      </c>
      <c r="F182" t="str">
        <f>VLOOKUP(D182,'General IEC Material'!D:D,1,0)</f>
        <v>ec Hlomendlini Clinic</v>
      </c>
    </row>
    <row r="183" spans="1:6" x14ac:dyDescent="0.3">
      <c r="A183" t="s">
        <v>56</v>
      </c>
      <c r="B183" t="s">
        <v>794</v>
      </c>
      <c r="C183" t="s">
        <v>826</v>
      </c>
      <c r="D183" t="s">
        <v>833</v>
      </c>
      <c r="E183">
        <v>834</v>
      </c>
      <c r="F183" t="str">
        <f>VLOOKUP(D183,'General IEC Material'!D:D,1,0)</f>
        <v>ec Hobeni Clinic</v>
      </c>
    </row>
    <row r="184" spans="1:6" x14ac:dyDescent="0.3">
      <c r="A184" t="s">
        <v>56</v>
      </c>
      <c r="B184" t="s">
        <v>1016</v>
      </c>
      <c r="C184" t="s">
        <v>1069</v>
      </c>
      <c r="D184" t="s">
        <v>1083</v>
      </c>
      <c r="E184">
        <v>407</v>
      </c>
      <c r="F184" t="str">
        <f>VLOOKUP(D184,'General IEC Material'!D:D,1,0)</f>
        <v>ec Hofmeyer Clinic</v>
      </c>
    </row>
    <row r="185" spans="1:6" x14ac:dyDescent="0.3">
      <c r="A185" t="s">
        <v>56</v>
      </c>
      <c r="B185" t="s">
        <v>68</v>
      </c>
      <c r="C185" t="s">
        <v>69</v>
      </c>
      <c r="D185" t="s">
        <v>189</v>
      </c>
      <c r="E185">
        <v>2496</v>
      </c>
      <c r="F185" t="str">
        <f>VLOOKUP(D185,'General IEC Material'!D:D,1,0)</f>
        <v>ec Holy Cross Gateway Clinic</v>
      </c>
    </row>
    <row r="186" spans="1:6" x14ac:dyDescent="0.3">
      <c r="A186" t="s">
        <v>56</v>
      </c>
      <c r="B186" t="s">
        <v>1412</v>
      </c>
      <c r="C186" t="s">
        <v>1420</v>
      </c>
      <c r="D186" t="s">
        <v>1424</v>
      </c>
      <c r="E186">
        <v>489</v>
      </c>
      <c r="F186" t="str">
        <f>VLOOKUP(D186,'General IEC Material'!D:D,1,0)</f>
        <v>ec Horseshoe Clinic</v>
      </c>
    </row>
    <row r="187" spans="1:6" x14ac:dyDescent="0.3">
      <c r="A187" t="s">
        <v>56</v>
      </c>
      <c r="B187" t="s">
        <v>794</v>
      </c>
      <c r="C187" t="s">
        <v>889</v>
      </c>
      <c r="D187" t="s">
        <v>894</v>
      </c>
      <c r="E187">
        <v>362</v>
      </c>
      <c r="F187" t="str">
        <f>VLOOKUP(D187,'General IEC Material'!D:D,1,0)</f>
        <v>ec Horton Clinic</v>
      </c>
    </row>
    <row r="188" spans="1:6" x14ac:dyDescent="0.3">
      <c r="A188" t="s">
        <v>56</v>
      </c>
      <c r="B188" t="s">
        <v>1016</v>
      </c>
      <c r="C188" t="s">
        <v>1069</v>
      </c>
      <c r="D188" t="s">
        <v>1084</v>
      </c>
      <c r="E188">
        <v>344</v>
      </c>
      <c r="F188" t="str">
        <f>VLOOKUP(D188,'General IEC Material'!D:D,1,0)</f>
        <v>ec Hukuwa Clinic</v>
      </c>
    </row>
    <row r="189" spans="1:6" x14ac:dyDescent="0.3">
      <c r="A189" t="s">
        <v>56</v>
      </c>
      <c r="B189" t="s">
        <v>1412</v>
      </c>
      <c r="C189" t="s">
        <v>1433</v>
      </c>
      <c r="D189" t="s">
        <v>1435</v>
      </c>
      <c r="E189">
        <v>1792</v>
      </c>
      <c r="F189" t="str">
        <f>VLOOKUP(D189,'General IEC Material'!D:D,1,0)</f>
        <v>ec Humansdorp Clinic</v>
      </c>
    </row>
    <row r="190" spans="1:6" x14ac:dyDescent="0.3">
      <c r="A190" t="s">
        <v>56</v>
      </c>
      <c r="B190" t="s">
        <v>794</v>
      </c>
      <c r="C190" t="s">
        <v>859</v>
      </c>
      <c r="D190" t="s">
        <v>867</v>
      </c>
      <c r="E190">
        <v>937</v>
      </c>
      <c r="F190" t="str">
        <f>VLOOKUP(D190,'General IEC Material'!D:D,1,0)</f>
        <v>ec Ibika Clinic</v>
      </c>
    </row>
    <row r="191" spans="1:6" x14ac:dyDescent="0.3">
      <c r="A191" t="s">
        <v>56</v>
      </c>
      <c r="B191" t="s">
        <v>794</v>
      </c>
      <c r="C191" t="s">
        <v>826</v>
      </c>
      <c r="D191" t="s">
        <v>834</v>
      </c>
      <c r="E191">
        <v>548</v>
      </c>
      <c r="F191" t="str">
        <f>VLOOKUP(D191,'General IEC Material'!D:D,1,0)</f>
        <v>ec Idutywa Nqabara Clinic</v>
      </c>
    </row>
    <row r="192" spans="1:6" x14ac:dyDescent="0.3">
      <c r="A192" t="s">
        <v>56</v>
      </c>
      <c r="B192" t="s">
        <v>794</v>
      </c>
      <c r="C192" t="s">
        <v>826</v>
      </c>
      <c r="D192" t="s">
        <v>835</v>
      </c>
      <c r="E192">
        <v>2289</v>
      </c>
      <c r="F192" t="str">
        <f>VLOOKUP(D192,'General IEC Material'!D:D,1,0)</f>
        <v>ec Idutywa Village CHC</v>
      </c>
    </row>
    <row r="193" spans="1:6" x14ac:dyDescent="0.3">
      <c r="A193" t="s">
        <v>56</v>
      </c>
      <c r="B193" t="s">
        <v>64</v>
      </c>
      <c r="C193" t="s">
        <v>65</v>
      </c>
      <c r="D193" t="s">
        <v>168</v>
      </c>
      <c r="E193">
        <v>1889</v>
      </c>
      <c r="F193" t="str">
        <f>VLOOKUP(D193,'General IEC Material'!D:D,1,0)</f>
        <v>ec Ikamvelihle Clinic</v>
      </c>
    </row>
    <row r="194" spans="1:6" x14ac:dyDescent="0.3">
      <c r="A194" t="s">
        <v>56</v>
      </c>
      <c r="B194" t="s">
        <v>1016</v>
      </c>
      <c r="C194" t="s">
        <v>1069</v>
      </c>
      <c r="D194" t="s">
        <v>1085</v>
      </c>
      <c r="E194">
        <v>642</v>
      </c>
      <c r="F194" t="str">
        <f>VLOOKUP(D194,'General IEC Material'!D:D,1,0)</f>
        <v>ec Ilinge Clinic</v>
      </c>
    </row>
    <row r="195" spans="1:6" x14ac:dyDescent="0.3">
      <c r="A195" t="s">
        <v>56</v>
      </c>
      <c r="B195" t="s">
        <v>62</v>
      </c>
      <c r="C195" t="s">
        <v>63</v>
      </c>
      <c r="D195" t="s">
        <v>970</v>
      </c>
      <c r="E195">
        <v>521</v>
      </c>
      <c r="F195" t="str">
        <f>VLOOKUP(D195,'General IEC Material'!D:D,1,0)</f>
        <v>ec Ilita Clinic</v>
      </c>
    </row>
    <row r="196" spans="1:6" x14ac:dyDescent="0.3">
      <c r="A196" t="s">
        <v>56</v>
      </c>
      <c r="B196" t="s">
        <v>62</v>
      </c>
      <c r="C196" t="s">
        <v>63</v>
      </c>
      <c r="D196" t="s">
        <v>971</v>
      </c>
      <c r="E196">
        <v>362</v>
      </c>
      <c r="F196" t="str">
        <f>VLOOKUP(D196,'General IEC Material'!D:D,1,0)</f>
        <v>ec Imidange Clinic</v>
      </c>
    </row>
    <row r="197" spans="1:6" x14ac:dyDescent="0.3">
      <c r="A197" t="s">
        <v>56</v>
      </c>
      <c r="B197" t="s">
        <v>1412</v>
      </c>
      <c r="C197" t="s">
        <v>1433</v>
      </c>
      <c r="D197" t="s">
        <v>1436</v>
      </c>
      <c r="E197">
        <v>797</v>
      </c>
      <c r="F197" t="str">
        <f>VLOOKUP(D197,'General IEC Material'!D:D,1,0)</f>
        <v>ec Imizamo Yetho Clinic</v>
      </c>
    </row>
    <row r="198" spans="1:6" x14ac:dyDescent="0.3">
      <c r="A198" t="s">
        <v>56</v>
      </c>
      <c r="B198" t="s">
        <v>57</v>
      </c>
      <c r="C198" t="s">
        <v>59</v>
      </c>
      <c r="D198" t="s">
        <v>750</v>
      </c>
      <c r="E198">
        <v>1740</v>
      </c>
      <c r="F198" t="str">
        <f>VLOOKUP(D198,'General IEC Material'!D:D,1,0)</f>
        <v>ec Imizizi Clinic</v>
      </c>
    </row>
    <row r="199" spans="1:6" x14ac:dyDescent="0.3">
      <c r="A199" t="s">
        <v>56</v>
      </c>
      <c r="B199" t="s">
        <v>57</v>
      </c>
      <c r="C199" t="s">
        <v>59</v>
      </c>
      <c r="D199" t="s">
        <v>751</v>
      </c>
      <c r="E199">
        <v>1134</v>
      </c>
      <c r="F199" t="str">
        <f>VLOOKUP(D199,'General IEC Material'!D:D,1,0)</f>
        <v>ec Isikelo Clinic</v>
      </c>
    </row>
    <row r="200" spans="1:6" x14ac:dyDescent="0.3">
      <c r="A200" t="s">
        <v>56</v>
      </c>
      <c r="B200" t="s">
        <v>1016</v>
      </c>
      <c r="C200" t="s">
        <v>1119</v>
      </c>
      <c r="D200" t="s">
        <v>1123</v>
      </c>
      <c r="E200">
        <v>344</v>
      </c>
      <c r="F200" t="str">
        <f>VLOOKUP(D200,'General IEC Material'!D:D,1,0)</f>
        <v>ec Isikhoba Clinic</v>
      </c>
    </row>
    <row r="201" spans="1:6" x14ac:dyDescent="0.3">
      <c r="A201" t="s">
        <v>56</v>
      </c>
      <c r="B201" t="s">
        <v>68</v>
      </c>
      <c r="C201" t="s">
        <v>71</v>
      </c>
      <c r="D201" t="s">
        <v>1398</v>
      </c>
      <c r="E201">
        <v>553</v>
      </c>
      <c r="F201" t="str">
        <f>VLOOKUP(D201,'General IEC Material'!D:D,1,0)</f>
        <v>ec Isilimela Gateway Clinic</v>
      </c>
    </row>
    <row r="202" spans="1:6" x14ac:dyDescent="0.3">
      <c r="A202" t="s">
        <v>56</v>
      </c>
      <c r="B202" t="s">
        <v>57</v>
      </c>
      <c r="C202" t="s">
        <v>58</v>
      </c>
      <c r="D202" t="s">
        <v>728</v>
      </c>
      <c r="E202">
        <v>515</v>
      </c>
      <c r="F202" t="str">
        <f>VLOOKUP(D202,'General IEC Material'!D:D,1,0)</f>
        <v>ec Isilindini Clinic</v>
      </c>
    </row>
    <row r="203" spans="1:6" x14ac:dyDescent="0.3">
      <c r="A203" t="s">
        <v>56</v>
      </c>
      <c r="B203" t="s">
        <v>64</v>
      </c>
      <c r="C203" t="s">
        <v>66</v>
      </c>
      <c r="D203" t="s">
        <v>1250</v>
      </c>
      <c r="E203">
        <v>1097</v>
      </c>
      <c r="F203" t="str">
        <f>VLOOKUP(D203,'General IEC Material'!D:D,1,0)</f>
        <v>ec Isolomzi Clinic</v>
      </c>
    </row>
    <row r="204" spans="1:6" x14ac:dyDescent="0.3">
      <c r="A204" t="s">
        <v>56</v>
      </c>
      <c r="B204" t="s">
        <v>62</v>
      </c>
      <c r="C204" t="s">
        <v>63</v>
      </c>
      <c r="D204" t="s">
        <v>972</v>
      </c>
      <c r="E204">
        <v>396</v>
      </c>
      <c r="F204" t="str">
        <f>VLOOKUP(D204,'General IEC Material'!D:D,1,0)</f>
        <v>ec Jafta Clinic</v>
      </c>
    </row>
    <row r="205" spans="1:6" x14ac:dyDescent="0.3">
      <c r="A205" t="s">
        <v>56</v>
      </c>
      <c r="B205" t="s">
        <v>794</v>
      </c>
      <c r="C205" t="s">
        <v>889</v>
      </c>
      <c r="D205" t="s">
        <v>895</v>
      </c>
      <c r="E205">
        <v>344</v>
      </c>
      <c r="F205" t="str">
        <f>VLOOKUP(D205,'General IEC Material'!D:D,1,0)</f>
        <v>ec Jaji Clinic</v>
      </c>
    </row>
    <row r="206" spans="1:6" x14ac:dyDescent="0.3">
      <c r="A206" t="s">
        <v>56</v>
      </c>
      <c r="B206" t="s">
        <v>68</v>
      </c>
      <c r="C206" t="s">
        <v>70</v>
      </c>
      <c r="D206" t="s">
        <v>1292</v>
      </c>
      <c r="E206">
        <v>1251</v>
      </c>
      <c r="F206" t="str">
        <f>VLOOKUP(D206,'General IEC Material'!D:D,1,0)</f>
        <v>ec Jalamba Clinic</v>
      </c>
    </row>
    <row r="207" spans="1:6" x14ac:dyDescent="0.3">
      <c r="A207" t="s">
        <v>56</v>
      </c>
      <c r="B207" t="s">
        <v>794</v>
      </c>
      <c r="C207" t="s">
        <v>889</v>
      </c>
      <c r="D207" t="s">
        <v>896</v>
      </c>
      <c r="E207">
        <v>423</v>
      </c>
      <c r="F207" t="str">
        <f>VLOOKUP(D207,'General IEC Material'!D:D,1,0)</f>
        <v>ec Jama Clinic</v>
      </c>
    </row>
    <row r="208" spans="1:6" x14ac:dyDescent="0.3">
      <c r="A208" t="s">
        <v>56</v>
      </c>
      <c r="B208" t="s">
        <v>1182</v>
      </c>
      <c r="C208" t="s">
        <v>1226</v>
      </c>
      <c r="D208" t="s">
        <v>1231</v>
      </c>
      <c r="E208">
        <v>537</v>
      </c>
      <c r="F208" t="str">
        <f>VLOOKUP(D208,'General IEC Material'!D:D,1,0)</f>
        <v>ec Jamestown Clinic</v>
      </c>
    </row>
    <row r="209" spans="1:6" x14ac:dyDescent="0.3">
      <c r="A209" t="s">
        <v>56</v>
      </c>
      <c r="B209" t="s">
        <v>794</v>
      </c>
      <c r="C209" t="s">
        <v>826</v>
      </c>
      <c r="D209" t="s">
        <v>836</v>
      </c>
      <c r="E209">
        <v>479</v>
      </c>
      <c r="F209" t="str">
        <f>VLOOKUP(D209,'General IEC Material'!D:D,1,0)</f>
        <v>ec Jingqi Clinic</v>
      </c>
    </row>
    <row r="210" spans="1:6" x14ac:dyDescent="0.3">
      <c r="A210" t="s">
        <v>56</v>
      </c>
      <c r="B210" t="s">
        <v>64</v>
      </c>
      <c r="C210" t="s">
        <v>66</v>
      </c>
      <c r="D210" t="s">
        <v>1251</v>
      </c>
      <c r="E210">
        <v>1442</v>
      </c>
      <c r="F210" t="str">
        <f>VLOOKUP(D210,'General IEC Material'!D:D,1,0)</f>
        <v>ec Joe Slovo Clinic</v>
      </c>
    </row>
    <row r="211" spans="1:6" x14ac:dyDescent="0.3">
      <c r="A211" t="s">
        <v>56</v>
      </c>
      <c r="B211" t="s">
        <v>62</v>
      </c>
      <c r="C211" t="s">
        <v>63</v>
      </c>
      <c r="D211" t="s">
        <v>973</v>
      </c>
      <c r="E211">
        <v>1101</v>
      </c>
      <c r="F211" t="str">
        <f>VLOOKUP(D211,'General IEC Material'!D:D,1,0)</f>
        <v>ec John Dube Clinic</v>
      </c>
    </row>
    <row r="212" spans="1:6" x14ac:dyDescent="0.3">
      <c r="A212" t="s">
        <v>56</v>
      </c>
      <c r="B212" t="s">
        <v>1412</v>
      </c>
      <c r="C212" t="s">
        <v>1444</v>
      </c>
      <c r="D212" t="s">
        <v>1446</v>
      </c>
      <c r="E212">
        <v>663</v>
      </c>
      <c r="F212" t="str">
        <f>VLOOKUP(D212,'General IEC Material'!D:D,1,0)</f>
        <v>ec Joubertina CHC</v>
      </c>
    </row>
    <row r="213" spans="1:6" x14ac:dyDescent="0.3">
      <c r="A213" t="s">
        <v>56</v>
      </c>
      <c r="B213" t="s">
        <v>1412</v>
      </c>
      <c r="C213" t="s">
        <v>1455</v>
      </c>
      <c r="D213" t="s">
        <v>1457</v>
      </c>
      <c r="E213">
        <v>1108</v>
      </c>
      <c r="F213" t="str">
        <f>VLOOKUP(D213,'General IEC Material'!D:D,1,0)</f>
        <v>ec Joza Clinic</v>
      </c>
    </row>
    <row r="214" spans="1:6" x14ac:dyDescent="0.3">
      <c r="A214" t="s">
        <v>56</v>
      </c>
      <c r="B214" t="s">
        <v>68</v>
      </c>
      <c r="C214" t="s">
        <v>1333</v>
      </c>
      <c r="D214" t="s">
        <v>1337</v>
      </c>
      <c r="E214">
        <v>391</v>
      </c>
      <c r="F214" t="str">
        <f>VLOOKUP(D214,'General IEC Material'!D:D,1,0)</f>
        <v>ec Kalankomo Clinic</v>
      </c>
    </row>
    <row r="215" spans="1:6" x14ac:dyDescent="0.3">
      <c r="A215" t="s">
        <v>56</v>
      </c>
      <c r="B215" t="s">
        <v>1016</v>
      </c>
      <c r="C215" t="s">
        <v>1069</v>
      </c>
      <c r="D215" t="s">
        <v>1086</v>
      </c>
      <c r="E215">
        <v>344</v>
      </c>
      <c r="F215" t="str">
        <f>VLOOKUP(D215,'General IEC Material'!D:D,1,0)</f>
        <v>ec Kamastone Clinic</v>
      </c>
    </row>
    <row r="216" spans="1:6" x14ac:dyDescent="0.3">
      <c r="A216" t="s">
        <v>56</v>
      </c>
      <c r="B216" t="s">
        <v>68</v>
      </c>
      <c r="C216" t="s">
        <v>70</v>
      </c>
      <c r="D216" t="s">
        <v>1293</v>
      </c>
      <c r="E216">
        <v>807</v>
      </c>
      <c r="F216" t="str">
        <f>VLOOKUP(D216,'General IEC Material'!D:D,1,0)</f>
        <v>ec Kambi Clinic</v>
      </c>
    </row>
    <row r="217" spans="1:6" x14ac:dyDescent="0.3">
      <c r="A217" t="s">
        <v>56</v>
      </c>
      <c r="B217" t="s">
        <v>57</v>
      </c>
      <c r="C217" t="s">
        <v>59</v>
      </c>
      <c r="D217" t="s">
        <v>752</v>
      </c>
      <c r="E217">
        <v>972</v>
      </c>
      <c r="F217" t="str">
        <f>VLOOKUP(D217,'General IEC Material'!D:D,1,0)</f>
        <v>ec Kanyayo (Bizana) Clinic</v>
      </c>
    </row>
    <row r="218" spans="1:6" x14ac:dyDescent="0.3">
      <c r="A218" t="s">
        <v>56</v>
      </c>
      <c r="B218" t="s">
        <v>1412</v>
      </c>
      <c r="C218" t="s">
        <v>1444</v>
      </c>
      <c r="D218" t="s">
        <v>1447</v>
      </c>
      <c r="E218">
        <v>621</v>
      </c>
      <c r="F218" t="str">
        <f>VLOOKUP(D218,'General IEC Material'!D:D,1,0)</f>
        <v>ec Kareedouw Clinic</v>
      </c>
    </row>
    <row r="219" spans="1:6" x14ac:dyDescent="0.3">
      <c r="A219" t="s">
        <v>56</v>
      </c>
      <c r="B219" t="s">
        <v>794</v>
      </c>
      <c r="C219" t="s">
        <v>795</v>
      </c>
      <c r="D219" t="s">
        <v>807</v>
      </c>
      <c r="E219">
        <v>415</v>
      </c>
      <c r="F219" t="str">
        <f>VLOOKUP(D219,'General IEC Material'!D:D,1,0)</f>
        <v>ec Kati-Kati Clinic</v>
      </c>
    </row>
    <row r="220" spans="1:6" x14ac:dyDescent="0.3">
      <c r="A220" t="s">
        <v>56</v>
      </c>
      <c r="B220" t="s">
        <v>1182</v>
      </c>
      <c r="C220" t="s">
        <v>1183</v>
      </c>
      <c r="D220" t="s">
        <v>1189</v>
      </c>
      <c r="E220">
        <v>633</v>
      </c>
      <c r="F220" t="str">
        <f>VLOOKUP(D220,'General IEC Material'!D:D,1,0)</f>
        <v>ec Katkop Clinic</v>
      </c>
    </row>
    <row r="221" spans="1:6" x14ac:dyDescent="0.3">
      <c r="A221" t="s">
        <v>56</v>
      </c>
      <c r="B221" t="s">
        <v>1016</v>
      </c>
      <c r="C221" t="s">
        <v>1069</v>
      </c>
      <c r="D221" t="s">
        <v>1087</v>
      </c>
      <c r="E221">
        <v>548</v>
      </c>
      <c r="F221" t="str">
        <f>VLOOKUP(D221,'General IEC Material'!D:D,1,0)</f>
        <v>ec KB Siswana Clinic</v>
      </c>
    </row>
    <row r="222" spans="1:6" x14ac:dyDescent="0.3">
      <c r="A222" t="s">
        <v>56</v>
      </c>
      <c r="B222" t="s">
        <v>1412</v>
      </c>
      <c r="C222" t="s">
        <v>1465</v>
      </c>
      <c r="D222" t="s">
        <v>1467</v>
      </c>
      <c r="E222">
        <v>787</v>
      </c>
      <c r="F222" t="str">
        <f>VLOOKUP(D222,'General IEC Material'!D:D,1,0)</f>
        <v>ec Kenton-On-Sea Clinic</v>
      </c>
    </row>
    <row r="223" spans="1:6" x14ac:dyDescent="0.3">
      <c r="A223" t="s">
        <v>56</v>
      </c>
      <c r="B223" t="s">
        <v>794</v>
      </c>
      <c r="C223" t="s">
        <v>826</v>
      </c>
      <c r="D223" t="s">
        <v>837</v>
      </c>
      <c r="E223">
        <v>504</v>
      </c>
      <c r="F223" t="str">
        <f>VLOOKUP(D223,'General IEC Material'!D:D,1,0)</f>
        <v>ec Keti Clinic</v>
      </c>
    </row>
    <row r="224" spans="1:6" x14ac:dyDescent="0.3">
      <c r="A224" t="s">
        <v>56</v>
      </c>
      <c r="B224" t="s">
        <v>68</v>
      </c>
      <c r="C224" t="s">
        <v>69</v>
      </c>
      <c r="D224" t="s">
        <v>1270</v>
      </c>
      <c r="E224">
        <v>895</v>
      </c>
      <c r="F224" t="str">
        <f>VLOOKUP(D224,'General IEC Material'!D:D,1,0)</f>
        <v>ec Khanyayo (Holy Cross) Clinic</v>
      </c>
    </row>
    <row r="225" spans="1:6" x14ac:dyDescent="0.3">
      <c r="A225" t="s">
        <v>56</v>
      </c>
      <c r="B225" t="s">
        <v>1182</v>
      </c>
      <c r="C225" t="s">
        <v>1226</v>
      </c>
      <c r="D225" t="s">
        <v>1232</v>
      </c>
      <c r="E225">
        <v>772</v>
      </c>
      <c r="F225" t="str">
        <f>VLOOKUP(D225,'General IEC Material'!D:D,1,0)</f>
        <v>ec Khayamnandi Clinic</v>
      </c>
    </row>
    <row r="226" spans="1:6" x14ac:dyDescent="0.3">
      <c r="A226" t="s">
        <v>56</v>
      </c>
      <c r="B226" t="s">
        <v>1016</v>
      </c>
      <c r="C226" t="s">
        <v>1119</v>
      </c>
      <c r="D226" t="s">
        <v>1124</v>
      </c>
      <c r="E226">
        <v>344</v>
      </c>
      <c r="F226" t="str">
        <f>VLOOKUP(D226,'General IEC Material'!D:D,1,0)</f>
        <v>ec Khuze Clinic</v>
      </c>
    </row>
    <row r="227" spans="1:6" x14ac:dyDescent="0.3">
      <c r="A227" t="s">
        <v>56</v>
      </c>
      <c r="B227" t="s">
        <v>1412</v>
      </c>
      <c r="C227" t="s">
        <v>1476</v>
      </c>
      <c r="D227" t="s">
        <v>1479</v>
      </c>
      <c r="E227">
        <v>619</v>
      </c>
      <c r="F227" t="str">
        <f>VLOOKUP(D227,'General IEC Material'!D:D,1,0)</f>
        <v>ec Kirkwood Clinic</v>
      </c>
    </row>
    <row r="228" spans="1:6" x14ac:dyDescent="0.3">
      <c r="A228" t="s">
        <v>56</v>
      </c>
      <c r="B228" t="s">
        <v>1016</v>
      </c>
      <c r="C228" t="s">
        <v>1069</v>
      </c>
      <c r="D228" t="s">
        <v>1088</v>
      </c>
      <c r="E228">
        <v>362</v>
      </c>
      <c r="F228" t="str">
        <f>VLOOKUP(D228,'General IEC Material'!D:D,1,0)</f>
        <v>ec Kleinbulhoek Clinic</v>
      </c>
    </row>
    <row r="229" spans="1:6" x14ac:dyDescent="0.3">
      <c r="A229" t="s">
        <v>56</v>
      </c>
      <c r="B229" t="s">
        <v>68</v>
      </c>
      <c r="C229" t="s">
        <v>71</v>
      </c>
      <c r="D229" t="s">
        <v>1399</v>
      </c>
      <c r="E229">
        <v>765</v>
      </c>
      <c r="F229" t="str">
        <f>VLOOKUP(D229,'General IEC Material'!D:D,1,0)</f>
        <v>ec Kohlo Clinic</v>
      </c>
    </row>
    <row r="230" spans="1:6" x14ac:dyDescent="0.3">
      <c r="A230" t="s">
        <v>56</v>
      </c>
      <c r="B230" t="s">
        <v>794</v>
      </c>
      <c r="C230" t="s">
        <v>912</v>
      </c>
      <c r="D230" t="s">
        <v>925</v>
      </c>
      <c r="E230">
        <v>344</v>
      </c>
      <c r="F230" t="str">
        <f>VLOOKUP(D230,'General IEC Material'!D:D,1,0)</f>
        <v>ec Kolomana Clinic</v>
      </c>
    </row>
    <row r="231" spans="1:6" x14ac:dyDescent="0.3">
      <c r="A231" t="s">
        <v>56</v>
      </c>
      <c r="B231" t="s">
        <v>794</v>
      </c>
      <c r="C231" t="s">
        <v>821</v>
      </c>
      <c r="D231" t="s">
        <v>823</v>
      </c>
      <c r="E231">
        <v>934</v>
      </c>
      <c r="F231" t="str">
        <f>VLOOKUP(D231,'General IEC Material'!D:D,1,0)</f>
        <v>ec Komga Clinic</v>
      </c>
    </row>
    <row r="232" spans="1:6" x14ac:dyDescent="0.3">
      <c r="A232" t="s">
        <v>56</v>
      </c>
      <c r="B232" t="s">
        <v>64</v>
      </c>
      <c r="C232" t="s">
        <v>67</v>
      </c>
      <c r="D232" t="s">
        <v>184</v>
      </c>
      <c r="E232">
        <v>2085</v>
      </c>
      <c r="F232" t="str">
        <f>VLOOKUP(D232,'General IEC Material'!D:D,1,0)</f>
        <v>ec Korsten CHC</v>
      </c>
    </row>
    <row r="233" spans="1:6" x14ac:dyDescent="0.3">
      <c r="A233" t="s">
        <v>56</v>
      </c>
      <c r="B233" t="s">
        <v>794</v>
      </c>
      <c r="C233" t="s">
        <v>859</v>
      </c>
      <c r="D233" t="s">
        <v>868</v>
      </c>
      <c r="E233">
        <v>548</v>
      </c>
      <c r="F233" t="str">
        <f>VLOOKUP(D233,'General IEC Material'!D:D,1,0)</f>
        <v>ec Kotana Clinic</v>
      </c>
    </row>
    <row r="234" spans="1:6" x14ac:dyDescent="0.3">
      <c r="A234" t="s">
        <v>56</v>
      </c>
      <c r="B234" t="s">
        <v>794</v>
      </c>
      <c r="C234" t="s">
        <v>826</v>
      </c>
      <c r="D234" t="s">
        <v>838</v>
      </c>
      <c r="E234">
        <v>471</v>
      </c>
      <c r="F234" t="str">
        <f>VLOOKUP(D234,'General IEC Material'!D:D,1,0)</f>
        <v>ec Kotyana Clinic</v>
      </c>
    </row>
    <row r="235" spans="1:6" x14ac:dyDescent="0.3">
      <c r="A235" t="s">
        <v>56</v>
      </c>
      <c r="B235" t="s">
        <v>1412</v>
      </c>
      <c r="C235" t="s">
        <v>1444</v>
      </c>
      <c r="D235" t="s">
        <v>1448</v>
      </c>
      <c r="E235">
        <v>369</v>
      </c>
      <c r="F235" t="str">
        <f>VLOOKUP(D235,'General IEC Material'!D:D,1,0)</f>
        <v>ec Krakeel Clinic</v>
      </c>
    </row>
    <row r="236" spans="1:6" x14ac:dyDescent="0.3">
      <c r="A236" t="s">
        <v>56</v>
      </c>
      <c r="B236" t="s">
        <v>1412</v>
      </c>
      <c r="C236" t="s">
        <v>1420</v>
      </c>
      <c r="D236" t="s">
        <v>1425</v>
      </c>
      <c r="E236">
        <v>489</v>
      </c>
      <c r="F236" t="str">
        <f>VLOOKUP(D236,'General IEC Material'!D:D,1,0)</f>
        <v>ec Kroonvale Clinic</v>
      </c>
    </row>
    <row r="237" spans="1:6" x14ac:dyDescent="0.3">
      <c r="A237" t="s">
        <v>56</v>
      </c>
      <c r="B237" t="s">
        <v>1412</v>
      </c>
      <c r="C237" t="s">
        <v>1433</v>
      </c>
      <c r="D237" t="s">
        <v>1437</v>
      </c>
      <c r="E237">
        <v>1866</v>
      </c>
      <c r="F237" t="str">
        <f>VLOOKUP(D237,'General IEC Material'!D:D,1,0)</f>
        <v>ec Kruisfontein Clinic</v>
      </c>
    </row>
    <row r="238" spans="1:6" x14ac:dyDescent="0.3">
      <c r="A238" t="s">
        <v>56</v>
      </c>
      <c r="B238" t="s">
        <v>68</v>
      </c>
      <c r="C238" t="s">
        <v>69</v>
      </c>
      <c r="D238" t="s">
        <v>1271</v>
      </c>
      <c r="E238">
        <v>963</v>
      </c>
      <c r="F238" t="str">
        <f>VLOOKUP(D238,'General IEC Material'!D:D,1,0)</f>
        <v>ec KTC Clinic</v>
      </c>
    </row>
    <row r="239" spans="1:6" x14ac:dyDescent="0.3">
      <c r="A239" t="s">
        <v>56</v>
      </c>
      <c r="B239" t="s">
        <v>1016</v>
      </c>
      <c r="C239" t="s">
        <v>1119</v>
      </c>
      <c r="D239" t="s">
        <v>1125</v>
      </c>
      <c r="E239">
        <v>362</v>
      </c>
      <c r="F239" t="str">
        <f>VLOOKUP(D239,'General IEC Material'!D:D,1,0)</f>
        <v>ec Ku Bengu Clinic</v>
      </c>
    </row>
    <row r="240" spans="1:6" x14ac:dyDescent="0.3">
      <c r="A240" t="s">
        <v>56</v>
      </c>
      <c r="B240" t="s">
        <v>794</v>
      </c>
      <c r="C240" t="s">
        <v>795</v>
      </c>
      <c r="D240" t="s">
        <v>808</v>
      </c>
      <c r="E240">
        <v>648</v>
      </c>
      <c r="F240" t="str">
        <f>VLOOKUP(D240,'General IEC Material'!D:D,1,0)</f>
        <v>ec Kubusi Clinic</v>
      </c>
    </row>
    <row r="241" spans="1:6" x14ac:dyDescent="0.3">
      <c r="A241" t="s">
        <v>56</v>
      </c>
      <c r="B241" t="s">
        <v>1182</v>
      </c>
      <c r="C241" t="s">
        <v>1183</v>
      </c>
      <c r="D241" t="s">
        <v>1190</v>
      </c>
      <c r="E241">
        <v>390</v>
      </c>
      <c r="F241" t="str">
        <f>VLOOKUP(D241,'General IEC Material'!D:D,1,0)</f>
        <v>ec Kungisizwe Clinic</v>
      </c>
    </row>
    <row r="242" spans="1:6" x14ac:dyDescent="0.3">
      <c r="A242" t="s">
        <v>56</v>
      </c>
      <c r="B242" t="s">
        <v>1016</v>
      </c>
      <c r="C242" t="s">
        <v>1119</v>
      </c>
      <c r="D242" t="s">
        <v>1126</v>
      </c>
      <c r="E242">
        <v>861</v>
      </c>
      <c r="F242" t="str">
        <f>VLOOKUP(D242,'General IEC Material'!D:D,1,0)</f>
        <v>ec Kuyasa CHC</v>
      </c>
    </row>
    <row r="243" spans="1:6" x14ac:dyDescent="0.3">
      <c r="A243" t="s">
        <v>56</v>
      </c>
      <c r="B243" t="s">
        <v>794</v>
      </c>
      <c r="C243" t="s">
        <v>826</v>
      </c>
      <c r="D243" t="s">
        <v>839</v>
      </c>
      <c r="E243">
        <v>432</v>
      </c>
      <c r="F243" t="str">
        <f>VLOOKUP(D243,'General IEC Material'!D:D,1,0)</f>
        <v>ec Kwa-Mkholoza Clinic</v>
      </c>
    </row>
    <row r="244" spans="1:6" x14ac:dyDescent="0.3">
      <c r="A244" t="s">
        <v>56</v>
      </c>
      <c r="B244" t="s">
        <v>1412</v>
      </c>
      <c r="C244" t="s">
        <v>1465</v>
      </c>
      <c r="D244" t="s">
        <v>1468</v>
      </c>
      <c r="E244">
        <v>702</v>
      </c>
      <c r="F244" t="str">
        <f>VLOOKUP(D244,'General IEC Material'!D:D,1,0)</f>
        <v>ec Kwa-Nonqubela Clinic</v>
      </c>
    </row>
    <row r="245" spans="1:6" x14ac:dyDescent="0.3">
      <c r="A245" t="s">
        <v>56</v>
      </c>
      <c r="B245" t="s">
        <v>1412</v>
      </c>
      <c r="C245" t="s">
        <v>1455</v>
      </c>
      <c r="D245" t="s">
        <v>1458</v>
      </c>
      <c r="E245">
        <v>512</v>
      </c>
      <c r="F245" t="str">
        <f>VLOOKUP(D245,'General IEC Material'!D:D,1,0)</f>
        <v>ec Kwa-Nonzwakazi Clinic</v>
      </c>
    </row>
    <row r="246" spans="1:6" x14ac:dyDescent="0.3">
      <c r="A246" t="s">
        <v>56</v>
      </c>
      <c r="B246" t="s">
        <v>64</v>
      </c>
      <c r="C246" t="s">
        <v>67</v>
      </c>
      <c r="D246" t="s">
        <v>1262</v>
      </c>
      <c r="E246">
        <v>697</v>
      </c>
      <c r="F246" t="str">
        <f>VLOOKUP(D246,'General IEC Material'!D:D,1,0)</f>
        <v>ec Kwadwesi Clinic</v>
      </c>
    </row>
    <row r="247" spans="1:6" x14ac:dyDescent="0.3">
      <c r="A247" t="s">
        <v>56</v>
      </c>
      <c r="B247" t="s">
        <v>64</v>
      </c>
      <c r="C247" t="s">
        <v>65</v>
      </c>
      <c r="D247" t="s">
        <v>1238</v>
      </c>
      <c r="E247">
        <v>759</v>
      </c>
      <c r="F247" t="str">
        <f>VLOOKUP(D247,'General IEC Material'!D:D,1,0)</f>
        <v>ec Kwamagxaki Clinic</v>
      </c>
    </row>
    <row r="248" spans="1:6" x14ac:dyDescent="0.3">
      <c r="A248" t="s">
        <v>56</v>
      </c>
      <c r="B248" t="s">
        <v>1016</v>
      </c>
      <c r="C248" t="s">
        <v>1156</v>
      </c>
      <c r="D248" t="s">
        <v>1160</v>
      </c>
      <c r="E248">
        <v>371</v>
      </c>
      <c r="F248" t="str">
        <f>VLOOKUP(D248,'General IEC Material'!D:D,1,0)</f>
        <v>ec Kwanonzame New Clinic</v>
      </c>
    </row>
    <row r="249" spans="1:6" x14ac:dyDescent="0.3">
      <c r="A249" t="s">
        <v>56</v>
      </c>
      <c r="B249" t="s">
        <v>1016</v>
      </c>
      <c r="C249" t="s">
        <v>1156</v>
      </c>
      <c r="D249" t="s">
        <v>1161</v>
      </c>
      <c r="E249">
        <v>503</v>
      </c>
      <c r="F249" t="str">
        <f>VLOOKUP(D249,'General IEC Material'!D:D,1,0)</f>
        <v>ec Kwanonzame Old Clinic</v>
      </c>
    </row>
    <row r="250" spans="1:6" x14ac:dyDescent="0.3">
      <c r="A250" t="s">
        <v>56</v>
      </c>
      <c r="B250" t="s">
        <v>64</v>
      </c>
      <c r="C250" t="s">
        <v>65</v>
      </c>
      <c r="D250" t="s">
        <v>169</v>
      </c>
      <c r="E250">
        <v>3784</v>
      </c>
      <c r="F250" t="str">
        <f>VLOOKUP(D250,'General IEC Material'!D:D,1,0)</f>
        <v>ec Kwazakhele CHC</v>
      </c>
    </row>
    <row r="251" spans="1:6" x14ac:dyDescent="0.3">
      <c r="A251" t="s">
        <v>56</v>
      </c>
      <c r="B251" t="s">
        <v>64</v>
      </c>
      <c r="C251" t="s">
        <v>65</v>
      </c>
      <c r="D251" t="s">
        <v>170</v>
      </c>
      <c r="E251">
        <v>1653</v>
      </c>
      <c r="F251" t="str">
        <f>VLOOKUP(D251,'General IEC Material'!D:D,1,0)</f>
        <v>ec Kwazakhele Clinic</v>
      </c>
    </row>
    <row r="252" spans="1:6" x14ac:dyDescent="0.3">
      <c r="A252" t="s">
        <v>56</v>
      </c>
      <c r="B252" t="s">
        <v>1412</v>
      </c>
      <c r="C252" t="s">
        <v>1420</v>
      </c>
      <c r="D252" t="s">
        <v>1426</v>
      </c>
      <c r="E252">
        <v>390</v>
      </c>
      <c r="F252" t="str">
        <f>VLOOKUP(D252,'General IEC Material'!D:D,1,0)</f>
        <v>ec Kwazamukucinga Clinic</v>
      </c>
    </row>
    <row r="253" spans="1:6" x14ac:dyDescent="0.3">
      <c r="A253" t="s">
        <v>56</v>
      </c>
      <c r="B253" t="s">
        <v>1412</v>
      </c>
      <c r="C253" t="s">
        <v>1476</v>
      </c>
      <c r="D253" t="s">
        <v>1480</v>
      </c>
      <c r="E253">
        <v>612</v>
      </c>
      <c r="F253" t="str">
        <f>VLOOKUP(D253,'General IEC Material'!D:D,1,0)</f>
        <v>ec Kwazenzele Clinic</v>
      </c>
    </row>
    <row r="254" spans="1:6" x14ac:dyDescent="0.3">
      <c r="A254" t="s">
        <v>56</v>
      </c>
      <c r="B254" t="s">
        <v>62</v>
      </c>
      <c r="C254" t="s">
        <v>63</v>
      </c>
      <c r="D254" t="s">
        <v>974</v>
      </c>
      <c r="E254">
        <v>853</v>
      </c>
      <c r="F254" t="str">
        <f>VLOOKUP(D254,'General IEC Material'!D:D,1,0)</f>
        <v>ec Kwelera Clinic</v>
      </c>
    </row>
    <row r="255" spans="1:6" x14ac:dyDescent="0.3">
      <c r="A255" t="s">
        <v>56</v>
      </c>
      <c r="B255" t="s">
        <v>64</v>
      </c>
      <c r="C255" t="s">
        <v>66</v>
      </c>
      <c r="D255" t="s">
        <v>176</v>
      </c>
      <c r="E255">
        <v>3188</v>
      </c>
      <c r="F255" t="str">
        <f>VLOOKUP(D255,'General IEC Material'!D:D,1,0)</f>
        <v>ec Laetitia Bam CHC</v>
      </c>
    </row>
    <row r="256" spans="1:6" x14ac:dyDescent="0.3">
      <c r="A256" t="s">
        <v>56</v>
      </c>
      <c r="B256" t="s">
        <v>1016</v>
      </c>
      <c r="C256" t="s">
        <v>1043</v>
      </c>
      <c r="D256" t="s">
        <v>1052</v>
      </c>
      <c r="E256">
        <v>432</v>
      </c>
      <c r="F256" t="str">
        <f>VLOOKUP(D256,'General IEC Material'!D:D,1,0)</f>
        <v>ec Lahlangubo Clinic (Ngcobo)</v>
      </c>
    </row>
    <row r="257" spans="1:6" x14ac:dyDescent="0.3">
      <c r="A257" t="s">
        <v>56</v>
      </c>
      <c r="B257" t="s">
        <v>1016</v>
      </c>
      <c r="C257" t="s">
        <v>1069</v>
      </c>
      <c r="D257" t="s">
        <v>1089</v>
      </c>
      <c r="E257">
        <v>344</v>
      </c>
      <c r="F257" t="str">
        <f>VLOOKUP(D257,'General IEC Material'!D:D,1,0)</f>
        <v>ec Lahlangubo Clinic (Queenstown)</v>
      </c>
    </row>
    <row r="258" spans="1:6" x14ac:dyDescent="0.3">
      <c r="A258" t="s">
        <v>56</v>
      </c>
      <c r="B258" t="s">
        <v>68</v>
      </c>
      <c r="C258" t="s">
        <v>1333</v>
      </c>
      <c r="D258" t="s">
        <v>1338</v>
      </c>
      <c r="E258">
        <v>451</v>
      </c>
      <c r="F258" t="str">
        <f>VLOOKUP(D258,'General IEC Material'!D:D,1,0)</f>
        <v>ec Langeni Clinic</v>
      </c>
    </row>
    <row r="259" spans="1:6" x14ac:dyDescent="0.3">
      <c r="A259" t="s">
        <v>56</v>
      </c>
      <c r="B259" t="s">
        <v>1016</v>
      </c>
      <c r="C259" t="s">
        <v>1017</v>
      </c>
      <c r="D259" t="s">
        <v>1024</v>
      </c>
      <c r="E259">
        <v>378</v>
      </c>
      <c r="F259" t="str">
        <f>VLOOKUP(D259,'General IEC Material'!D:D,1,0)</f>
        <v>ec Lanti Clinic</v>
      </c>
    </row>
    <row r="260" spans="1:6" x14ac:dyDescent="0.3">
      <c r="A260" t="s">
        <v>56</v>
      </c>
      <c r="B260" t="s">
        <v>794</v>
      </c>
      <c r="C260" t="s">
        <v>795</v>
      </c>
      <c r="D260" t="s">
        <v>809</v>
      </c>
      <c r="E260">
        <v>344</v>
      </c>
      <c r="F260" t="str">
        <f>VLOOKUP(D260,'General IEC Material'!D:D,1,0)</f>
        <v>ec Lenye Clinic</v>
      </c>
    </row>
    <row r="261" spans="1:6" x14ac:dyDescent="0.3">
      <c r="A261" t="s">
        <v>56</v>
      </c>
      <c r="B261" t="s">
        <v>1016</v>
      </c>
      <c r="C261" t="s">
        <v>1069</v>
      </c>
      <c r="D261" t="s">
        <v>1090</v>
      </c>
      <c r="E261">
        <v>503</v>
      </c>
      <c r="F261" t="str">
        <f>VLOOKUP(D261,'General IEC Material'!D:D,1,0)</f>
        <v>ec Lesseyton Clinic</v>
      </c>
    </row>
    <row r="262" spans="1:6" x14ac:dyDescent="0.3">
      <c r="A262" t="s">
        <v>56</v>
      </c>
      <c r="B262" t="s">
        <v>68</v>
      </c>
      <c r="C262" t="s">
        <v>1363</v>
      </c>
      <c r="D262" t="s">
        <v>1368</v>
      </c>
      <c r="E262">
        <v>1413</v>
      </c>
      <c r="F262" t="str">
        <f>VLOOKUP(D262,'General IEC Material'!D:D,1,0)</f>
        <v>ec Libode Clinic</v>
      </c>
    </row>
    <row r="263" spans="1:6" x14ac:dyDescent="0.3">
      <c r="A263" t="s">
        <v>56</v>
      </c>
      <c r="B263" t="s">
        <v>57</v>
      </c>
      <c r="C263" t="s">
        <v>58</v>
      </c>
      <c r="D263" t="s">
        <v>729</v>
      </c>
      <c r="E263">
        <v>444</v>
      </c>
      <c r="F263" t="str">
        <f>VLOOKUP(D263,'General IEC Material'!D:D,1,0)</f>
        <v>ec Likhetlane Clinic</v>
      </c>
    </row>
    <row r="264" spans="1:6" x14ac:dyDescent="0.3">
      <c r="A264" t="s">
        <v>56</v>
      </c>
      <c r="B264" t="s">
        <v>1016</v>
      </c>
      <c r="C264" t="s">
        <v>1156</v>
      </c>
      <c r="D264" t="s">
        <v>1162</v>
      </c>
      <c r="E264">
        <v>756</v>
      </c>
      <c r="F264" t="str">
        <f>VLOOKUP(D264,'General IEC Material'!D:D,1,0)</f>
        <v>ec Lingelihle Clinic</v>
      </c>
    </row>
    <row r="265" spans="1:6" x14ac:dyDescent="0.3">
      <c r="A265" t="s">
        <v>56</v>
      </c>
      <c r="B265" t="s">
        <v>64</v>
      </c>
      <c r="C265" t="s">
        <v>67</v>
      </c>
      <c r="D265" t="s">
        <v>1263</v>
      </c>
      <c r="E265">
        <v>1419</v>
      </c>
      <c r="F265" t="str">
        <f>VLOOKUP(D265,'General IEC Material'!D:D,1,0)</f>
        <v>ec Linton Grange Clinic</v>
      </c>
    </row>
    <row r="266" spans="1:6" x14ac:dyDescent="0.3">
      <c r="A266" t="s">
        <v>56</v>
      </c>
      <c r="B266" t="s">
        <v>1016</v>
      </c>
      <c r="C266" t="s">
        <v>1069</v>
      </c>
      <c r="D266" t="s">
        <v>1091</v>
      </c>
      <c r="E266">
        <v>820</v>
      </c>
      <c r="F266" t="str">
        <f>VLOOKUP(D266,'General IEC Material'!D:D,1,0)</f>
        <v>ec Lizo Ngcana Clinic</v>
      </c>
    </row>
    <row r="267" spans="1:6" x14ac:dyDescent="0.3">
      <c r="A267" t="s">
        <v>56</v>
      </c>
      <c r="B267" t="s">
        <v>1412</v>
      </c>
      <c r="C267" t="s">
        <v>1433</v>
      </c>
      <c r="D267" t="s">
        <v>1438</v>
      </c>
      <c r="E267">
        <v>550</v>
      </c>
      <c r="F267" t="str">
        <f>VLOOKUP(D267,'General IEC Material'!D:D,1,0)</f>
        <v>ec Loerie Clinic</v>
      </c>
    </row>
    <row r="268" spans="1:6" x14ac:dyDescent="0.3">
      <c r="A268" t="s">
        <v>56</v>
      </c>
      <c r="B268" t="s">
        <v>794</v>
      </c>
      <c r="C268" t="s">
        <v>826</v>
      </c>
      <c r="D268" t="s">
        <v>840</v>
      </c>
      <c r="E268">
        <v>460</v>
      </c>
      <c r="F268" t="str">
        <f>VLOOKUP(D268,'General IEC Material'!D:D,1,0)</f>
        <v>ec Lota Clinic</v>
      </c>
    </row>
    <row r="269" spans="1:6" x14ac:dyDescent="0.3">
      <c r="A269" t="s">
        <v>56</v>
      </c>
      <c r="B269" t="s">
        <v>68</v>
      </c>
      <c r="C269" t="s">
        <v>1333</v>
      </c>
      <c r="D269" t="s">
        <v>1339</v>
      </c>
      <c r="E269">
        <v>452</v>
      </c>
      <c r="F269" t="str">
        <f>VLOOKUP(D269,'General IEC Material'!D:D,1,0)</f>
        <v>ec Lotana Clinic</v>
      </c>
    </row>
    <row r="270" spans="1:6" x14ac:dyDescent="0.3">
      <c r="A270" t="s">
        <v>56</v>
      </c>
      <c r="B270" t="s">
        <v>1412</v>
      </c>
      <c r="C270" t="s">
        <v>1444</v>
      </c>
      <c r="D270" t="s">
        <v>1449</v>
      </c>
      <c r="E270">
        <v>465</v>
      </c>
      <c r="F270" t="str">
        <f>VLOOKUP(D270,'General IEC Material'!D:D,1,0)</f>
        <v>ec Louterwater Clinic</v>
      </c>
    </row>
    <row r="271" spans="1:6" x14ac:dyDescent="0.3">
      <c r="A271" t="s">
        <v>56</v>
      </c>
      <c r="B271" t="s">
        <v>68</v>
      </c>
      <c r="C271" t="s">
        <v>1333</v>
      </c>
      <c r="D271" t="s">
        <v>1340</v>
      </c>
      <c r="E271">
        <v>362</v>
      </c>
      <c r="F271" t="str">
        <f>VLOOKUP(D271,'General IEC Material'!D:D,1,0)</f>
        <v>ec Lower Gungululu Clinic</v>
      </c>
    </row>
    <row r="272" spans="1:6" x14ac:dyDescent="0.3">
      <c r="A272" t="s">
        <v>56</v>
      </c>
      <c r="B272" t="s">
        <v>1016</v>
      </c>
      <c r="C272" t="s">
        <v>1119</v>
      </c>
      <c r="D272" t="s">
        <v>1127</v>
      </c>
      <c r="E272">
        <v>398</v>
      </c>
      <c r="F272" t="str">
        <f>VLOOKUP(D272,'General IEC Material'!D:D,1,0)</f>
        <v>ec Lower Mncuncuzo Clinic</v>
      </c>
    </row>
    <row r="273" spans="1:6" x14ac:dyDescent="0.3">
      <c r="A273" t="s">
        <v>56</v>
      </c>
      <c r="B273" t="s">
        <v>794</v>
      </c>
      <c r="C273" t="s">
        <v>912</v>
      </c>
      <c r="D273" t="s">
        <v>926</v>
      </c>
      <c r="E273">
        <v>353</v>
      </c>
      <c r="F273" t="str">
        <f>VLOOKUP(D273,'General IEC Material'!D:D,1,0)</f>
        <v>ec Lower Regu Clinic</v>
      </c>
    </row>
    <row r="274" spans="1:6" x14ac:dyDescent="0.3">
      <c r="A274" t="s">
        <v>56</v>
      </c>
      <c r="B274" t="s">
        <v>1016</v>
      </c>
      <c r="C274" t="s">
        <v>1119</v>
      </c>
      <c r="D274" t="s">
        <v>1128</v>
      </c>
      <c r="E274">
        <v>372</v>
      </c>
      <c r="F274" t="str">
        <f>VLOOKUP(D274,'General IEC Material'!D:D,1,0)</f>
        <v>ec Lower Seplan Clinic</v>
      </c>
    </row>
    <row r="275" spans="1:6" x14ac:dyDescent="0.3">
      <c r="A275" t="s">
        <v>56</v>
      </c>
      <c r="B275" t="s">
        <v>1182</v>
      </c>
      <c r="C275" t="s">
        <v>1183</v>
      </c>
      <c r="D275" t="s">
        <v>1191</v>
      </c>
      <c r="E275">
        <v>442</v>
      </c>
      <c r="F275" t="str">
        <f>VLOOKUP(D275,'General IEC Material'!D:D,1,0)</f>
        <v>ec Lower Tsitsana Clinic</v>
      </c>
    </row>
    <row r="276" spans="1:6" x14ac:dyDescent="0.3">
      <c r="A276" t="s">
        <v>56</v>
      </c>
      <c r="B276" t="s">
        <v>794</v>
      </c>
      <c r="C276" t="s">
        <v>795</v>
      </c>
      <c r="D276" t="s">
        <v>810</v>
      </c>
      <c r="E276">
        <v>363</v>
      </c>
      <c r="F276" t="str">
        <f>VLOOKUP(D276,'General IEC Material'!D:D,1,0)</f>
        <v>ec Lower Zingcuka Clinic</v>
      </c>
    </row>
    <row r="277" spans="1:6" x14ac:dyDescent="0.3">
      <c r="A277" t="s">
        <v>56</v>
      </c>
      <c r="B277" t="s">
        <v>57</v>
      </c>
      <c r="C277" t="s">
        <v>61</v>
      </c>
      <c r="D277" t="s">
        <v>776</v>
      </c>
      <c r="E277">
        <v>665</v>
      </c>
      <c r="F277" t="str">
        <f>VLOOKUP(D277,'General IEC Material'!D:D,1,0)</f>
        <v>ec Lubaleko Clinic</v>
      </c>
    </row>
    <row r="278" spans="1:6" x14ac:dyDescent="0.3">
      <c r="A278" t="s">
        <v>56</v>
      </c>
      <c r="B278" t="s">
        <v>1016</v>
      </c>
      <c r="C278" t="s">
        <v>1119</v>
      </c>
      <c r="D278" t="s">
        <v>1129</v>
      </c>
      <c r="E278">
        <v>362</v>
      </c>
      <c r="F278" t="str">
        <f>VLOOKUP(D278,'General IEC Material'!D:D,1,0)</f>
        <v>ec Lubisi Clinic</v>
      </c>
    </row>
    <row r="279" spans="1:6" x14ac:dyDescent="0.3">
      <c r="A279" t="s">
        <v>56</v>
      </c>
      <c r="B279" t="s">
        <v>68</v>
      </c>
      <c r="C279" t="s">
        <v>71</v>
      </c>
      <c r="D279" t="s">
        <v>1400</v>
      </c>
      <c r="E279">
        <v>730</v>
      </c>
      <c r="F279" t="str">
        <f>VLOOKUP(D279,'General IEC Material'!D:D,1,0)</f>
        <v>ec Ludalasi Clinic</v>
      </c>
    </row>
    <row r="280" spans="1:6" x14ac:dyDescent="0.3">
      <c r="A280" t="s">
        <v>56</v>
      </c>
      <c r="B280" t="s">
        <v>57</v>
      </c>
      <c r="C280" t="s">
        <v>61</v>
      </c>
      <c r="D280" t="s">
        <v>777</v>
      </c>
      <c r="E280">
        <v>382</v>
      </c>
      <c r="F280" t="str">
        <f>VLOOKUP(D280,'General IEC Material'!D:D,1,0)</f>
        <v>ec Lugangeni Clinic</v>
      </c>
    </row>
    <row r="281" spans="1:6" x14ac:dyDescent="0.3">
      <c r="A281" t="s">
        <v>56</v>
      </c>
      <c r="B281" t="s">
        <v>68</v>
      </c>
      <c r="C281" t="s">
        <v>1363</v>
      </c>
      <c r="D281" t="s">
        <v>1369</v>
      </c>
      <c r="E281">
        <v>824</v>
      </c>
      <c r="F281" t="str">
        <f>VLOOKUP(D281,'General IEC Material'!D:D,1,0)</f>
        <v>ec Lujizweni Clinic</v>
      </c>
    </row>
    <row r="282" spans="1:6" x14ac:dyDescent="0.3">
      <c r="A282" t="s">
        <v>56</v>
      </c>
      <c r="B282" t="s">
        <v>1412</v>
      </c>
      <c r="C282" t="s">
        <v>1476</v>
      </c>
      <c r="D282" t="s">
        <v>1481</v>
      </c>
      <c r="E282">
        <v>1022</v>
      </c>
      <c r="F282" t="str">
        <f>VLOOKUP(D282,'General IEC Material'!D:D,1,0)</f>
        <v>ec Lukhanyiso Clinic</v>
      </c>
    </row>
    <row r="283" spans="1:6" x14ac:dyDescent="0.3">
      <c r="A283" t="s">
        <v>56</v>
      </c>
      <c r="B283" t="s">
        <v>64</v>
      </c>
      <c r="C283" t="s">
        <v>66</v>
      </c>
      <c r="D283" t="s">
        <v>1252</v>
      </c>
      <c r="E283">
        <v>817</v>
      </c>
      <c r="F283" t="str">
        <f>VLOOKUP(D283,'General IEC Material'!D:D,1,0)</f>
        <v>ec Lukhanyo Clinic</v>
      </c>
    </row>
    <row r="284" spans="1:6" x14ac:dyDescent="0.3">
      <c r="A284" t="s">
        <v>56</v>
      </c>
      <c r="B284" t="s">
        <v>794</v>
      </c>
      <c r="C284" t="s">
        <v>912</v>
      </c>
      <c r="D284" t="s">
        <v>927</v>
      </c>
      <c r="E284">
        <v>596</v>
      </c>
      <c r="F284" t="str">
        <f>VLOOKUP(D284,'General IEC Material'!D:D,1,0)</f>
        <v>ec Lulama Kama Clinic</v>
      </c>
    </row>
    <row r="285" spans="1:6" x14ac:dyDescent="0.3">
      <c r="A285" t="s">
        <v>56</v>
      </c>
      <c r="B285" t="s">
        <v>64</v>
      </c>
      <c r="C285" t="s">
        <v>65</v>
      </c>
      <c r="D285" t="s">
        <v>1239</v>
      </c>
      <c r="E285">
        <v>1587</v>
      </c>
      <c r="F285" t="str">
        <f>VLOOKUP(D285,'General IEC Material'!D:D,1,0)</f>
        <v>ec Lunga Kobese Clinic</v>
      </c>
    </row>
    <row r="286" spans="1:6" x14ac:dyDescent="0.3">
      <c r="A286" t="s">
        <v>56</v>
      </c>
      <c r="B286" t="s">
        <v>68</v>
      </c>
      <c r="C286" t="s">
        <v>69</v>
      </c>
      <c r="D286" t="s">
        <v>190</v>
      </c>
      <c r="E286">
        <v>2257</v>
      </c>
      <c r="F286" t="str">
        <f>VLOOKUP(D286,'General IEC Material'!D:D,1,0)</f>
        <v>ec Lusikisiki Village Clinic (Qaukeni)</v>
      </c>
    </row>
    <row r="287" spans="1:6" x14ac:dyDescent="0.3">
      <c r="A287" t="s">
        <v>56</v>
      </c>
      <c r="B287" t="s">
        <v>1016</v>
      </c>
      <c r="C287" t="s">
        <v>1119</v>
      </c>
      <c r="D287" t="s">
        <v>1130</v>
      </c>
      <c r="E287">
        <v>406</v>
      </c>
      <c r="F287" t="str">
        <f>VLOOKUP(D287,'General IEC Material'!D:D,1,0)</f>
        <v>ec Luthuli Clinic</v>
      </c>
    </row>
    <row r="288" spans="1:6" x14ac:dyDescent="0.3">
      <c r="A288" t="s">
        <v>56</v>
      </c>
      <c r="B288" t="s">
        <v>68</v>
      </c>
      <c r="C288" t="s">
        <v>71</v>
      </c>
      <c r="D288" t="s">
        <v>1401</v>
      </c>
      <c r="E288">
        <v>1637</v>
      </c>
      <c r="F288" t="str">
        <f>VLOOKUP(D288,'General IEC Material'!D:D,1,0)</f>
        <v>ec Lutshaya Clinic</v>
      </c>
    </row>
    <row r="289" spans="1:6" x14ac:dyDescent="0.3">
      <c r="A289" t="s">
        <v>56</v>
      </c>
      <c r="B289" t="s">
        <v>68</v>
      </c>
      <c r="C289" t="s">
        <v>70</v>
      </c>
      <c r="D289" t="s">
        <v>1294</v>
      </c>
      <c r="E289">
        <v>1110</v>
      </c>
      <c r="F289" t="str">
        <f>VLOOKUP(D289,'General IEC Material'!D:D,1,0)</f>
        <v>ec Lutubeni Clinic</v>
      </c>
    </row>
    <row r="290" spans="1:6" x14ac:dyDescent="0.3">
      <c r="A290" t="s">
        <v>56</v>
      </c>
      <c r="B290" t="s">
        <v>57</v>
      </c>
      <c r="C290" t="s">
        <v>61</v>
      </c>
      <c r="D290" t="s">
        <v>778</v>
      </c>
      <c r="E290">
        <v>543</v>
      </c>
      <c r="F290" t="str">
        <f>VLOOKUP(D290,'General IEC Material'!D:D,1,0)</f>
        <v>ec Luyengweni Clinic</v>
      </c>
    </row>
    <row r="291" spans="1:6" x14ac:dyDescent="0.3">
      <c r="A291" t="s">
        <v>56</v>
      </c>
      <c r="B291" t="s">
        <v>62</v>
      </c>
      <c r="C291" t="s">
        <v>63</v>
      </c>
      <c r="D291" t="s">
        <v>162</v>
      </c>
      <c r="E291">
        <v>1388</v>
      </c>
      <c r="F291" t="str">
        <f>VLOOKUP(D291,'General IEC Material'!D:D,1,0)</f>
        <v>ec Luyolo NU 9 Clinic</v>
      </c>
    </row>
    <row r="292" spans="1:6" x14ac:dyDescent="0.3">
      <c r="A292" t="s">
        <v>56</v>
      </c>
      <c r="B292" t="s">
        <v>68</v>
      </c>
      <c r="C292" t="s">
        <v>1363</v>
      </c>
      <c r="D292" t="s">
        <v>1370</v>
      </c>
      <c r="E292">
        <v>455</v>
      </c>
      <c r="F292" t="str">
        <f>VLOOKUP(D292,'General IEC Material'!D:D,1,0)</f>
        <v>ec Lwandile Clinic</v>
      </c>
    </row>
    <row r="293" spans="1:6" x14ac:dyDescent="0.3">
      <c r="A293" t="s">
        <v>56</v>
      </c>
      <c r="B293" t="s">
        <v>64</v>
      </c>
      <c r="C293" t="s">
        <v>66</v>
      </c>
      <c r="D293" t="s">
        <v>177</v>
      </c>
      <c r="E293">
        <v>2028</v>
      </c>
      <c r="F293" t="str">
        <f>VLOOKUP(D293,'General IEC Material'!D:D,1,0)</f>
        <v>ec Mabandla Clinic</v>
      </c>
    </row>
    <row r="294" spans="1:6" x14ac:dyDescent="0.3">
      <c r="A294" t="s">
        <v>56</v>
      </c>
      <c r="B294" t="s">
        <v>1182</v>
      </c>
      <c r="C294" t="s">
        <v>1205</v>
      </c>
      <c r="D294" t="s">
        <v>1212</v>
      </c>
      <c r="E294">
        <v>354</v>
      </c>
      <c r="F294" t="str">
        <f>VLOOKUP(D294,'General IEC Material'!D:D,1,0)</f>
        <v>ec Macacuma Clinic</v>
      </c>
    </row>
    <row r="295" spans="1:6" x14ac:dyDescent="0.3">
      <c r="A295" t="s">
        <v>56</v>
      </c>
      <c r="B295" t="s">
        <v>57</v>
      </c>
      <c r="C295" t="s">
        <v>61</v>
      </c>
      <c r="D295" t="s">
        <v>779</v>
      </c>
      <c r="E295">
        <v>490</v>
      </c>
      <c r="F295" t="str">
        <f>VLOOKUP(D295,'General IEC Material'!D:D,1,0)</f>
        <v>ec Machibini Clinic (Kwabhaca)</v>
      </c>
    </row>
    <row r="296" spans="1:6" x14ac:dyDescent="0.3">
      <c r="A296" t="s">
        <v>56</v>
      </c>
      <c r="B296" t="s">
        <v>1016</v>
      </c>
      <c r="C296" t="s">
        <v>1069</v>
      </c>
      <c r="D296" t="s">
        <v>1092</v>
      </c>
      <c r="E296">
        <v>397</v>
      </c>
      <c r="F296" t="str">
        <f>VLOOKUP(D296,'General IEC Material'!D:D,1,0)</f>
        <v>ec Machibini Clinic (Queenstown)</v>
      </c>
    </row>
    <row r="297" spans="1:6" x14ac:dyDescent="0.3">
      <c r="A297" t="s">
        <v>56</v>
      </c>
      <c r="B297" t="s">
        <v>1016</v>
      </c>
      <c r="C297" t="s">
        <v>1017</v>
      </c>
      <c r="D297" t="s">
        <v>1025</v>
      </c>
      <c r="E297">
        <v>415</v>
      </c>
      <c r="F297" t="str">
        <f>VLOOKUP(D297,'General IEC Material'!D:D,1,0)</f>
        <v>ec Machubeni Clinic</v>
      </c>
    </row>
    <row r="298" spans="1:6" x14ac:dyDescent="0.3">
      <c r="A298" t="s">
        <v>56</v>
      </c>
      <c r="B298" t="s">
        <v>794</v>
      </c>
      <c r="C298" t="s">
        <v>859</v>
      </c>
      <c r="D298" t="s">
        <v>869</v>
      </c>
      <c r="E298">
        <v>1493</v>
      </c>
      <c r="F298" t="str">
        <f>VLOOKUP(D298,'General IEC Material'!D:D,1,0)</f>
        <v>ec Macibe Clinic</v>
      </c>
    </row>
    <row r="299" spans="1:6" x14ac:dyDescent="0.3">
      <c r="A299" t="s">
        <v>56</v>
      </c>
      <c r="B299" t="s">
        <v>1182</v>
      </c>
      <c r="C299" t="s">
        <v>1183</v>
      </c>
      <c r="D299" t="s">
        <v>1192</v>
      </c>
      <c r="E299">
        <v>899</v>
      </c>
      <c r="F299" t="str">
        <f>VLOOKUP(D299,'General IEC Material'!D:D,1,0)</f>
        <v>ec Maclear Clinic</v>
      </c>
    </row>
    <row r="300" spans="1:6" x14ac:dyDescent="0.3">
      <c r="A300" t="s">
        <v>56</v>
      </c>
      <c r="B300" t="s">
        <v>57</v>
      </c>
      <c r="C300" t="s">
        <v>58</v>
      </c>
      <c r="D300" t="s">
        <v>730</v>
      </c>
      <c r="E300">
        <v>409</v>
      </c>
      <c r="F300" t="str">
        <f>VLOOKUP(D300,'General IEC Material'!D:D,1,0)</f>
        <v>ec Madlangala Clinic</v>
      </c>
    </row>
    <row r="301" spans="1:6" x14ac:dyDescent="0.3">
      <c r="A301" t="s">
        <v>56</v>
      </c>
      <c r="B301" t="s">
        <v>57</v>
      </c>
      <c r="C301" t="s">
        <v>58</v>
      </c>
      <c r="D301" t="s">
        <v>731</v>
      </c>
      <c r="E301">
        <v>568</v>
      </c>
      <c r="F301" t="str">
        <f>VLOOKUP(D301,'General IEC Material'!D:D,1,0)</f>
        <v>ec Magadla Clinic</v>
      </c>
    </row>
    <row r="302" spans="1:6" x14ac:dyDescent="0.3">
      <c r="A302" t="s">
        <v>56</v>
      </c>
      <c r="B302" t="s">
        <v>68</v>
      </c>
      <c r="C302" t="s">
        <v>69</v>
      </c>
      <c r="D302" t="s">
        <v>1272</v>
      </c>
      <c r="E302">
        <v>728</v>
      </c>
      <c r="F302" t="str">
        <f>VLOOKUP(D302,'General IEC Material'!D:D,1,0)</f>
        <v>ec Magwa Clinic</v>
      </c>
    </row>
    <row r="303" spans="1:6" x14ac:dyDescent="0.3">
      <c r="A303" t="s">
        <v>56</v>
      </c>
      <c r="B303" t="s">
        <v>1016</v>
      </c>
      <c r="C303" t="s">
        <v>1119</v>
      </c>
      <c r="D303" t="s">
        <v>1131</v>
      </c>
      <c r="E303">
        <v>397</v>
      </c>
      <c r="F303" t="str">
        <f>VLOOKUP(D303,'General IEC Material'!D:D,1,0)</f>
        <v>ec Magwala Clinic</v>
      </c>
    </row>
    <row r="304" spans="1:6" x14ac:dyDescent="0.3">
      <c r="A304" t="s">
        <v>56</v>
      </c>
      <c r="B304" t="s">
        <v>794</v>
      </c>
      <c r="C304" t="s">
        <v>826</v>
      </c>
      <c r="D304" t="s">
        <v>841</v>
      </c>
      <c r="E304">
        <v>477</v>
      </c>
      <c r="F304" t="str">
        <f>VLOOKUP(D304,'General IEC Material'!D:D,1,0)</f>
        <v>ec Mahasana Clinic</v>
      </c>
    </row>
    <row r="305" spans="1:6" x14ac:dyDescent="0.3">
      <c r="A305" t="s">
        <v>56</v>
      </c>
      <c r="B305" t="s">
        <v>1016</v>
      </c>
      <c r="C305" t="s">
        <v>1119</v>
      </c>
      <c r="D305" t="s">
        <v>1132</v>
      </c>
      <c r="E305">
        <v>416</v>
      </c>
      <c r="F305" t="str">
        <f>VLOOKUP(D305,'General IEC Material'!D:D,1,0)</f>
        <v>ec Mahlubini Clinic</v>
      </c>
    </row>
    <row r="306" spans="1:6" x14ac:dyDescent="0.3">
      <c r="A306" t="s">
        <v>56</v>
      </c>
      <c r="B306" t="s">
        <v>68</v>
      </c>
      <c r="C306" t="s">
        <v>70</v>
      </c>
      <c r="D306" t="s">
        <v>1295</v>
      </c>
      <c r="E306">
        <v>390</v>
      </c>
      <c r="F306" t="str">
        <f>VLOOKUP(D306,'General IEC Material'!D:D,1,0)</f>
        <v>ec Mahlungulu Clinic (KSD)</v>
      </c>
    </row>
    <row r="307" spans="1:6" x14ac:dyDescent="0.3">
      <c r="A307" t="s">
        <v>56</v>
      </c>
      <c r="B307" t="s">
        <v>68</v>
      </c>
      <c r="C307" t="s">
        <v>1333</v>
      </c>
      <c r="D307" t="s">
        <v>1341</v>
      </c>
      <c r="E307">
        <v>837</v>
      </c>
      <c r="F307" t="str">
        <f>VLOOKUP(D307,'General IEC Material'!D:D,1,0)</f>
        <v>ec Mahlungulu Clinic (Mhlontlo)</v>
      </c>
    </row>
    <row r="308" spans="1:6" x14ac:dyDescent="0.3">
      <c r="A308" t="s">
        <v>56</v>
      </c>
      <c r="B308" t="s">
        <v>68</v>
      </c>
      <c r="C308" t="s">
        <v>71</v>
      </c>
      <c r="D308" t="s">
        <v>1402</v>
      </c>
      <c r="E308">
        <v>603</v>
      </c>
      <c r="F308" t="str">
        <f>VLOOKUP(D308,'General IEC Material'!D:D,1,0)</f>
        <v>ec Majola Clinic</v>
      </c>
    </row>
    <row r="309" spans="1:6" x14ac:dyDescent="0.3">
      <c r="A309" t="s">
        <v>56</v>
      </c>
      <c r="B309" t="s">
        <v>68</v>
      </c>
      <c r="C309" t="s">
        <v>1363</v>
      </c>
      <c r="D309" t="s">
        <v>1371</v>
      </c>
      <c r="E309">
        <v>1665</v>
      </c>
      <c r="F309" t="str">
        <f>VLOOKUP(D309,'General IEC Material'!D:D,1,0)</f>
        <v>ec Makhotyana CHC</v>
      </c>
    </row>
    <row r="310" spans="1:6" x14ac:dyDescent="0.3">
      <c r="A310" t="s">
        <v>56</v>
      </c>
      <c r="B310" t="s">
        <v>57</v>
      </c>
      <c r="C310" t="s">
        <v>59</v>
      </c>
      <c r="D310" t="s">
        <v>753</v>
      </c>
      <c r="E310">
        <v>507</v>
      </c>
      <c r="F310" t="str">
        <f>VLOOKUP(D310,'General IEC Material'!D:D,1,0)</f>
        <v>ec Makwantini Clinic</v>
      </c>
    </row>
    <row r="311" spans="1:6" x14ac:dyDescent="0.3">
      <c r="A311" t="s">
        <v>56</v>
      </c>
      <c r="B311" t="s">
        <v>68</v>
      </c>
      <c r="C311" t="s">
        <v>69</v>
      </c>
      <c r="D311" t="s">
        <v>1273</v>
      </c>
      <c r="E311">
        <v>1249</v>
      </c>
      <c r="F311" t="str">
        <f>VLOOKUP(D311,'General IEC Material'!D:D,1,0)</f>
        <v>ec Malangeni Clinic</v>
      </c>
    </row>
    <row r="312" spans="1:6" x14ac:dyDescent="0.3">
      <c r="A312" t="s">
        <v>56</v>
      </c>
      <c r="B312" t="s">
        <v>68</v>
      </c>
      <c r="C312" t="s">
        <v>1333</v>
      </c>
      <c r="D312" t="s">
        <v>1342</v>
      </c>
      <c r="E312">
        <v>453</v>
      </c>
      <c r="F312" t="str">
        <f>VLOOKUP(D312,'General IEC Material'!D:D,1,0)</f>
        <v>ec Malepelepe Clinic</v>
      </c>
    </row>
    <row r="313" spans="1:6" x14ac:dyDescent="0.3">
      <c r="A313" t="s">
        <v>56</v>
      </c>
      <c r="B313" t="s">
        <v>1182</v>
      </c>
      <c r="C313" t="s">
        <v>1226</v>
      </c>
      <c r="D313" t="s">
        <v>1233</v>
      </c>
      <c r="E313">
        <v>882</v>
      </c>
      <c r="F313" t="str">
        <f>VLOOKUP(D313,'General IEC Material'!D:D,1,0)</f>
        <v>ec Maletswai Clinic</v>
      </c>
    </row>
    <row r="314" spans="1:6" x14ac:dyDescent="0.3">
      <c r="A314" t="s">
        <v>56</v>
      </c>
      <c r="B314" t="s">
        <v>57</v>
      </c>
      <c r="C314" t="s">
        <v>59</v>
      </c>
      <c r="D314" t="s">
        <v>754</v>
      </c>
      <c r="E314">
        <v>603</v>
      </c>
      <c r="F314" t="str">
        <f>VLOOKUP(D314,'General IEC Material'!D:D,1,0)</f>
        <v>ec Malongwana Clinic</v>
      </c>
    </row>
    <row r="315" spans="1:6" x14ac:dyDescent="0.3">
      <c r="A315" t="s">
        <v>56</v>
      </c>
      <c r="B315" t="s">
        <v>68</v>
      </c>
      <c r="C315" t="s">
        <v>1363</v>
      </c>
      <c r="D315" t="s">
        <v>1372</v>
      </c>
      <c r="E315">
        <v>969</v>
      </c>
      <c r="F315" t="str">
        <f>VLOOKUP(D315,'General IEC Material'!D:D,1,0)</f>
        <v>ec Malusi Clinic</v>
      </c>
    </row>
    <row r="316" spans="1:6" x14ac:dyDescent="0.3">
      <c r="A316" t="s">
        <v>56</v>
      </c>
      <c r="B316" t="s">
        <v>57</v>
      </c>
      <c r="C316" t="s">
        <v>58</v>
      </c>
      <c r="D316" t="s">
        <v>148</v>
      </c>
      <c r="E316">
        <v>2468</v>
      </c>
      <c r="F316" t="str">
        <f>VLOOKUP(D316,'General IEC Material'!D:D,1,0)</f>
        <v>ec Maluti CHC</v>
      </c>
    </row>
    <row r="317" spans="1:6" x14ac:dyDescent="0.3">
      <c r="A317" t="s">
        <v>56</v>
      </c>
      <c r="B317" t="s">
        <v>68</v>
      </c>
      <c r="C317" t="s">
        <v>1363</v>
      </c>
      <c r="D317" t="s">
        <v>1373</v>
      </c>
      <c r="E317">
        <v>719</v>
      </c>
      <c r="F317" t="str">
        <f>VLOOKUP(D317,'General IEC Material'!D:D,1,0)</f>
        <v>ec Mampondomiseni Clinic</v>
      </c>
    </row>
    <row r="318" spans="1:6" x14ac:dyDescent="0.3">
      <c r="A318" t="s">
        <v>56</v>
      </c>
      <c r="B318" t="s">
        <v>68</v>
      </c>
      <c r="C318" t="s">
        <v>1363</v>
      </c>
      <c r="D318" t="s">
        <v>1374</v>
      </c>
      <c r="E318">
        <v>480</v>
      </c>
      <c r="F318" t="str">
        <f>VLOOKUP(D318,'General IEC Material'!D:D,1,0)</f>
        <v>ec Mangcwanguleni Clinic</v>
      </c>
    </row>
    <row r="319" spans="1:6" x14ac:dyDescent="0.3">
      <c r="A319" t="s">
        <v>56</v>
      </c>
      <c r="B319" t="s">
        <v>1182</v>
      </c>
      <c r="C319" t="s">
        <v>1183</v>
      </c>
      <c r="D319" t="s">
        <v>1193</v>
      </c>
      <c r="E319">
        <v>668</v>
      </c>
      <c r="F319" t="str">
        <f>VLOOKUP(D319,'General IEC Material'!D:D,1,0)</f>
        <v>ec Mangoloaneng Clinic</v>
      </c>
    </row>
    <row r="320" spans="1:6" x14ac:dyDescent="0.3">
      <c r="A320" t="s">
        <v>56</v>
      </c>
      <c r="B320" t="s">
        <v>57</v>
      </c>
      <c r="C320" t="s">
        <v>61</v>
      </c>
      <c r="D320" t="s">
        <v>780</v>
      </c>
      <c r="E320">
        <v>621</v>
      </c>
      <c r="F320" t="str">
        <f>VLOOKUP(D320,'General IEC Material'!D:D,1,0)</f>
        <v>ec Mangqamzeni Clinic</v>
      </c>
    </row>
    <row r="321" spans="1:6" x14ac:dyDescent="0.3">
      <c r="A321" t="s">
        <v>56</v>
      </c>
      <c r="B321" t="s">
        <v>68</v>
      </c>
      <c r="C321" t="s">
        <v>69</v>
      </c>
      <c r="D321" t="s">
        <v>1274</v>
      </c>
      <c r="E321">
        <v>1017</v>
      </c>
      <c r="F321" t="str">
        <f>VLOOKUP(D321,'General IEC Material'!D:D,1,0)</f>
        <v>ec Mantlaneni Clinic</v>
      </c>
    </row>
    <row r="322" spans="1:6" x14ac:dyDescent="0.3">
      <c r="A322" t="s">
        <v>56</v>
      </c>
      <c r="B322" t="s">
        <v>68</v>
      </c>
      <c r="C322" t="s">
        <v>71</v>
      </c>
      <c r="D322" t="s">
        <v>1403</v>
      </c>
      <c r="E322">
        <v>763</v>
      </c>
      <c r="F322" t="str">
        <f>VLOOKUP(D322,'General IEC Material'!D:D,1,0)</f>
        <v>ec Mantusini Clinic</v>
      </c>
    </row>
    <row r="323" spans="1:6" x14ac:dyDescent="0.3">
      <c r="A323" t="s">
        <v>56</v>
      </c>
      <c r="B323" t="s">
        <v>1016</v>
      </c>
      <c r="C323" t="s">
        <v>1043</v>
      </c>
      <c r="D323" t="s">
        <v>1053</v>
      </c>
      <c r="E323">
        <v>698</v>
      </c>
      <c r="F323" t="str">
        <f>VLOOKUP(D323,'General IEC Material'!D:D,1,0)</f>
        <v>ec Manzana Clinic</v>
      </c>
    </row>
    <row r="324" spans="1:6" x14ac:dyDescent="0.3">
      <c r="A324" t="s">
        <v>56</v>
      </c>
      <c r="B324" t="s">
        <v>1016</v>
      </c>
      <c r="C324" t="s">
        <v>1167</v>
      </c>
      <c r="D324" t="s">
        <v>1171</v>
      </c>
      <c r="E324">
        <v>390</v>
      </c>
      <c r="F324" t="str">
        <f>VLOOKUP(D324,'General IEC Material'!D:D,1,0)</f>
        <v>ec Manzimahle Clinic</v>
      </c>
    </row>
    <row r="325" spans="1:6" x14ac:dyDescent="0.3">
      <c r="A325" t="s">
        <v>56</v>
      </c>
      <c r="B325" t="s">
        <v>57</v>
      </c>
      <c r="C325" t="s">
        <v>61</v>
      </c>
      <c r="D325" t="s">
        <v>781</v>
      </c>
      <c r="E325">
        <v>398</v>
      </c>
      <c r="F325" t="str">
        <f>VLOOKUP(D325,'General IEC Material'!D:D,1,0)</f>
        <v>ec Mapheleni Clinic</v>
      </c>
    </row>
    <row r="326" spans="1:6" x14ac:dyDescent="0.3">
      <c r="A326" t="s">
        <v>56</v>
      </c>
      <c r="B326" t="s">
        <v>68</v>
      </c>
      <c r="C326" t="s">
        <v>70</v>
      </c>
      <c r="D326" t="s">
        <v>1296</v>
      </c>
      <c r="E326">
        <v>996</v>
      </c>
      <c r="F326" t="str">
        <f>VLOOKUP(D326,'General IEC Material'!D:D,1,0)</f>
        <v>ec Mapuzi Clinic</v>
      </c>
    </row>
    <row r="327" spans="1:6" x14ac:dyDescent="0.3">
      <c r="A327" t="s">
        <v>56</v>
      </c>
      <c r="B327" t="s">
        <v>68</v>
      </c>
      <c r="C327" t="s">
        <v>1363</v>
      </c>
      <c r="D327" t="s">
        <v>1375</v>
      </c>
      <c r="E327">
        <v>604</v>
      </c>
      <c r="F327" t="str">
        <f>VLOOKUP(D327,'General IEC Material'!D:D,1,0)</f>
        <v>ec Maqanyeni Clinic</v>
      </c>
    </row>
    <row r="328" spans="1:6" x14ac:dyDescent="0.3">
      <c r="A328" t="s">
        <v>56</v>
      </c>
      <c r="B328" t="s">
        <v>1016</v>
      </c>
      <c r="C328" t="s">
        <v>1017</v>
      </c>
      <c r="D328" t="s">
        <v>1026</v>
      </c>
      <c r="E328">
        <v>414</v>
      </c>
      <c r="F328" t="str">
        <f>VLOOKUP(D328,'General IEC Material'!D:D,1,0)</f>
        <v>ec Maqashu Clinic</v>
      </c>
    </row>
    <row r="329" spans="1:6" x14ac:dyDescent="0.3">
      <c r="A329" t="s">
        <v>56</v>
      </c>
      <c r="B329" t="s">
        <v>1412</v>
      </c>
      <c r="C329" t="s">
        <v>1465</v>
      </c>
      <c r="D329" t="s">
        <v>1469</v>
      </c>
      <c r="E329">
        <v>667</v>
      </c>
      <c r="F329" t="str">
        <f>VLOOKUP(D329,'General IEC Material'!D:D,1,0)</f>
        <v>ec Marselle Clinic</v>
      </c>
    </row>
    <row r="330" spans="1:6" x14ac:dyDescent="0.3">
      <c r="A330" t="s">
        <v>56</v>
      </c>
      <c r="B330" t="s">
        <v>1412</v>
      </c>
      <c r="C330" t="s">
        <v>1420</v>
      </c>
      <c r="D330" t="s">
        <v>1427</v>
      </c>
      <c r="E330">
        <v>627</v>
      </c>
      <c r="F330" t="str">
        <f>VLOOKUP(D330,'General IEC Material'!D:D,1,0)</f>
        <v>ec Masakhane Clinic (Aberdeen)</v>
      </c>
    </row>
    <row r="331" spans="1:6" x14ac:dyDescent="0.3">
      <c r="A331" t="s">
        <v>56</v>
      </c>
      <c r="B331" t="s">
        <v>1412</v>
      </c>
      <c r="C331" t="s">
        <v>1433</v>
      </c>
      <c r="D331" t="s">
        <v>1439</v>
      </c>
      <c r="E331">
        <v>1373</v>
      </c>
      <c r="F331" t="str">
        <f>VLOOKUP(D331,'General IEC Material'!D:D,1,0)</f>
        <v>ec Masakhane Clinic (Hankey)</v>
      </c>
    </row>
    <row r="332" spans="1:6" x14ac:dyDescent="0.3">
      <c r="A332" t="s">
        <v>56</v>
      </c>
      <c r="B332" t="s">
        <v>64</v>
      </c>
      <c r="C332" t="s">
        <v>66</v>
      </c>
      <c r="D332" t="s">
        <v>1253</v>
      </c>
      <c r="E332">
        <v>1631</v>
      </c>
      <c r="F332" t="str">
        <f>VLOOKUP(D332,'General IEC Material'!D:D,1,0)</f>
        <v>ec Masakhane Clinic (N Mandela Metro)</v>
      </c>
    </row>
    <row r="333" spans="1:6" x14ac:dyDescent="0.3">
      <c r="A333" t="s">
        <v>56</v>
      </c>
      <c r="B333" t="s">
        <v>62</v>
      </c>
      <c r="C333" t="s">
        <v>63</v>
      </c>
      <c r="D333" t="s">
        <v>975</v>
      </c>
      <c r="E333">
        <v>618</v>
      </c>
      <c r="F333" t="str">
        <f>VLOOKUP(D333,'General IEC Material'!D:D,1,0)</f>
        <v>ec Masakhane Clinic (Zwelitsha)</v>
      </c>
    </row>
    <row r="334" spans="1:6" x14ac:dyDescent="0.3">
      <c r="A334" t="s">
        <v>56</v>
      </c>
      <c r="B334" t="s">
        <v>1016</v>
      </c>
      <c r="C334" t="s">
        <v>1069</v>
      </c>
      <c r="D334" t="s">
        <v>1093</v>
      </c>
      <c r="E334">
        <v>416</v>
      </c>
      <c r="F334" t="str">
        <f>VLOOKUP(D334,'General IEC Material'!D:D,1,0)</f>
        <v>ec Masakhe Clinic</v>
      </c>
    </row>
    <row r="335" spans="1:6" x14ac:dyDescent="0.3">
      <c r="A335" t="s">
        <v>56</v>
      </c>
      <c r="B335" t="s">
        <v>62</v>
      </c>
      <c r="C335" t="s">
        <v>63</v>
      </c>
      <c r="D335" t="s">
        <v>976</v>
      </c>
      <c r="E335">
        <v>362</v>
      </c>
      <c r="F335" t="str">
        <f>VLOOKUP(D335,'General IEC Material'!D:D,1,0)</f>
        <v>ec Masele Clinic</v>
      </c>
    </row>
    <row r="336" spans="1:6" x14ac:dyDescent="0.3">
      <c r="A336" t="s">
        <v>56</v>
      </c>
      <c r="B336" t="s">
        <v>1182</v>
      </c>
      <c r="C336" t="s">
        <v>1205</v>
      </c>
      <c r="D336" t="s">
        <v>1213</v>
      </c>
      <c r="E336">
        <v>459</v>
      </c>
      <c r="F336" t="str">
        <f>VLOOKUP(D336,'General IEC Material'!D:D,1,0)</f>
        <v>ec Masibulele Clinic</v>
      </c>
    </row>
    <row r="337" spans="1:6" x14ac:dyDescent="0.3">
      <c r="A337" t="s">
        <v>56</v>
      </c>
      <c r="B337" t="s">
        <v>794</v>
      </c>
      <c r="C337" t="s">
        <v>795</v>
      </c>
      <c r="D337" t="s">
        <v>811</v>
      </c>
      <c r="E337">
        <v>344</v>
      </c>
      <c r="F337" t="str">
        <f>VLOOKUP(D337,'General IEC Material'!D:D,1,0)</f>
        <v>ec Masincedane Clinic</v>
      </c>
    </row>
    <row r="338" spans="1:6" x14ac:dyDescent="0.3">
      <c r="A338" t="s">
        <v>56</v>
      </c>
      <c r="B338" t="s">
        <v>62</v>
      </c>
      <c r="C338" t="s">
        <v>63</v>
      </c>
      <c r="D338" t="s">
        <v>977</v>
      </c>
      <c r="E338">
        <v>555</v>
      </c>
      <c r="F338" t="str">
        <f>VLOOKUP(D338,'General IEC Material'!D:D,1,0)</f>
        <v>ec Masiphile Clinic</v>
      </c>
    </row>
    <row r="339" spans="1:6" x14ac:dyDescent="0.3">
      <c r="A339" t="s">
        <v>56</v>
      </c>
      <c r="B339" t="s">
        <v>57</v>
      </c>
      <c r="C339" t="s">
        <v>58</v>
      </c>
      <c r="D339" t="s">
        <v>149</v>
      </c>
      <c r="E339">
        <v>2362</v>
      </c>
      <c r="F339" t="str">
        <f>VLOOKUP(D339,'General IEC Material'!D:D,1,0)</f>
        <v>ec Matatiele Community Clinic</v>
      </c>
    </row>
    <row r="340" spans="1:6" x14ac:dyDescent="0.3">
      <c r="A340" t="s">
        <v>56</v>
      </c>
      <c r="B340" t="s">
        <v>794</v>
      </c>
      <c r="C340" t="s">
        <v>889</v>
      </c>
      <c r="D340" t="s">
        <v>897</v>
      </c>
      <c r="E340">
        <v>380</v>
      </c>
      <c r="F340" t="str">
        <f>VLOOKUP(D340,'General IEC Material'!D:D,1,0)</f>
        <v>ec Matomela Clinic</v>
      </c>
    </row>
    <row r="341" spans="1:6" x14ac:dyDescent="0.3">
      <c r="A341" t="s">
        <v>56</v>
      </c>
      <c r="B341" t="s">
        <v>57</v>
      </c>
      <c r="C341" t="s">
        <v>60</v>
      </c>
      <c r="D341" t="s">
        <v>764</v>
      </c>
      <c r="E341">
        <v>699</v>
      </c>
      <c r="F341" t="str">
        <f>VLOOKUP(D341,'General IEC Material'!D:D,1,0)</f>
        <v>ec Matubeni Clinic</v>
      </c>
    </row>
    <row r="342" spans="1:6" x14ac:dyDescent="0.3">
      <c r="A342" t="s">
        <v>56</v>
      </c>
      <c r="B342" t="s">
        <v>1016</v>
      </c>
      <c r="C342" t="s">
        <v>1017</v>
      </c>
      <c r="D342" t="s">
        <v>1027</v>
      </c>
      <c r="E342">
        <v>423</v>
      </c>
      <c r="F342" t="str">
        <f>VLOOKUP(D342,'General IEC Material'!D:D,1,0)</f>
        <v>ec Matyantya Clinic</v>
      </c>
    </row>
    <row r="343" spans="1:6" x14ac:dyDescent="0.3">
      <c r="A343" t="s">
        <v>56</v>
      </c>
      <c r="B343" t="s">
        <v>1016</v>
      </c>
      <c r="C343" t="s">
        <v>1119</v>
      </c>
      <c r="D343" t="s">
        <v>1133</v>
      </c>
      <c r="E343">
        <v>362</v>
      </c>
      <c r="F343" t="str">
        <f>VLOOKUP(D343,'General IEC Material'!D:D,1,0)</f>
        <v>ec Mawusheni Clinic</v>
      </c>
    </row>
    <row r="344" spans="1:6" x14ac:dyDescent="0.3">
      <c r="A344" t="s">
        <v>56</v>
      </c>
      <c r="B344" t="s">
        <v>64</v>
      </c>
      <c r="C344" t="s">
        <v>65</v>
      </c>
      <c r="D344" t="s">
        <v>1240</v>
      </c>
      <c r="E344">
        <v>1356</v>
      </c>
      <c r="F344" t="str">
        <f>VLOOKUP(D344,'General IEC Material'!D:D,1,0)</f>
        <v>ec Max Madlingozi Clinic</v>
      </c>
    </row>
    <row r="345" spans="1:6" x14ac:dyDescent="0.3">
      <c r="A345" t="s">
        <v>56</v>
      </c>
      <c r="B345" t="s">
        <v>68</v>
      </c>
      <c r="C345" t="s">
        <v>70</v>
      </c>
      <c r="D345" t="s">
        <v>1297</v>
      </c>
      <c r="E345">
        <v>675</v>
      </c>
      <c r="F345" t="str">
        <f>VLOOKUP(D345,'General IEC Material'!D:D,1,0)</f>
        <v>ec Maxwele Clinic</v>
      </c>
    </row>
    <row r="346" spans="1:6" x14ac:dyDescent="0.3">
      <c r="A346" t="s">
        <v>56</v>
      </c>
      <c r="B346" t="s">
        <v>68</v>
      </c>
      <c r="C346" t="s">
        <v>69</v>
      </c>
      <c r="D346" t="s">
        <v>1275</v>
      </c>
      <c r="E346">
        <v>354</v>
      </c>
      <c r="F346" t="str">
        <f>VLOOKUP(D346,'General IEC Material'!D:D,1,0)</f>
        <v>ec Mbadango Clinic</v>
      </c>
    </row>
    <row r="347" spans="1:6" x14ac:dyDescent="0.3">
      <c r="A347" t="s">
        <v>56</v>
      </c>
      <c r="B347" t="s">
        <v>68</v>
      </c>
      <c r="C347" t="s">
        <v>1333</v>
      </c>
      <c r="D347" t="s">
        <v>1343</v>
      </c>
      <c r="E347">
        <v>468</v>
      </c>
      <c r="F347" t="str">
        <f>VLOOKUP(D347,'General IEC Material'!D:D,1,0)</f>
        <v>ec Mbalisweni Clinic</v>
      </c>
    </row>
    <row r="348" spans="1:6" x14ac:dyDescent="0.3">
      <c r="A348" t="s">
        <v>56</v>
      </c>
      <c r="B348" t="s">
        <v>68</v>
      </c>
      <c r="C348" t="s">
        <v>70</v>
      </c>
      <c r="D348" t="s">
        <v>191</v>
      </c>
      <c r="E348">
        <v>1750</v>
      </c>
      <c r="F348" t="str">
        <f>VLOOKUP(D348,'General IEC Material'!D:D,1,0)</f>
        <v>ec Mbekweni CHC</v>
      </c>
    </row>
    <row r="349" spans="1:6" x14ac:dyDescent="0.3">
      <c r="A349" t="s">
        <v>56</v>
      </c>
      <c r="B349" t="s">
        <v>68</v>
      </c>
      <c r="C349" t="s">
        <v>1333</v>
      </c>
      <c r="D349" t="s">
        <v>1344</v>
      </c>
      <c r="E349">
        <v>435</v>
      </c>
      <c r="F349" t="str">
        <f>VLOOKUP(D349,'General IEC Material'!D:D,1,0)</f>
        <v>ec Mbokotwana Clinic</v>
      </c>
    </row>
    <row r="350" spans="1:6" x14ac:dyDescent="0.3">
      <c r="A350" t="s">
        <v>56</v>
      </c>
      <c r="B350" t="s">
        <v>68</v>
      </c>
      <c r="C350" t="s">
        <v>69</v>
      </c>
      <c r="D350" t="s">
        <v>1276</v>
      </c>
      <c r="E350">
        <v>408</v>
      </c>
      <c r="F350" t="str">
        <f>VLOOKUP(D350,'General IEC Material'!D:D,1,0)</f>
        <v>ec Mbotyi Clinic</v>
      </c>
    </row>
    <row r="351" spans="1:6" x14ac:dyDescent="0.3">
      <c r="A351" t="s">
        <v>56</v>
      </c>
      <c r="B351" t="s">
        <v>1016</v>
      </c>
      <c r="C351" t="s">
        <v>1119</v>
      </c>
      <c r="D351" t="s">
        <v>1134</v>
      </c>
      <c r="E351">
        <v>344</v>
      </c>
      <c r="F351" t="str">
        <f>VLOOKUP(D351,'General IEC Material'!D:D,1,0)</f>
        <v>ec Mbulukweza Clinic</v>
      </c>
    </row>
    <row r="352" spans="1:6" x14ac:dyDescent="0.3">
      <c r="A352" t="s">
        <v>56</v>
      </c>
      <c r="B352" t="s">
        <v>1016</v>
      </c>
      <c r="C352" t="s">
        <v>1119</v>
      </c>
      <c r="D352" t="s">
        <v>1135</v>
      </c>
      <c r="E352">
        <v>388</v>
      </c>
      <c r="F352" t="str">
        <f>VLOOKUP(D352,'General IEC Material'!D:D,1,0)</f>
        <v>ec Mcambalala Clinic</v>
      </c>
    </row>
    <row r="353" spans="1:6" x14ac:dyDescent="0.3">
      <c r="A353" t="s">
        <v>56</v>
      </c>
      <c r="B353" t="s">
        <v>1016</v>
      </c>
      <c r="C353" t="s">
        <v>1167</v>
      </c>
      <c r="D353" t="s">
        <v>1172</v>
      </c>
      <c r="E353">
        <v>406</v>
      </c>
      <c r="F353" t="str">
        <f>VLOOKUP(D353,'General IEC Material'!D:D,1,0)</f>
        <v>ec Mcewula Clinic</v>
      </c>
    </row>
    <row r="354" spans="1:6" x14ac:dyDescent="0.3">
      <c r="A354" t="s">
        <v>56</v>
      </c>
      <c r="B354" t="s">
        <v>1016</v>
      </c>
      <c r="C354" t="s">
        <v>1043</v>
      </c>
      <c r="D354" t="s">
        <v>1054</v>
      </c>
      <c r="E354">
        <v>398</v>
      </c>
      <c r="F354" t="str">
        <f>VLOOKUP(D354,'General IEC Material'!D:D,1,0)</f>
        <v>ec Mdanjelwa Clinic</v>
      </c>
    </row>
    <row r="355" spans="1:6" x14ac:dyDescent="0.3">
      <c r="A355" t="s">
        <v>56</v>
      </c>
      <c r="B355" t="s">
        <v>68</v>
      </c>
      <c r="C355" t="s">
        <v>1333</v>
      </c>
      <c r="D355" t="s">
        <v>1345</v>
      </c>
      <c r="E355">
        <v>670</v>
      </c>
      <c r="F355" t="str">
        <f>VLOOKUP(D355,'General IEC Material'!D:D,1,0)</f>
        <v>ec Mdeni Clinic</v>
      </c>
    </row>
    <row r="356" spans="1:6" x14ac:dyDescent="0.3">
      <c r="A356" t="s">
        <v>56</v>
      </c>
      <c r="B356" t="s">
        <v>62</v>
      </c>
      <c r="C356" t="s">
        <v>63</v>
      </c>
      <c r="D356" t="s">
        <v>978</v>
      </c>
      <c r="E356">
        <v>388</v>
      </c>
      <c r="F356" t="str">
        <f>VLOOKUP(D356,'General IEC Material'!D:D,1,0)</f>
        <v>ec Mdingi Clinic</v>
      </c>
    </row>
    <row r="357" spans="1:6" x14ac:dyDescent="0.3">
      <c r="A357" t="s">
        <v>56</v>
      </c>
      <c r="B357" t="s">
        <v>68</v>
      </c>
      <c r="C357" t="s">
        <v>1333</v>
      </c>
      <c r="D357" t="s">
        <v>1346</v>
      </c>
      <c r="E357">
        <v>494</v>
      </c>
      <c r="F357" t="str">
        <f>VLOOKUP(D357,'General IEC Material'!D:D,1,0)</f>
        <v>ec Mdyobe Clinic</v>
      </c>
    </row>
    <row r="358" spans="1:6" x14ac:dyDescent="0.3">
      <c r="A358" t="s">
        <v>56</v>
      </c>
      <c r="B358" t="s">
        <v>57</v>
      </c>
      <c r="C358" t="s">
        <v>59</v>
      </c>
      <c r="D358" t="s">
        <v>151</v>
      </c>
      <c r="E358">
        <v>1758</v>
      </c>
      <c r="F358" t="str">
        <f>VLOOKUP(D358,'General IEC Material'!D:D,1,0)</f>
        <v>ec Meje CHC</v>
      </c>
    </row>
    <row r="359" spans="1:6" x14ac:dyDescent="0.3">
      <c r="A359" t="s">
        <v>56</v>
      </c>
      <c r="B359" t="s">
        <v>794</v>
      </c>
      <c r="C359" t="s">
        <v>912</v>
      </c>
      <c r="D359" t="s">
        <v>928</v>
      </c>
      <c r="E359">
        <v>344</v>
      </c>
      <c r="F359" t="str">
        <f>VLOOKUP(D359,'General IEC Material'!D:D,1,0)</f>
        <v>ec Melani Clinic</v>
      </c>
    </row>
    <row r="360" spans="1:6" x14ac:dyDescent="0.3">
      <c r="A360" t="s">
        <v>56</v>
      </c>
      <c r="B360" t="s">
        <v>794</v>
      </c>
      <c r="C360" t="s">
        <v>826</v>
      </c>
      <c r="D360" t="s">
        <v>842</v>
      </c>
      <c r="E360">
        <v>479</v>
      </c>
      <c r="F360" t="str">
        <f>VLOOKUP(D360,'General IEC Material'!D:D,1,0)</f>
        <v>ec Melitafa Clinic</v>
      </c>
    </row>
    <row r="361" spans="1:6" x14ac:dyDescent="0.3">
      <c r="A361" t="s">
        <v>56</v>
      </c>
      <c r="B361" t="s">
        <v>68</v>
      </c>
      <c r="C361" t="s">
        <v>71</v>
      </c>
      <c r="D361" t="s">
        <v>1404</v>
      </c>
      <c r="E361">
        <v>612</v>
      </c>
      <c r="F361" t="str">
        <f>VLOOKUP(D361,'General IEC Material'!D:D,1,0)</f>
        <v>ec Mevana Clinic</v>
      </c>
    </row>
    <row r="362" spans="1:6" x14ac:dyDescent="0.3">
      <c r="A362" t="s">
        <v>56</v>
      </c>
      <c r="B362" t="s">
        <v>57</v>
      </c>
      <c r="C362" t="s">
        <v>59</v>
      </c>
      <c r="D362" t="s">
        <v>755</v>
      </c>
      <c r="E362">
        <v>1111</v>
      </c>
      <c r="F362" t="str">
        <f>VLOOKUP(D362,'General IEC Material'!D:D,1,0)</f>
        <v>ec Mfundambini Clinic</v>
      </c>
    </row>
    <row r="363" spans="1:6" x14ac:dyDescent="0.3">
      <c r="A363" t="s">
        <v>56</v>
      </c>
      <c r="B363" t="s">
        <v>57</v>
      </c>
      <c r="C363" t="s">
        <v>60</v>
      </c>
      <c r="D363" t="s">
        <v>765</v>
      </c>
      <c r="E363">
        <v>835</v>
      </c>
      <c r="F363" t="str">
        <f>VLOOKUP(D363,'General IEC Material'!D:D,1,0)</f>
        <v>ec Mfundisweni Clinic</v>
      </c>
    </row>
    <row r="364" spans="1:6" x14ac:dyDescent="0.3">
      <c r="A364" t="s">
        <v>56</v>
      </c>
      <c r="B364" t="s">
        <v>794</v>
      </c>
      <c r="C364" t="s">
        <v>859</v>
      </c>
      <c r="D364" t="s">
        <v>870</v>
      </c>
      <c r="E364">
        <v>469</v>
      </c>
      <c r="F364" t="str">
        <f>VLOOKUP(D364,'General IEC Material'!D:D,1,0)</f>
        <v>ec Mgcwe Clinic</v>
      </c>
    </row>
    <row r="365" spans="1:6" x14ac:dyDescent="0.3">
      <c r="A365" t="s">
        <v>56</v>
      </c>
      <c r="B365" t="s">
        <v>1016</v>
      </c>
      <c r="C365" t="s">
        <v>1043</v>
      </c>
      <c r="D365" t="s">
        <v>1055</v>
      </c>
      <c r="E365">
        <v>354</v>
      </c>
      <c r="F365" t="str">
        <f>VLOOKUP(D365,'General IEC Material'!D:D,1,0)</f>
        <v>ec Mgudu Clinic</v>
      </c>
    </row>
    <row r="366" spans="1:6" x14ac:dyDescent="0.3">
      <c r="A366" t="s">
        <v>56</v>
      </c>
      <c r="B366" t="s">
        <v>794</v>
      </c>
      <c r="C366" t="s">
        <v>912</v>
      </c>
      <c r="D366" t="s">
        <v>929</v>
      </c>
      <c r="E366">
        <v>344</v>
      </c>
      <c r="F366" t="str">
        <f>VLOOKUP(D366,'General IEC Material'!D:D,1,0)</f>
        <v>ec Mgwalana Clinic</v>
      </c>
    </row>
    <row r="367" spans="1:6" x14ac:dyDescent="0.3">
      <c r="A367" t="s">
        <v>56</v>
      </c>
      <c r="B367" t="s">
        <v>794</v>
      </c>
      <c r="C367" t="s">
        <v>795</v>
      </c>
      <c r="D367" t="s">
        <v>812</v>
      </c>
      <c r="E367">
        <v>433</v>
      </c>
      <c r="F367" t="str">
        <f>VLOOKUP(D367,'General IEC Material'!D:D,1,0)</f>
        <v>ec Mgwali Clinic</v>
      </c>
    </row>
    <row r="368" spans="1:6" x14ac:dyDescent="0.3">
      <c r="A368" t="s">
        <v>56</v>
      </c>
      <c r="B368" t="s">
        <v>68</v>
      </c>
      <c r="C368" t="s">
        <v>1363</v>
      </c>
      <c r="D368" t="s">
        <v>1376</v>
      </c>
      <c r="E368">
        <v>726</v>
      </c>
      <c r="F368" t="str">
        <f>VLOOKUP(D368,'General IEC Material'!D:D,1,0)</f>
        <v>ec Mgwenyane Clinic</v>
      </c>
    </row>
    <row r="369" spans="1:6" x14ac:dyDescent="0.3">
      <c r="A369" t="s">
        <v>56</v>
      </c>
      <c r="B369" t="s">
        <v>68</v>
      </c>
      <c r="C369" t="s">
        <v>1333</v>
      </c>
      <c r="D369" t="s">
        <v>1347</v>
      </c>
      <c r="E369">
        <v>344</v>
      </c>
      <c r="F369" t="str">
        <f>VLOOKUP(D369,'General IEC Material'!D:D,1,0)</f>
        <v>ec Mhlahlane Clinic</v>
      </c>
    </row>
    <row r="370" spans="1:6" x14ac:dyDescent="0.3">
      <c r="A370" t="s">
        <v>56</v>
      </c>
      <c r="B370" t="s">
        <v>68</v>
      </c>
      <c r="C370" t="s">
        <v>1333</v>
      </c>
      <c r="D370" t="s">
        <v>1348</v>
      </c>
      <c r="E370">
        <v>1101</v>
      </c>
      <c r="F370" t="str">
        <f>VLOOKUP(D370,'General IEC Material'!D:D,1,0)</f>
        <v>ec Mhlakulo CHC</v>
      </c>
    </row>
    <row r="371" spans="1:6" x14ac:dyDescent="0.3">
      <c r="A371" t="s">
        <v>56</v>
      </c>
      <c r="B371" t="s">
        <v>1016</v>
      </c>
      <c r="C371" t="s">
        <v>1017</v>
      </c>
      <c r="D371" t="s">
        <v>1028</v>
      </c>
      <c r="E371">
        <v>414</v>
      </c>
      <c r="F371" t="str">
        <f>VLOOKUP(D371,'General IEC Material'!D:D,1,0)</f>
        <v>ec Mhlanga Clinic</v>
      </c>
    </row>
    <row r="372" spans="1:6" x14ac:dyDescent="0.3">
      <c r="A372" t="s">
        <v>56</v>
      </c>
      <c r="B372" t="s">
        <v>1016</v>
      </c>
      <c r="C372" t="s">
        <v>1043</v>
      </c>
      <c r="D372" t="s">
        <v>1056</v>
      </c>
      <c r="E372">
        <v>459</v>
      </c>
      <c r="F372" t="str">
        <f>VLOOKUP(D372,'General IEC Material'!D:D,1,0)</f>
        <v>ec Mhlopekazi Clinic</v>
      </c>
    </row>
    <row r="373" spans="1:6" x14ac:dyDescent="0.3">
      <c r="A373" t="s">
        <v>56</v>
      </c>
      <c r="B373" t="s">
        <v>57</v>
      </c>
      <c r="C373" t="s">
        <v>61</v>
      </c>
      <c r="D373" t="s">
        <v>782</v>
      </c>
      <c r="E373">
        <v>532</v>
      </c>
      <c r="F373" t="str">
        <f>VLOOKUP(D373,'General IEC Material'!D:D,1,0)</f>
        <v>ec Mhlotsheni Clinic</v>
      </c>
    </row>
    <row r="374" spans="1:6" x14ac:dyDescent="0.3">
      <c r="A374" t="s">
        <v>56</v>
      </c>
      <c r="B374" t="s">
        <v>1016</v>
      </c>
      <c r="C374" t="s">
        <v>1167</v>
      </c>
      <c r="D374" t="s">
        <v>1173</v>
      </c>
      <c r="E374">
        <v>344</v>
      </c>
      <c r="F374" t="str">
        <f>VLOOKUP(D374,'General IEC Material'!D:D,1,0)</f>
        <v>ec Mhlwazi Clinic</v>
      </c>
    </row>
    <row r="375" spans="1:6" x14ac:dyDescent="0.3">
      <c r="A375" t="s">
        <v>56</v>
      </c>
      <c r="B375" t="s">
        <v>1016</v>
      </c>
      <c r="C375" t="s">
        <v>1156</v>
      </c>
      <c r="D375" t="s">
        <v>1163</v>
      </c>
      <c r="E375">
        <v>747</v>
      </c>
      <c r="F375" t="str">
        <f>VLOOKUP(D375,'General IEC Material'!D:D,1,0)</f>
        <v>ec Michausdal Clinic</v>
      </c>
    </row>
    <row r="376" spans="1:6" x14ac:dyDescent="0.3">
      <c r="A376" t="s">
        <v>56</v>
      </c>
      <c r="B376" t="s">
        <v>1016</v>
      </c>
      <c r="C376" t="s">
        <v>1156</v>
      </c>
      <c r="D376" t="s">
        <v>1164</v>
      </c>
      <c r="E376">
        <v>604</v>
      </c>
      <c r="F376" t="str">
        <f>VLOOKUP(D376,'General IEC Material'!D:D,1,0)</f>
        <v>ec Middelburg Clinic</v>
      </c>
    </row>
    <row r="377" spans="1:6" x14ac:dyDescent="0.3">
      <c r="A377" t="s">
        <v>56</v>
      </c>
      <c r="B377" t="s">
        <v>64</v>
      </c>
      <c r="C377" t="s">
        <v>66</v>
      </c>
      <c r="D377" t="s">
        <v>178</v>
      </c>
      <c r="E377">
        <v>2374</v>
      </c>
      <c r="F377" t="str">
        <f>VLOOKUP(D377,'General IEC Material'!D:D,1,0)</f>
        <v>ec Middle Street Clinic</v>
      </c>
    </row>
    <row r="378" spans="1:6" x14ac:dyDescent="0.3">
      <c r="A378" t="s">
        <v>56</v>
      </c>
      <c r="B378" t="s">
        <v>1412</v>
      </c>
      <c r="C378" t="s">
        <v>1455</v>
      </c>
      <c r="D378" t="s">
        <v>1459</v>
      </c>
      <c r="E378">
        <v>668</v>
      </c>
      <c r="F378" t="str">
        <f>VLOOKUP(D378,'General IEC Material'!D:D,1,0)</f>
        <v>ec Middle Terrace Clinic</v>
      </c>
    </row>
    <row r="379" spans="1:6" x14ac:dyDescent="0.3">
      <c r="A379" t="s">
        <v>56</v>
      </c>
      <c r="B379" t="s">
        <v>794</v>
      </c>
      <c r="C379" t="s">
        <v>912</v>
      </c>
      <c r="D379" t="s">
        <v>930</v>
      </c>
      <c r="E379">
        <v>999</v>
      </c>
      <c r="F379" t="str">
        <f>VLOOKUP(D379,'General IEC Material'!D:D,1,0)</f>
        <v>ec Middledrift CHC</v>
      </c>
    </row>
    <row r="380" spans="1:6" x14ac:dyDescent="0.3">
      <c r="A380" t="s">
        <v>56</v>
      </c>
      <c r="B380" t="s">
        <v>1016</v>
      </c>
      <c r="C380" t="s">
        <v>1156</v>
      </c>
      <c r="D380" t="s">
        <v>1165</v>
      </c>
      <c r="E380">
        <v>624</v>
      </c>
      <c r="F380" t="str">
        <f>VLOOKUP(D380,'General IEC Material'!D:D,1,0)</f>
        <v>ec Midros Clinic</v>
      </c>
    </row>
    <row r="381" spans="1:6" x14ac:dyDescent="0.3">
      <c r="A381" t="s">
        <v>56</v>
      </c>
      <c r="B381" t="s">
        <v>1412</v>
      </c>
      <c r="C381" t="s">
        <v>1444</v>
      </c>
      <c r="D381" t="s">
        <v>1450</v>
      </c>
      <c r="E381">
        <v>369</v>
      </c>
      <c r="F381" t="str">
        <f>VLOOKUP(D381,'General IEC Material'!D:D,1,0)</f>
        <v>ec Misgund Clinic</v>
      </c>
    </row>
    <row r="382" spans="1:6" x14ac:dyDescent="0.3">
      <c r="A382" t="s">
        <v>56</v>
      </c>
      <c r="B382" t="s">
        <v>64</v>
      </c>
      <c r="C382" t="s">
        <v>67</v>
      </c>
      <c r="D382" t="s">
        <v>185</v>
      </c>
      <c r="E382">
        <v>2271</v>
      </c>
      <c r="F382" t="str">
        <f>VLOOKUP(D382,'General IEC Material'!D:D,1,0)</f>
        <v>ec Missionvale Clinic</v>
      </c>
    </row>
    <row r="383" spans="1:6" x14ac:dyDescent="0.3">
      <c r="A383" t="s">
        <v>56</v>
      </c>
      <c r="B383" t="s">
        <v>1016</v>
      </c>
      <c r="C383" t="s">
        <v>1069</v>
      </c>
      <c r="D383" t="s">
        <v>1094</v>
      </c>
      <c r="E383">
        <v>371</v>
      </c>
      <c r="F383" t="str">
        <f>VLOOKUP(D383,'General IEC Material'!D:D,1,0)</f>
        <v>ec Mitford Clinic</v>
      </c>
    </row>
    <row r="384" spans="1:6" x14ac:dyDescent="0.3">
      <c r="A384" t="s">
        <v>56</v>
      </c>
      <c r="B384" t="s">
        <v>1016</v>
      </c>
      <c r="C384" t="s">
        <v>1043</v>
      </c>
      <c r="D384" t="s">
        <v>1057</v>
      </c>
      <c r="E384">
        <v>574</v>
      </c>
      <c r="F384" t="str">
        <f>VLOOKUP(D384,'General IEC Material'!D:D,1,0)</f>
        <v>ec Mjanyana Clinic</v>
      </c>
    </row>
    <row r="385" spans="1:6" x14ac:dyDescent="0.3">
      <c r="A385" t="s">
        <v>56</v>
      </c>
      <c r="B385" t="s">
        <v>68</v>
      </c>
      <c r="C385" t="s">
        <v>1333</v>
      </c>
      <c r="D385" t="s">
        <v>1349</v>
      </c>
      <c r="E385">
        <v>453</v>
      </c>
      <c r="F385" t="str">
        <f>VLOOKUP(D385,'General IEC Material'!D:D,1,0)</f>
        <v>ec Mjika Clinic</v>
      </c>
    </row>
    <row r="386" spans="1:6" x14ac:dyDescent="0.3">
      <c r="A386" t="s">
        <v>56</v>
      </c>
      <c r="B386" t="s">
        <v>1016</v>
      </c>
      <c r="C386" t="s">
        <v>1017</v>
      </c>
      <c r="D386" t="s">
        <v>1029</v>
      </c>
      <c r="E386">
        <v>372</v>
      </c>
      <c r="F386" t="str">
        <f>VLOOKUP(D386,'General IEC Material'!D:D,1,0)</f>
        <v>ec Mkapusi Clinic</v>
      </c>
    </row>
    <row r="387" spans="1:6" x14ac:dyDescent="0.3">
      <c r="A387" t="s">
        <v>56</v>
      </c>
      <c r="B387" t="s">
        <v>57</v>
      </c>
      <c r="C387" t="s">
        <v>61</v>
      </c>
      <c r="D387" t="s">
        <v>783</v>
      </c>
      <c r="E387">
        <v>694</v>
      </c>
      <c r="F387" t="str">
        <f>VLOOKUP(D387,'General IEC Material'!D:D,1,0)</f>
        <v>ec Mkemane Clinic</v>
      </c>
    </row>
    <row r="388" spans="1:6" x14ac:dyDescent="0.3">
      <c r="A388" t="s">
        <v>56</v>
      </c>
      <c r="B388" t="s">
        <v>57</v>
      </c>
      <c r="C388" t="s">
        <v>60</v>
      </c>
      <c r="D388" t="s">
        <v>766</v>
      </c>
      <c r="E388">
        <v>620</v>
      </c>
      <c r="F388" t="str">
        <f>VLOOKUP(D388,'General IEC Material'!D:D,1,0)</f>
        <v>ec Mnceba Clinic</v>
      </c>
    </row>
    <row r="389" spans="1:6" x14ac:dyDescent="0.3">
      <c r="A389" t="s">
        <v>56</v>
      </c>
      <c r="B389" t="s">
        <v>62</v>
      </c>
      <c r="C389" t="s">
        <v>63</v>
      </c>
      <c r="D389" t="s">
        <v>979</v>
      </c>
      <c r="E389">
        <v>465</v>
      </c>
      <c r="F389" t="str">
        <f>VLOOKUP(D389,'General IEC Material'!D:D,1,0)</f>
        <v>ec Mncotsho Clinic</v>
      </c>
    </row>
    <row r="390" spans="1:6" x14ac:dyDescent="0.3">
      <c r="A390" t="s">
        <v>56</v>
      </c>
      <c r="B390" t="s">
        <v>57</v>
      </c>
      <c r="C390" t="s">
        <v>59</v>
      </c>
      <c r="D390" t="s">
        <v>756</v>
      </c>
      <c r="E390">
        <v>783</v>
      </c>
      <c r="F390" t="str">
        <f>VLOOKUP(D390,'General IEC Material'!D:D,1,0)</f>
        <v>ec Mngungu Clinic</v>
      </c>
    </row>
    <row r="391" spans="1:6" x14ac:dyDescent="0.3">
      <c r="A391" t="s">
        <v>56</v>
      </c>
      <c r="B391" t="s">
        <v>57</v>
      </c>
      <c r="C391" t="s">
        <v>61</v>
      </c>
      <c r="D391" t="s">
        <v>784</v>
      </c>
      <c r="E391">
        <v>640</v>
      </c>
      <c r="F391" t="str">
        <f>VLOOKUP(D391,'General IEC Material'!D:D,1,0)</f>
        <v>ec Mntwana Clinic</v>
      </c>
    </row>
    <row r="392" spans="1:6" x14ac:dyDescent="0.3">
      <c r="A392" t="s">
        <v>56</v>
      </c>
      <c r="B392" t="s">
        <v>794</v>
      </c>
      <c r="C392" t="s">
        <v>859</v>
      </c>
      <c r="D392" t="s">
        <v>871</v>
      </c>
      <c r="E392">
        <v>442</v>
      </c>
      <c r="F392" t="str">
        <f>VLOOKUP(D392,'General IEC Material'!D:D,1,0)</f>
        <v>ec Mnyibashe Clinic</v>
      </c>
    </row>
    <row r="393" spans="1:6" x14ac:dyDescent="0.3">
      <c r="A393" t="s">
        <v>56</v>
      </c>
      <c r="B393" t="s">
        <v>1016</v>
      </c>
      <c r="C393" t="s">
        <v>1043</v>
      </c>
      <c r="D393" t="s">
        <v>1058</v>
      </c>
      <c r="E393">
        <v>424</v>
      </c>
      <c r="F393" t="str">
        <f>VLOOKUP(D393,'General IEC Material'!D:D,1,0)</f>
        <v>ec Mnyolo Clinic</v>
      </c>
    </row>
    <row r="394" spans="1:6" x14ac:dyDescent="0.3">
      <c r="A394" t="s">
        <v>56</v>
      </c>
      <c r="B394" t="s">
        <v>1016</v>
      </c>
      <c r="C394" t="s">
        <v>1069</v>
      </c>
      <c r="D394" t="s">
        <v>1095</v>
      </c>
      <c r="E394">
        <v>468</v>
      </c>
      <c r="F394" t="str">
        <f>VLOOKUP(D394,'General IEC Material'!D:D,1,0)</f>
        <v>ec Molteno Clinic</v>
      </c>
    </row>
    <row r="395" spans="1:6" x14ac:dyDescent="0.3">
      <c r="A395" t="s">
        <v>56</v>
      </c>
      <c r="B395" t="s">
        <v>794</v>
      </c>
      <c r="C395" t="s">
        <v>821</v>
      </c>
      <c r="D395" t="s">
        <v>824</v>
      </c>
      <c r="E395">
        <v>628</v>
      </c>
      <c r="F395" t="str">
        <f>VLOOKUP(D395,'General IEC Material'!D:D,1,0)</f>
        <v>ec Mooiplaas Clinic</v>
      </c>
    </row>
    <row r="396" spans="1:6" x14ac:dyDescent="0.3">
      <c r="A396" t="s">
        <v>56</v>
      </c>
      <c r="B396" t="s">
        <v>62</v>
      </c>
      <c r="C396" t="s">
        <v>63</v>
      </c>
      <c r="D396" t="s">
        <v>980</v>
      </c>
      <c r="E396">
        <v>656</v>
      </c>
      <c r="F396" t="str">
        <f>VLOOKUP(D396,'General IEC Material'!D:D,1,0)</f>
        <v>ec Moore Street Clinic</v>
      </c>
    </row>
    <row r="397" spans="1:6" x14ac:dyDescent="0.3">
      <c r="A397" t="s">
        <v>56</v>
      </c>
      <c r="B397" t="s">
        <v>1412</v>
      </c>
      <c r="C397" t="s">
        <v>1476</v>
      </c>
      <c r="D397" t="s">
        <v>1482</v>
      </c>
      <c r="E397">
        <v>815</v>
      </c>
      <c r="F397" t="str">
        <f>VLOOKUP(D397,'General IEC Material'!D:D,1,0)</f>
        <v>ec Moses Mabida Clinic</v>
      </c>
    </row>
    <row r="398" spans="1:6" x14ac:dyDescent="0.3">
      <c r="A398" t="s">
        <v>56</v>
      </c>
      <c r="B398" t="s">
        <v>64</v>
      </c>
      <c r="C398" t="s">
        <v>65</v>
      </c>
      <c r="D398" t="s">
        <v>171</v>
      </c>
      <c r="E398">
        <v>4218</v>
      </c>
      <c r="F398" t="str">
        <f>VLOOKUP(D398,'General IEC Material'!D:D,1,0)</f>
        <v>ec Motherwell CHC</v>
      </c>
    </row>
    <row r="399" spans="1:6" x14ac:dyDescent="0.3">
      <c r="A399" t="s">
        <v>56</v>
      </c>
      <c r="B399" t="s">
        <v>64</v>
      </c>
      <c r="C399" t="s">
        <v>65</v>
      </c>
      <c r="D399" t="s">
        <v>172</v>
      </c>
      <c r="E399">
        <v>2451</v>
      </c>
      <c r="F399" t="str">
        <f>VLOOKUP(D399,'General IEC Material'!D:D,1,0)</f>
        <v>ec Motherwell NU 11 Clinic</v>
      </c>
    </row>
    <row r="400" spans="1:6" x14ac:dyDescent="0.3">
      <c r="A400" t="s">
        <v>56</v>
      </c>
      <c r="B400" t="s">
        <v>64</v>
      </c>
      <c r="C400" t="s">
        <v>65</v>
      </c>
      <c r="D400" t="s">
        <v>1241</v>
      </c>
      <c r="E400">
        <v>2045</v>
      </c>
      <c r="F400" t="str">
        <f>VLOOKUP(D400,'General IEC Material'!D:D,1,0)</f>
        <v>ec Motherwell NU 2 Clinic</v>
      </c>
    </row>
    <row r="401" spans="1:6" x14ac:dyDescent="0.3">
      <c r="A401" t="s">
        <v>56</v>
      </c>
      <c r="B401" t="s">
        <v>64</v>
      </c>
      <c r="C401" t="s">
        <v>65</v>
      </c>
      <c r="D401" t="s">
        <v>1242</v>
      </c>
      <c r="E401">
        <v>1909</v>
      </c>
      <c r="F401" t="str">
        <f>VLOOKUP(D401,'General IEC Material'!D:D,1,0)</f>
        <v>ec Motherwell NU 8 Clinic</v>
      </c>
    </row>
    <row r="402" spans="1:6" x14ac:dyDescent="0.3">
      <c r="A402" t="s">
        <v>56</v>
      </c>
      <c r="B402" t="s">
        <v>1016</v>
      </c>
      <c r="C402" t="s">
        <v>1017</v>
      </c>
      <c r="D402" t="s">
        <v>1030</v>
      </c>
      <c r="E402">
        <v>414</v>
      </c>
      <c r="F402" t="str">
        <f>VLOOKUP(D402,'General IEC Material'!D:D,1,0)</f>
        <v>ec Mount Arthur Clinic</v>
      </c>
    </row>
    <row r="403" spans="1:6" x14ac:dyDescent="0.3">
      <c r="A403" t="s">
        <v>56</v>
      </c>
      <c r="B403" t="s">
        <v>57</v>
      </c>
      <c r="C403" t="s">
        <v>61</v>
      </c>
      <c r="D403" t="s">
        <v>154</v>
      </c>
      <c r="E403">
        <v>2210</v>
      </c>
      <c r="F403" t="str">
        <f>VLOOKUP(D403,'General IEC Material'!D:D,1,0)</f>
        <v>ec Mount Ayliff Gateway Clinic</v>
      </c>
    </row>
    <row r="404" spans="1:6" x14ac:dyDescent="0.3">
      <c r="A404" t="s">
        <v>56</v>
      </c>
      <c r="B404" t="s">
        <v>62</v>
      </c>
      <c r="C404" t="s">
        <v>63</v>
      </c>
      <c r="D404" t="s">
        <v>981</v>
      </c>
      <c r="E404">
        <v>609</v>
      </c>
      <c r="F404" t="str">
        <f>VLOOKUP(D404,'General IEC Material'!D:D,1,0)</f>
        <v>ec Mount Coke CHC</v>
      </c>
    </row>
    <row r="405" spans="1:6" x14ac:dyDescent="0.3">
      <c r="A405" t="s">
        <v>56</v>
      </c>
      <c r="B405" t="s">
        <v>57</v>
      </c>
      <c r="C405" t="s">
        <v>61</v>
      </c>
      <c r="D405" t="s">
        <v>155</v>
      </c>
      <c r="E405">
        <v>1621</v>
      </c>
      <c r="F405" t="str">
        <f>VLOOKUP(D405,'General IEC Material'!D:D,1,0)</f>
        <v>ec Mount Frere Gateway Clinic</v>
      </c>
    </row>
    <row r="406" spans="1:6" x14ac:dyDescent="0.3">
      <c r="A406" t="s">
        <v>56</v>
      </c>
      <c r="B406" t="s">
        <v>57</v>
      </c>
      <c r="C406" t="s">
        <v>58</v>
      </c>
      <c r="D406" t="s">
        <v>732</v>
      </c>
      <c r="E406">
        <v>417</v>
      </c>
      <c r="F406" t="str">
        <f>VLOOKUP(D406,'General IEC Material'!D:D,1,0)</f>
        <v>ec Mount Hargreaves Clinic</v>
      </c>
    </row>
    <row r="407" spans="1:6" x14ac:dyDescent="0.3">
      <c r="A407" t="s">
        <v>56</v>
      </c>
      <c r="B407" t="s">
        <v>794</v>
      </c>
      <c r="C407" t="s">
        <v>826</v>
      </c>
      <c r="D407" t="s">
        <v>843</v>
      </c>
      <c r="E407">
        <v>721</v>
      </c>
      <c r="F407" t="str">
        <f>VLOOKUP(D407,'General IEC Material'!D:D,1,0)</f>
        <v>ec Mpame Clinic</v>
      </c>
    </row>
    <row r="408" spans="1:6" x14ac:dyDescent="0.3">
      <c r="A408" t="s">
        <v>56</v>
      </c>
      <c r="B408" t="s">
        <v>68</v>
      </c>
      <c r="C408" t="s">
        <v>70</v>
      </c>
      <c r="D408" t="s">
        <v>1298</v>
      </c>
      <c r="E408">
        <v>569</v>
      </c>
      <c r="F408" t="str">
        <f>VLOOKUP(D408,'General IEC Material'!D:D,1,0)</f>
        <v>ec Mpeko Clinic</v>
      </c>
    </row>
    <row r="409" spans="1:6" x14ac:dyDescent="0.3">
      <c r="A409" t="s">
        <v>56</v>
      </c>
      <c r="B409" t="s">
        <v>57</v>
      </c>
      <c r="C409" t="s">
        <v>59</v>
      </c>
      <c r="D409" t="s">
        <v>757</v>
      </c>
      <c r="E409">
        <v>997</v>
      </c>
      <c r="F409" t="str">
        <f>VLOOKUP(D409,'General IEC Material'!D:D,1,0)</f>
        <v>ec Mpetsheni Clinic</v>
      </c>
    </row>
    <row r="410" spans="1:6" x14ac:dyDescent="0.3">
      <c r="A410" t="s">
        <v>56</v>
      </c>
      <c r="B410" t="s">
        <v>57</v>
      </c>
      <c r="C410" t="s">
        <v>58</v>
      </c>
      <c r="D410" t="s">
        <v>733</v>
      </c>
      <c r="E410">
        <v>550</v>
      </c>
      <c r="F410" t="str">
        <f>VLOOKUP(D410,'General IEC Material'!D:D,1,0)</f>
        <v>ec Mpharane Clinic</v>
      </c>
    </row>
    <row r="411" spans="1:6" x14ac:dyDescent="0.3">
      <c r="A411" t="s">
        <v>56</v>
      </c>
      <c r="B411" t="s">
        <v>68</v>
      </c>
      <c r="C411" t="s">
        <v>70</v>
      </c>
      <c r="D411" t="s">
        <v>1299</v>
      </c>
      <c r="E411">
        <v>579</v>
      </c>
      <c r="F411" t="str">
        <f>VLOOKUP(D411,'General IEC Material'!D:D,1,0)</f>
        <v>ec Mpindweni Clinic</v>
      </c>
    </row>
    <row r="412" spans="1:6" x14ac:dyDescent="0.3">
      <c r="A412" t="s">
        <v>56</v>
      </c>
      <c r="B412" t="s">
        <v>57</v>
      </c>
      <c r="C412" t="s">
        <v>61</v>
      </c>
      <c r="D412" t="s">
        <v>785</v>
      </c>
      <c r="E412">
        <v>581</v>
      </c>
      <c r="F412" t="str">
        <f>VLOOKUP(D412,'General IEC Material'!D:D,1,0)</f>
        <v>ec Mpindweni Clinic (Mount Frere)</v>
      </c>
    </row>
    <row r="413" spans="1:6" x14ac:dyDescent="0.3">
      <c r="A413" t="s">
        <v>56</v>
      </c>
      <c r="B413" t="s">
        <v>62</v>
      </c>
      <c r="C413" t="s">
        <v>63</v>
      </c>
      <c r="D413" t="s">
        <v>982</v>
      </c>
      <c r="E413">
        <v>558</v>
      </c>
      <c r="F413" t="str">
        <f>VLOOKUP(D413,'General IEC Material'!D:D,1,0)</f>
        <v>ec Mpongo Clinic</v>
      </c>
    </row>
    <row r="414" spans="1:6" x14ac:dyDescent="0.3">
      <c r="A414" t="s">
        <v>56</v>
      </c>
      <c r="B414" t="s">
        <v>68</v>
      </c>
      <c r="C414" t="s">
        <v>69</v>
      </c>
      <c r="D414" t="s">
        <v>1277</v>
      </c>
      <c r="E414">
        <v>553</v>
      </c>
      <c r="F414" t="str">
        <f>VLOOKUP(D414,'General IEC Material'!D:D,1,0)</f>
        <v>ec Mpoza Clinic (Lusikisiki)</v>
      </c>
    </row>
    <row r="415" spans="1:6" x14ac:dyDescent="0.3">
      <c r="A415" t="s">
        <v>56</v>
      </c>
      <c r="B415" t="s">
        <v>57</v>
      </c>
      <c r="C415" t="s">
        <v>61</v>
      </c>
      <c r="D415" t="s">
        <v>786</v>
      </c>
      <c r="E415">
        <v>399</v>
      </c>
      <c r="F415" t="str">
        <f>VLOOKUP(D415,'General IEC Material'!D:D,1,0)</f>
        <v>ec Mpoza Clinic (Mount Frere)</v>
      </c>
    </row>
    <row r="416" spans="1:6" x14ac:dyDescent="0.3">
      <c r="A416" t="s">
        <v>56</v>
      </c>
      <c r="B416" t="s">
        <v>794</v>
      </c>
      <c r="C416" t="s">
        <v>826</v>
      </c>
      <c r="D416" t="s">
        <v>844</v>
      </c>
      <c r="E416">
        <v>479</v>
      </c>
      <c r="F416" t="str">
        <f>VLOOKUP(D416,'General IEC Material'!D:D,1,0)</f>
        <v>ec Mpozolo Clinic</v>
      </c>
    </row>
    <row r="417" spans="1:6" x14ac:dyDescent="0.3">
      <c r="A417" t="s">
        <v>56</v>
      </c>
      <c r="B417" t="s">
        <v>794</v>
      </c>
      <c r="C417" t="s">
        <v>859</v>
      </c>
      <c r="D417" t="s">
        <v>872</v>
      </c>
      <c r="E417">
        <v>426</v>
      </c>
      <c r="F417" t="str">
        <f>VLOOKUP(D417,'General IEC Material'!D:D,1,0)</f>
        <v>ec Mpukane Clinic</v>
      </c>
    </row>
    <row r="418" spans="1:6" x14ac:dyDescent="0.3">
      <c r="A418" t="s">
        <v>56</v>
      </c>
      <c r="B418" t="s">
        <v>68</v>
      </c>
      <c r="C418" t="s">
        <v>70</v>
      </c>
      <c r="D418" t="s">
        <v>1300</v>
      </c>
      <c r="E418">
        <v>613</v>
      </c>
      <c r="F418" t="str">
        <f>VLOOKUP(D418,'General IEC Material'!D:D,1,0)</f>
        <v>ec Mpunzana Clinic</v>
      </c>
    </row>
    <row r="419" spans="1:6" x14ac:dyDescent="0.3">
      <c r="A419" t="s">
        <v>56</v>
      </c>
      <c r="B419" t="s">
        <v>794</v>
      </c>
      <c r="C419" t="s">
        <v>859</v>
      </c>
      <c r="D419" t="s">
        <v>873</v>
      </c>
      <c r="E419">
        <v>461</v>
      </c>
      <c r="F419" t="str">
        <f>VLOOKUP(D419,'General IEC Material'!D:D,1,0)</f>
        <v>ec Mqambeli Clinic</v>
      </c>
    </row>
    <row r="420" spans="1:6" x14ac:dyDescent="0.3">
      <c r="A420" t="s">
        <v>56</v>
      </c>
      <c r="B420" t="s">
        <v>68</v>
      </c>
      <c r="C420" t="s">
        <v>70</v>
      </c>
      <c r="D420" t="s">
        <v>192</v>
      </c>
      <c r="E420">
        <v>1745</v>
      </c>
      <c r="F420" t="str">
        <f>VLOOKUP(D420,'General IEC Material'!D:D,1,0)</f>
        <v>ec Mqanduli CHC</v>
      </c>
    </row>
    <row r="421" spans="1:6" x14ac:dyDescent="0.3">
      <c r="A421" t="s">
        <v>56</v>
      </c>
      <c r="B421" t="s">
        <v>68</v>
      </c>
      <c r="C421" t="s">
        <v>70</v>
      </c>
      <c r="D421" t="s">
        <v>1301</v>
      </c>
      <c r="E421">
        <v>491</v>
      </c>
      <c r="F421" t="str">
        <f>VLOOKUP(D421,'General IEC Material'!D:D,1,0)</f>
        <v>ec Mqhekezweni Clinic</v>
      </c>
    </row>
    <row r="422" spans="1:6" x14ac:dyDescent="0.3">
      <c r="A422" t="s">
        <v>56</v>
      </c>
      <c r="B422" t="s">
        <v>794</v>
      </c>
      <c r="C422" t="s">
        <v>826</v>
      </c>
      <c r="D422" t="s">
        <v>845</v>
      </c>
      <c r="E422">
        <v>564</v>
      </c>
      <c r="F422" t="str">
        <f>VLOOKUP(D422,'General IEC Material'!D:D,1,0)</f>
        <v>ec Mqhele Clinic</v>
      </c>
    </row>
    <row r="423" spans="1:6" x14ac:dyDescent="0.3">
      <c r="A423" t="s">
        <v>56</v>
      </c>
      <c r="B423" t="s">
        <v>1182</v>
      </c>
      <c r="C423" t="s">
        <v>1183</v>
      </c>
      <c r="D423" t="s">
        <v>1194</v>
      </c>
      <c r="E423">
        <v>363</v>
      </c>
      <c r="F423" t="str">
        <f>VLOOKUP(D423,'General IEC Material'!D:D,1,0)</f>
        <v>ec Mqokolweni Clinic</v>
      </c>
    </row>
    <row r="424" spans="1:6" x14ac:dyDescent="0.3">
      <c r="A424" t="s">
        <v>56</v>
      </c>
      <c r="B424" t="s">
        <v>794</v>
      </c>
      <c r="C424" t="s">
        <v>826</v>
      </c>
      <c r="D424" t="s">
        <v>846</v>
      </c>
      <c r="E424">
        <v>344</v>
      </c>
      <c r="F424" t="str">
        <f>VLOOKUP(D424,'General IEC Material'!D:D,1,0)</f>
        <v>ec Msendo Clinic</v>
      </c>
    </row>
    <row r="425" spans="1:6" x14ac:dyDescent="0.3">
      <c r="A425" t="s">
        <v>56</v>
      </c>
      <c r="B425" t="s">
        <v>794</v>
      </c>
      <c r="C425" t="s">
        <v>912</v>
      </c>
      <c r="D425" t="s">
        <v>931</v>
      </c>
      <c r="E425">
        <v>389</v>
      </c>
      <c r="F425" t="str">
        <f>VLOOKUP(D425,'General IEC Material'!D:D,1,0)</f>
        <v>ec Msobomvu Clinic</v>
      </c>
    </row>
    <row r="426" spans="1:6" x14ac:dyDescent="0.3">
      <c r="A426" t="s">
        <v>56</v>
      </c>
      <c r="B426" t="s">
        <v>68</v>
      </c>
      <c r="C426" t="s">
        <v>1363</v>
      </c>
      <c r="D426" t="s">
        <v>1377</v>
      </c>
      <c r="E426">
        <v>777</v>
      </c>
      <c r="F426" t="str">
        <f>VLOOKUP(D426,'General IEC Material'!D:D,1,0)</f>
        <v>ec Mtakatye Clinic</v>
      </c>
    </row>
    <row r="427" spans="1:6" x14ac:dyDescent="0.3">
      <c r="A427" t="s">
        <v>56</v>
      </c>
      <c r="B427" t="s">
        <v>68</v>
      </c>
      <c r="C427" t="s">
        <v>71</v>
      </c>
      <c r="D427" t="s">
        <v>1405</v>
      </c>
      <c r="E427">
        <v>869</v>
      </c>
      <c r="F427" t="str">
        <f>VLOOKUP(D427,'General IEC Material'!D:D,1,0)</f>
        <v>ec Mtambalala Clinic</v>
      </c>
    </row>
    <row r="428" spans="1:6" x14ac:dyDescent="0.3">
      <c r="A428" t="s">
        <v>56</v>
      </c>
      <c r="B428" t="s">
        <v>68</v>
      </c>
      <c r="C428" t="s">
        <v>70</v>
      </c>
      <c r="D428" t="s">
        <v>193</v>
      </c>
      <c r="E428">
        <v>2808</v>
      </c>
      <c r="F428" t="str">
        <f>VLOOKUP(D428,'General IEC Material'!D:D,1,0)</f>
        <v>ec Mthatha Gateway Clinic</v>
      </c>
    </row>
    <row r="429" spans="1:6" x14ac:dyDescent="0.3">
      <c r="A429" t="s">
        <v>56</v>
      </c>
      <c r="B429" t="s">
        <v>1016</v>
      </c>
      <c r="C429" t="s">
        <v>1119</v>
      </c>
      <c r="D429" t="s">
        <v>1136</v>
      </c>
      <c r="E429">
        <v>390</v>
      </c>
      <c r="F429" t="str">
        <f>VLOOKUP(D429,'General IEC Material'!D:D,1,0)</f>
        <v>ec Mtingwevu Clinic</v>
      </c>
    </row>
    <row r="430" spans="1:6" x14ac:dyDescent="0.3">
      <c r="A430" t="s">
        <v>56</v>
      </c>
      <c r="B430" t="s">
        <v>794</v>
      </c>
      <c r="C430" t="s">
        <v>889</v>
      </c>
      <c r="D430" t="s">
        <v>898</v>
      </c>
      <c r="E430">
        <v>344</v>
      </c>
      <c r="F430" t="str">
        <f>VLOOKUP(D430,'General IEC Material'!D:D,1,0)</f>
        <v>ec Mtombe Clinic</v>
      </c>
    </row>
    <row r="431" spans="1:6" x14ac:dyDescent="0.3">
      <c r="A431" t="s">
        <v>56</v>
      </c>
      <c r="B431" t="s">
        <v>794</v>
      </c>
      <c r="C431" t="s">
        <v>889</v>
      </c>
      <c r="D431" t="s">
        <v>899</v>
      </c>
      <c r="E431">
        <v>344</v>
      </c>
      <c r="F431" t="str">
        <f>VLOOKUP(D431,'General IEC Material'!D:D,1,0)</f>
        <v>ec Mtyholo Clinic</v>
      </c>
    </row>
    <row r="432" spans="1:6" x14ac:dyDescent="0.3">
      <c r="A432" t="s">
        <v>56</v>
      </c>
      <c r="B432" t="s">
        <v>1182</v>
      </c>
      <c r="C432" t="s">
        <v>1205</v>
      </c>
      <c r="D432" t="s">
        <v>1214</v>
      </c>
      <c r="E432">
        <v>362</v>
      </c>
      <c r="F432" t="str">
        <f>VLOOKUP(D432,'General IEC Material'!D:D,1,0)</f>
        <v>ec Musong Clinic</v>
      </c>
    </row>
    <row r="433" spans="1:6" x14ac:dyDescent="0.3">
      <c r="A433" t="s">
        <v>56</v>
      </c>
      <c r="B433" t="s">
        <v>57</v>
      </c>
      <c r="C433" t="s">
        <v>58</v>
      </c>
      <c r="D433" t="s">
        <v>734</v>
      </c>
      <c r="E433">
        <v>497</v>
      </c>
      <c r="F433" t="str">
        <f>VLOOKUP(D433,'General IEC Material'!D:D,1,0)</f>
        <v>ec Mvenyane Clinic</v>
      </c>
    </row>
    <row r="434" spans="1:6" x14ac:dyDescent="0.3">
      <c r="A434" t="s">
        <v>56</v>
      </c>
      <c r="B434" t="s">
        <v>57</v>
      </c>
      <c r="C434" t="s">
        <v>61</v>
      </c>
      <c r="D434" t="s">
        <v>787</v>
      </c>
      <c r="E434">
        <v>533</v>
      </c>
      <c r="F434" t="str">
        <f>VLOOKUP(D434,'General IEC Material'!D:D,1,0)</f>
        <v>ec Mwaca Clinic</v>
      </c>
    </row>
    <row r="435" spans="1:6" x14ac:dyDescent="0.3">
      <c r="A435" t="s">
        <v>56</v>
      </c>
      <c r="B435" t="s">
        <v>62</v>
      </c>
      <c r="C435" t="s">
        <v>63</v>
      </c>
      <c r="D435" t="s">
        <v>983</v>
      </c>
      <c r="E435">
        <v>353</v>
      </c>
      <c r="F435" t="str">
        <f>VLOOKUP(D435,'General IEC Material'!D:D,1,0)</f>
        <v>ec Mxalanga Clinic</v>
      </c>
    </row>
    <row r="436" spans="1:6" x14ac:dyDescent="0.3">
      <c r="A436" t="s">
        <v>56</v>
      </c>
      <c r="B436" t="s">
        <v>794</v>
      </c>
      <c r="C436" t="s">
        <v>912</v>
      </c>
      <c r="D436" t="s">
        <v>932</v>
      </c>
      <c r="E436">
        <v>344</v>
      </c>
      <c r="F436" t="str">
        <f>VLOOKUP(D436,'General IEC Material'!D:D,1,0)</f>
        <v>ec Mxhelo Clinic</v>
      </c>
    </row>
    <row r="437" spans="1:6" x14ac:dyDescent="0.3">
      <c r="A437" t="s">
        <v>56</v>
      </c>
      <c r="B437" t="s">
        <v>1182</v>
      </c>
      <c r="C437" t="s">
        <v>1226</v>
      </c>
      <c r="D437" t="s">
        <v>1234</v>
      </c>
      <c r="E437">
        <v>426</v>
      </c>
      <c r="F437" t="str">
        <f>VLOOKUP(D437,'General IEC Material'!D:D,1,0)</f>
        <v>ec Mzamomhle Clinic (Albert)</v>
      </c>
    </row>
    <row r="438" spans="1:6" x14ac:dyDescent="0.3">
      <c r="A438" t="s">
        <v>56</v>
      </c>
      <c r="B438" t="s">
        <v>794</v>
      </c>
      <c r="C438" t="s">
        <v>912</v>
      </c>
      <c r="D438" t="s">
        <v>933</v>
      </c>
      <c r="E438">
        <v>440</v>
      </c>
      <c r="F438" t="str">
        <f>VLOOKUP(D438,'General IEC Material'!D:D,1,0)</f>
        <v>ec Mzamomhle Clinic (Bedford)</v>
      </c>
    </row>
    <row r="439" spans="1:6" x14ac:dyDescent="0.3">
      <c r="A439" t="s">
        <v>56</v>
      </c>
      <c r="B439" t="s">
        <v>68</v>
      </c>
      <c r="C439" t="s">
        <v>71</v>
      </c>
      <c r="D439" t="s">
        <v>1406</v>
      </c>
      <c r="E439">
        <v>938</v>
      </c>
      <c r="F439" t="str">
        <f>VLOOKUP(D439,'General IEC Material'!D:D,1,0)</f>
        <v>ec Mzintlava Clinic</v>
      </c>
    </row>
    <row r="440" spans="1:6" x14ac:dyDescent="0.3">
      <c r="A440" t="s">
        <v>56</v>
      </c>
      <c r="B440" t="s">
        <v>57</v>
      </c>
      <c r="C440" t="s">
        <v>58</v>
      </c>
      <c r="D440" t="s">
        <v>735</v>
      </c>
      <c r="E440">
        <v>717</v>
      </c>
      <c r="F440" t="str">
        <f>VLOOKUP(D440,'General IEC Material'!D:D,1,0)</f>
        <v>ec Mzongwana Clinic</v>
      </c>
    </row>
    <row r="441" spans="1:6" x14ac:dyDescent="0.3">
      <c r="A441" t="s">
        <v>56</v>
      </c>
      <c r="B441" t="s">
        <v>68</v>
      </c>
      <c r="C441" t="s">
        <v>70</v>
      </c>
      <c r="D441" t="s">
        <v>1302</v>
      </c>
      <c r="E441">
        <v>444</v>
      </c>
      <c r="F441" t="str">
        <f>VLOOKUP(D441,'General IEC Material'!D:D,1,0)</f>
        <v>ec Ncambele Clinic</v>
      </c>
    </row>
    <row r="442" spans="1:6" x14ac:dyDescent="0.3">
      <c r="A442" t="s">
        <v>56</v>
      </c>
      <c r="B442" t="s">
        <v>1016</v>
      </c>
      <c r="C442" t="s">
        <v>1167</v>
      </c>
      <c r="D442" t="s">
        <v>1174</v>
      </c>
      <c r="E442">
        <v>451</v>
      </c>
      <c r="F442" t="str">
        <f>VLOOKUP(D442,'General IEC Material'!D:D,1,0)</f>
        <v>ec Ncedolwethu Clinic</v>
      </c>
    </row>
    <row r="443" spans="1:6" x14ac:dyDescent="0.3">
      <c r="A443" t="s">
        <v>56</v>
      </c>
      <c r="B443" t="s">
        <v>1016</v>
      </c>
      <c r="C443" t="s">
        <v>1069</v>
      </c>
      <c r="D443" t="s">
        <v>1096</v>
      </c>
      <c r="E443">
        <v>477</v>
      </c>
      <c r="F443" t="str">
        <f>VLOOKUP(D443,'General IEC Material'!D:D,1,0)</f>
        <v>ec Nceduluntu Clinic</v>
      </c>
    </row>
    <row r="444" spans="1:6" x14ac:dyDescent="0.3">
      <c r="A444" t="s">
        <v>56</v>
      </c>
      <c r="B444" t="s">
        <v>1182</v>
      </c>
      <c r="C444" t="s">
        <v>1183</v>
      </c>
      <c r="D444" t="s">
        <v>1195</v>
      </c>
      <c r="E444">
        <v>497</v>
      </c>
      <c r="F444" t="str">
        <f>VLOOKUP(D444,'General IEC Material'!D:D,1,0)</f>
        <v>ec Ncembu Clinic</v>
      </c>
    </row>
    <row r="445" spans="1:6" x14ac:dyDescent="0.3">
      <c r="A445" t="s">
        <v>56</v>
      </c>
      <c r="B445" t="s">
        <v>62</v>
      </c>
      <c r="C445" t="s">
        <v>63</v>
      </c>
      <c r="D445" t="s">
        <v>984</v>
      </c>
      <c r="E445">
        <v>507</v>
      </c>
      <c r="F445" t="str">
        <f>VLOOKUP(D445,'General IEC Material'!D:D,1,0)</f>
        <v>ec Ncera Clinic</v>
      </c>
    </row>
    <row r="446" spans="1:6" x14ac:dyDescent="0.3">
      <c r="A446" t="s">
        <v>56</v>
      </c>
      <c r="B446" t="s">
        <v>794</v>
      </c>
      <c r="C446" t="s">
        <v>859</v>
      </c>
      <c r="D446" t="s">
        <v>874</v>
      </c>
      <c r="E446">
        <v>575</v>
      </c>
      <c r="F446" t="str">
        <f>VLOOKUP(D446,'General IEC Material'!D:D,1,0)</f>
        <v>ec Ncizele Clinic</v>
      </c>
    </row>
    <row r="447" spans="1:6" x14ac:dyDescent="0.3">
      <c r="A447" t="s">
        <v>56</v>
      </c>
      <c r="B447" t="s">
        <v>1016</v>
      </c>
      <c r="C447" t="s">
        <v>1119</v>
      </c>
      <c r="D447" t="s">
        <v>1137</v>
      </c>
      <c r="E447">
        <v>510</v>
      </c>
      <c r="F447" t="str">
        <f>VLOOKUP(D447,'General IEC Material'!D:D,1,0)</f>
        <v>ec Ncora Clinic</v>
      </c>
    </row>
    <row r="448" spans="1:6" x14ac:dyDescent="0.3">
      <c r="A448" t="s">
        <v>56</v>
      </c>
      <c r="B448" t="s">
        <v>794</v>
      </c>
      <c r="C448" t="s">
        <v>859</v>
      </c>
      <c r="D448" t="s">
        <v>875</v>
      </c>
      <c r="E448">
        <v>980</v>
      </c>
      <c r="F448" t="str">
        <f>VLOOKUP(D448,'General IEC Material'!D:D,1,0)</f>
        <v>ec Ndabakazi Clinic</v>
      </c>
    </row>
    <row r="449" spans="1:6" x14ac:dyDescent="0.3">
      <c r="A449" t="s">
        <v>56</v>
      </c>
      <c r="B449" t="s">
        <v>68</v>
      </c>
      <c r="C449" t="s">
        <v>1363</v>
      </c>
      <c r="D449" t="s">
        <v>1378</v>
      </c>
      <c r="E449">
        <v>674</v>
      </c>
      <c r="F449" t="str">
        <f>VLOOKUP(D449,'General IEC Material'!D:D,1,0)</f>
        <v>ec Ndanya Clinic</v>
      </c>
    </row>
    <row r="450" spans="1:6" x14ac:dyDescent="0.3">
      <c r="A450" t="s">
        <v>56</v>
      </c>
      <c r="B450" t="s">
        <v>57</v>
      </c>
      <c r="C450" t="s">
        <v>60</v>
      </c>
      <c r="D450" t="s">
        <v>767</v>
      </c>
      <c r="E450">
        <v>486</v>
      </c>
      <c r="F450" t="str">
        <f>VLOOKUP(D450,'General IEC Material'!D:D,1,0)</f>
        <v>ec Ndawenzima Clinic</v>
      </c>
    </row>
    <row r="451" spans="1:6" x14ac:dyDescent="0.3">
      <c r="A451" t="s">
        <v>56</v>
      </c>
      <c r="B451" t="s">
        <v>57</v>
      </c>
      <c r="C451" t="s">
        <v>59</v>
      </c>
      <c r="D451" t="s">
        <v>758</v>
      </c>
      <c r="E451">
        <v>952</v>
      </c>
      <c r="F451" t="str">
        <f>VLOOKUP(D451,'General IEC Material'!D:D,1,0)</f>
        <v>ec Ndela Clinic</v>
      </c>
    </row>
    <row r="452" spans="1:6" x14ac:dyDescent="0.3">
      <c r="A452" t="s">
        <v>56</v>
      </c>
      <c r="B452" t="s">
        <v>62</v>
      </c>
      <c r="C452" t="s">
        <v>63</v>
      </c>
      <c r="D452" t="s">
        <v>163</v>
      </c>
      <c r="E452">
        <v>1097</v>
      </c>
      <c r="F452" t="str">
        <f>VLOOKUP(D452,'General IEC Material'!D:D,1,0)</f>
        <v>ec Ndevana Clinic</v>
      </c>
    </row>
    <row r="453" spans="1:6" x14ac:dyDescent="0.3">
      <c r="A453" t="s">
        <v>56</v>
      </c>
      <c r="B453" t="s">
        <v>68</v>
      </c>
      <c r="C453" t="s">
        <v>70</v>
      </c>
      <c r="D453" t="s">
        <v>1303</v>
      </c>
      <c r="E453">
        <v>588</v>
      </c>
      <c r="F453" t="str">
        <f>VLOOKUP(D453,'General IEC Material'!D:D,1,0)</f>
        <v>ec Ndibela Clinic</v>
      </c>
    </row>
    <row r="454" spans="1:6" x14ac:dyDescent="0.3">
      <c r="A454" t="s">
        <v>56</v>
      </c>
      <c r="B454" t="s">
        <v>1182</v>
      </c>
      <c r="C454" t="s">
        <v>1205</v>
      </c>
      <c r="D454" t="s">
        <v>1215</v>
      </c>
      <c r="E454">
        <v>424</v>
      </c>
      <c r="F454" t="str">
        <f>VLOOKUP(D454,'General IEC Material'!D:D,1,0)</f>
        <v>ec Ndofela Clinic</v>
      </c>
    </row>
    <row r="455" spans="1:6" x14ac:dyDescent="0.3">
      <c r="A455" t="s">
        <v>56</v>
      </c>
      <c r="B455" t="s">
        <v>1016</v>
      </c>
      <c r="C455" t="s">
        <v>1017</v>
      </c>
      <c r="D455" t="s">
        <v>1031</v>
      </c>
      <c r="E455">
        <v>415</v>
      </c>
      <c r="F455" t="str">
        <f>VLOOKUP(D455,'General IEC Material'!D:D,1,0)</f>
        <v>ec Ndonga Clinic</v>
      </c>
    </row>
    <row r="456" spans="1:6" x14ac:dyDescent="0.3">
      <c r="A456" t="s">
        <v>56</v>
      </c>
      <c r="B456" t="s">
        <v>794</v>
      </c>
      <c r="C456" t="s">
        <v>889</v>
      </c>
      <c r="D456" t="s">
        <v>900</v>
      </c>
      <c r="E456">
        <v>344</v>
      </c>
      <c r="F456" t="str">
        <f>VLOOKUP(D456,'General IEC Material'!D:D,1,0)</f>
        <v>ec Ndwayana Clinic</v>
      </c>
    </row>
    <row r="457" spans="1:6" x14ac:dyDescent="0.3">
      <c r="A457" t="s">
        <v>56</v>
      </c>
      <c r="B457" t="s">
        <v>62</v>
      </c>
      <c r="C457" t="s">
        <v>63</v>
      </c>
      <c r="D457" t="s">
        <v>985</v>
      </c>
      <c r="E457">
        <v>785</v>
      </c>
      <c r="F457" t="str">
        <f>VLOOKUP(D457,'General IEC Material'!D:D,1,0)</f>
        <v>ec Needs Camp Clinic</v>
      </c>
    </row>
    <row r="458" spans="1:6" x14ac:dyDescent="0.3">
      <c r="A458" t="s">
        <v>56</v>
      </c>
      <c r="B458" t="s">
        <v>68</v>
      </c>
      <c r="C458" t="s">
        <v>1333</v>
      </c>
      <c r="D458" t="s">
        <v>1350</v>
      </c>
      <c r="E458">
        <v>697</v>
      </c>
      <c r="F458" t="str">
        <f>VLOOKUP(D458,'General IEC Material'!D:D,1,0)</f>
        <v>ec Nessie Knight Gateway Clinic</v>
      </c>
    </row>
    <row r="459" spans="1:6" x14ac:dyDescent="0.3">
      <c r="A459" t="s">
        <v>56</v>
      </c>
      <c r="B459" t="s">
        <v>64</v>
      </c>
      <c r="C459" t="s">
        <v>67</v>
      </c>
      <c r="D459" t="s">
        <v>1264</v>
      </c>
      <c r="E459">
        <v>1544</v>
      </c>
      <c r="F459" t="str">
        <f>VLOOKUP(D459,'General IEC Material'!D:D,1,0)</f>
        <v>ec New Brighton CHC</v>
      </c>
    </row>
    <row r="460" spans="1:6" x14ac:dyDescent="0.3">
      <c r="A460" t="s">
        <v>56</v>
      </c>
      <c r="B460" t="s">
        <v>64</v>
      </c>
      <c r="C460" t="s">
        <v>65</v>
      </c>
      <c r="D460" t="s">
        <v>1243</v>
      </c>
      <c r="E460">
        <v>1322</v>
      </c>
      <c r="F460" t="str">
        <f>VLOOKUP(D460,'General IEC Material'!D:D,1,0)</f>
        <v>ec New Brighton Clinic</v>
      </c>
    </row>
    <row r="461" spans="1:6" x14ac:dyDescent="0.3">
      <c r="A461" t="s">
        <v>56</v>
      </c>
      <c r="B461" t="s">
        <v>1016</v>
      </c>
      <c r="C461" t="s">
        <v>1069</v>
      </c>
      <c r="D461" t="s">
        <v>1097</v>
      </c>
      <c r="E461">
        <v>596</v>
      </c>
      <c r="F461" t="str">
        <f>VLOOKUP(D461,'General IEC Material'!D:D,1,0)</f>
        <v>ec New Rest Clinic</v>
      </c>
    </row>
    <row r="462" spans="1:6" x14ac:dyDescent="0.3">
      <c r="A462" t="s">
        <v>56</v>
      </c>
      <c r="B462" t="s">
        <v>62</v>
      </c>
      <c r="C462" t="s">
        <v>63</v>
      </c>
      <c r="D462" t="s">
        <v>986</v>
      </c>
      <c r="E462">
        <v>950</v>
      </c>
      <c r="F462" t="str">
        <f>VLOOKUP(D462,'General IEC Material'!D:D,1,0)</f>
        <v>ec Newlands Clinic</v>
      </c>
    </row>
    <row r="463" spans="1:6" x14ac:dyDescent="0.3">
      <c r="A463" t="s">
        <v>56</v>
      </c>
      <c r="B463" t="s">
        <v>794</v>
      </c>
      <c r="C463" t="s">
        <v>912</v>
      </c>
      <c r="D463" t="s">
        <v>934</v>
      </c>
      <c r="E463">
        <v>407</v>
      </c>
      <c r="F463" t="str">
        <f>VLOOKUP(D463,'General IEC Material'!D:D,1,0)</f>
        <v>ec Newtown Clinic</v>
      </c>
    </row>
    <row r="464" spans="1:6" x14ac:dyDescent="0.3">
      <c r="A464" t="s">
        <v>56</v>
      </c>
      <c r="B464" t="s">
        <v>1412</v>
      </c>
      <c r="C464" t="s">
        <v>1455</v>
      </c>
      <c r="D464" t="s">
        <v>1460</v>
      </c>
      <c r="E464">
        <v>639</v>
      </c>
      <c r="F464" t="str">
        <f>VLOOKUP(D464,'General IEC Material'!D:D,1,0)</f>
        <v>ec NG Dlukulu Clinic</v>
      </c>
    </row>
    <row r="465" spans="1:6" x14ac:dyDescent="0.3">
      <c r="A465" t="s">
        <v>56</v>
      </c>
      <c r="B465" t="s">
        <v>68</v>
      </c>
      <c r="C465" t="s">
        <v>70</v>
      </c>
      <c r="D465" t="s">
        <v>194</v>
      </c>
      <c r="E465">
        <v>2658</v>
      </c>
      <c r="F465" t="str">
        <f>VLOOKUP(D465,'General IEC Material'!D:D,1,0)</f>
        <v>ec Ngangelizwe CHC</v>
      </c>
    </row>
    <row r="466" spans="1:6" x14ac:dyDescent="0.3">
      <c r="A466" t="s">
        <v>56</v>
      </c>
      <c r="B466" t="s">
        <v>68</v>
      </c>
      <c r="C466" t="s">
        <v>70</v>
      </c>
      <c r="D466" t="s">
        <v>1304</v>
      </c>
      <c r="E466">
        <v>536</v>
      </c>
      <c r="F466" t="str">
        <f>VLOOKUP(D466,'General IEC Material'!D:D,1,0)</f>
        <v>ec Ngcengane Clinic</v>
      </c>
    </row>
    <row r="467" spans="1:6" x14ac:dyDescent="0.3">
      <c r="A467" t="s">
        <v>56</v>
      </c>
      <c r="B467" t="s">
        <v>1016</v>
      </c>
      <c r="C467" t="s">
        <v>1119</v>
      </c>
      <c r="D467" t="s">
        <v>1138</v>
      </c>
      <c r="E467">
        <v>380</v>
      </c>
      <c r="F467" t="str">
        <f>VLOOKUP(D467,'General IEC Material'!D:D,1,0)</f>
        <v>ec Ngceza Clinic</v>
      </c>
    </row>
    <row r="468" spans="1:6" x14ac:dyDescent="0.3">
      <c r="A468" t="s">
        <v>56</v>
      </c>
      <c r="B468" t="s">
        <v>1016</v>
      </c>
      <c r="C468" t="s">
        <v>1043</v>
      </c>
      <c r="D468" t="s">
        <v>1059</v>
      </c>
      <c r="E468">
        <v>853</v>
      </c>
      <c r="F468" t="str">
        <f>VLOOKUP(D468,'General IEC Material'!D:D,1,0)</f>
        <v>ec Ngcobo CHC</v>
      </c>
    </row>
    <row r="469" spans="1:6" x14ac:dyDescent="0.3">
      <c r="A469" t="s">
        <v>56</v>
      </c>
      <c r="B469" t="s">
        <v>68</v>
      </c>
      <c r="C469" t="s">
        <v>1363</v>
      </c>
      <c r="D469" t="s">
        <v>1379</v>
      </c>
      <c r="E469">
        <v>490</v>
      </c>
      <c r="F469" t="str">
        <f>VLOOKUP(D469,'General IEC Material'!D:D,1,0)</f>
        <v>ec Ngcolora Clinic</v>
      </c>
    </row>
    <row r="470" spans="1:6" x14ac:dyDescent="0.3">
      <c r="A470" t="s">
        <v>56</v>
      </c>
      <c r="B470" t="s">
        <v>68</v>
      </c>
      <c r="C470" t="s">
        <v>71</v>
      </c>
      <c r="D470" t="s">
        <v>1407</v>
      </c>
      <c r="E470">
        <v>524</v>
      </c>
      <c r="F470" t="str">
        <f>VLOOKUP(D470,'General IEC Material'!D:D,1,0)</f>
        <v>ec Ngcoya Clinic</v>
      </c>
    </row>
    <row r="471" spans="1:6" x14ac:dyDescent="0.3">
      <c r="A471" t="s">
        <v>56</v>
      </c>
      <c r="B471" t="s">
        <v>68</v>
      </c>
      <c r="C471" t="s">
        <v>70</v>
      </c>
      <c r="D471" t="s">
        <v>1305</v>
      </c>
      <c r="E471">
        <v>1544</v>
      </c>
      <c r="F471" t="str">
        <f>VLOOKUP(D471,'General IEC Material'!D:D,1,0)</f>
        <v>ec Ngcwanguba CHC</v>
      </c>
    </row>
    <row r="472" spans="1:6" x14ac:dyDescent="0.3">
      <c r="A472" t="s">
        <v>56</v>
      </c>
      <c r="B472" t="s">
        <v>1016</v>
      </c>
      <c r="C472" t="s">
        <v>1017</v>
      </c>
      <c r="D472" t="s">
        <v>1032</v>
      </c>
      <c r="E472">
        <v>690</v>
      </c>
      <c r="F472" t="str">
        <f>VLOOKUP(D472,'General IEC Material'!D:D,1,0)</f>
        <v>ec Ngonyama CHC</v>
      </c>
    </row>
    <row r="473" spans="1:6" x14ac:dyDescent="0.3">
      <c r="A473" t="s">
        <v>56</v>
      </c>
      <c r="B473" t="s">
        <v>68</v>
      </c>
      <c r="C473" t="s">
        <v>1363</v>
      </c>
      <c r="D473" t="s">
        <v>1380</v>
      </c>
      <c r="E473">
        <v>559</v>
      </c>
      <c r="F473" t="str">
        <f>VLOOKUP(D473,'General IEC Material'!D:D,1,0)</f>
        <v>ec Ngqeleni Clinic</v>
      </c>
    </row>
    <row r="474" spans="1:6" x14ac:dyDescent="0.3">
      <c r="A474" t="s">
        <v>56</v>
      </c>
      <c r="B474" t="s">
        <v>68</v>
      </c>
      <c r="C474" t="s">
        <v>70</v>
      </c>
      <c r="D474" t="s">
        <v>1306</v>
      </c>
      <c r="E474">
        <v>718</v>
      </c>
      <c r="F474" t="str">
        <f>VLOOKUP(D474,'General IEC Material'!D:D,1,0)</f>
        <v>ec Ngqungqu Clinic</v>
      </c>
    </row>
    <row r="475" spans="1:6" x14ac:dyDescent="0.3">
      <c r="A475" t="s">
        <v>56</v>
      </c>
      <c r="B475" t="s">
        <v>794</v>
      </c>
      <c r="C475" t="s">
        <v>859</v>
      </c>
      <c r="D475" t="s">
        <v>876</v>
      </c>
      <c r="E475">
        <v>565</v>
      </c>
      <c r="F475" t="str">
        <f>VLOOKUP(D475,'General IEC Material'!D:D,1,0)</f>
        <v>ec Ngqusi Clinic</v>
      </c>
    </row>
    <row r="476" spans="1:6" x14ac:dyDescent="0.3">
      <c r="A476" t="s">
        <v>56</v>
      </c>
      <c r="B476" t="s">
        <v>68</v>
      </c>
      <c r="C476" t="s">
        <v>70</v>
      </c>
      <c r="D476" t="s">
        <v>1307</v>
      </c>
      <c r="E476">
        <v>473</v>
      </c>
      <c r="F476" t="str">
        <f>VLOOKUP(D476,'General IEC Material'!D:D,1,0)</f>
        <v>ec Ngqwarha Clinic</v>
      </c>
    </row>
    <row r="477" spans="1:6" x14ac:dyDescent="0.3">
      <c r="A477" t="s">
        <v>56</v>
      </c>
      <c r="B477" t="s">
        <v>1016</v>
      </c>
      <c r="C477" t="s">
        <v>1119</v>
      </c>
      <c r="D477" t="s">
        <v>1139</v>
      </c>
      <c r="E477">
        <v>451</v>
      </c>
      <c r="F477" t="str">
        <f>VLOOKUP(D477,'General IEC Material'!D:D,1,0)</f>
        <v>ec Ngqwaru Clinic</v>
      </c>
    </row>
    <row r="478" spans="1:6" x14ac:dyDescent="0.3">
      <c r="A478" t="s">
        <v>56</v>
      </c>
      <c r="B478" t="s">
        <v>794</v>
      </c>
      <c r="C478" t="s">
        <v>889</v>
      </c>
      <c r="D478" t="s">
        <v>901</v>
      </c>
      <c r="E478">
        <v>396</v>
      </c>
      <c r="F478" t="str">
        <f>VLOOKUP(D478,'General IEC Material'!D:D,1,0)</f>
        <v>ec Ngqwele Clinic</v>
      </c>
    </row>
    <row r="479" spans="1:6" x14ac:dyDescent="0.3">
      <c r="A479" t="s">
        <v>56</v>
      </c>
      <c r="B479" t="s">
        <v>68</v>
      </c>
      <c r="C479" t="s">
        <v>1333</v>
      </c>
      <c r="D479" t="s">
        <v>1351</v>
      </c>
      <c r="E479">
        <v>434</v>
      </c>
      <c r="F479" t="str">
        <f>VLOOKUP(D479,'General IEC Material'!D:D,1,0)</f>
        <v>ec Ngwemnyama Clinic</v>
      </c>
    </row>
    <row r="480" spans="1:6" x14ac:dyDescent="0.3">
      <c r="A480" t="s">
        <v>56</v>
      </c>
      <c r="B480" t="s">
        <v>68</v>
      </c>
      <c r="C480" t="s">
        <v>70</v>
      </c>
      <c r="D480" t="s">
        <v>1308</v>
      </c>
      <c r="E480">
        <v>612</v>
      </c>
      <c r="F480" t="str">
        <f>VLOOKUP(D480,'General IEC Material'!D:D,1,0)</f>
        <v>ec Ngwenya Clinic</v>
      </c>
    </row>
    <row r="481" spans="1:6" x14ac:dyDescent="0.3">
      <c r="A481" t="s">
        <v>56</v>
      </c>
      <c r="B481" t="s">
        <v>1016</v>
      </c>
      <c r="C481" t="s">
        <v>1119</v>
      </c>
      <c r="D481" t="s">
        <v>1140</v>
      </c>
      <c r="E481">
        <v>398</v>
      </c>
      <c r="F481" t="str">
        <f>VLOOKUP(D481,'General IEC Material'!D:D,1,0)</f>
        <v>ec Ngxabangu Clinic</v>
      </c>
    </row>
    <row r="482" spans="1:6" x14ac:dyDescent="0.3">
      <c r="A482" t="s">
        <v>56</v>
      </c>
      <c r="B482" t="s">
        <v>1182</v>
      </c>
      <c r="C482" t="s">
        <v>1183</v>
      </c>
      <c r="D482" t="s">
        <v>1196</v>
      </c>
      <c r="E482">
        <v>380</v>
      </c>
      <c r="F482" t="str">
        <f>VLOOKUP(D482,'General IEC Material'!D:D,1,0)</f>
        <v>ec Ngxaza Clinic</v>
      </c>
    </row>
    <row r="483" spans="1:6" x14ac:dyDescent="0.3">
      <c r="A483" t="s">
        <v>56</v>
      </c>
      <c r="B483" t="s">
        <v>794</v>
      </c>
      <c r="C483" t="s">
        <v>889</v>
      </c>
      <c r="D483" t="s">
        <v>902</v>
      </c>
      <c r="E483">
        <v>344</v>
      </c>
      <c r="F483" t="str">
        <f>VLOOKUP(D483,'General IEC Material'!D:D,1,0)</f>
        <v>ec Nier Clinic</v>
      </c>
    </row>
    <row r="484" spans="1:6" x14ac:dyDescent="0.3">
      <c r="A484" t="s">
        <v>56</v>
      </c>
      <c r="B484" t="s">
        <v>1412</v>
      </c>
      <c r="C484" t="s">
        <v>1420</v>
      </c>
      <c r="D484" t="s">
        <v>1428</v>
      </c>
      <c r="E484">
        <v>353</v>
      </c>
      <c r="F484" t="str">
        <f>VLOOKUP(D484,'General IEC Material'!D:D,1,0)</f>
        <v>ec Nieu-Bethesda Clinic</v>
      </c>
    </row>
    <row r="485" spans="1:6" x14ac:dyDescent="0.3">
      <c r="A485" t="s">
        <v>56</v>
      </c>
      <c r="B485" t="s">
        <v>794</v>
      </c>
      <c r="C485" t="s">
        <v>912</v>
      </c>
      <c r="D485" t="s">
        <v>935</v>
      </c>
      <c r="E485">
        <v>344</v>
      </c>
      <c r="F485" t="str">
        <f>VLOOKUP(D485,'General IEC Material'!D:D,1,0)</f>
        <v>ec Njwaxa Clinic</v>
      </c>
    </row>
    <row r="486" spans="1:6" x14ac:dyDescent="0.3">
      <c r="A486" t="s">
        <v>56</v>
      </c>
      <c r="B486" t="s">
        <v>68</v>
      </c>
      <c r="C486" t="s">
        <v>1363</v>
      </c>
      <c r="D486" t="s">
        <v>1381</v>
      </c>
      <c r="E486">
        <v>1198</v>
      </c>
      <c r="F486" t="str">
        <f>VLOOKUP(D486,'General IEC Material'!D:D,1,0)</f>
        <v>ec Nkanga Clinic</v>
      </c>
    </row>
    <row r="487" spans="1:6" x14ac:dyDescent="0.3">
      <c r="A487" t="s">
        <v>56</v>
      </c>
      <c r="B487" t="s">
        <v>68</v>
      </c>
      <c r="C487" t="s">
        <v>1363</v>
      </c>
      <c r="D487" t="s">
        <v>1382</v>
      </c>
      <c r="E487">
        <v>1155</v>
      </c>
      <c r="F487" t="str">
        <f>VLOOKUP(D487,'General IEC Material'!D:D,1,0)</f>
        <v>ec Nkanunu Clinic</v>
      </c>
    </row>
    <row r="488" spans="1:6" x14ac:dyDescent="0.3">
      <c r="A488" t="s">
        <v>56</v>
      </c>
      <c r="B488" t="s">
        <v>794</v>
      </c>
      <c r="C488" t="s">
        <v>826</v>
      </c>
      <c r="D488" t="s">
        <v>847</v>
      </c>
      <c r="E488">
        <v>817</v>
      </c>
      <c r="F488" t="str">
        <f>VLOOKUP(D488,'General IEC Material'!D:D,1,0)</f>
        <v>ec Nkanya Clinic</v>
      </c>
    </row>
    <row r="489" spans="1:6" x14ac:dyDescent="0.3">
      <c r="A489" t="s">
        <v>56</v>
      </c>
      <c r="B489" t="s">
        <v>68</v>
      </c>
      <c r="C489" t="s">
        <v>69</v>
      </c>
      <c r="D489" t="s">
        <v>1278</v>
      </c>
      <c r="E489">
        <v>1057</v>
      </c>
      <c r="F489" t="str">
        <f>VLOOKUP(D489,'General IEC Material'!D:D,1,0)</f>
        <v>ec Nkozo Clinic</v>
      </c>
    </row>
    <row r="490" spans="1:6" x14ac:dyDescent="0.3">
      <c r="A490" t="s">
        <v>56</v>
      </c>
      <c r="B490" t="s">
        <v>68</v>
      </c>
      <c r="C490" t="s">
        <v>1363</v>
      </c>
      <c r="D490" t="s">
        <v>1383</v>
      </c>
      <c r="E490">
        <v>515</v>
      </c>
      <c r="F490" t="str">
        <f>VLOOKUP(D490,'General IEC Material'!D:D,1,0)</f>
        <v>ec Nkumandeni Clinic</v>
      </c>
    </row>
    <row r="491" spans="1:6" x14ac:dyDescent="0.3">
      <c r="A491" t="s">
        <v>56</v>
      </c>
      <c r="B491" t="s">
        <v>1016</v>
      </c>
      <c r="C491" t="s">
        <v>1043</v>
      </c>
      <c r="D491" t="s">
        <v>1060</v>
      </c>
      <c r="E491">
        <v>521</v>
      </c>
      <c r="F491" t="str">
        <f>VLOOKUP(D491,'General IEC Material'!D:D,1,0)</f>
        <v>ec Nkwenkwana Clinic</v>
      </c>
    </row>
    <row r="492" spans="1:6" x14ac:dyDescent="0.3">
      <c r="A492" t="s">
        <v>56</v>
      </c>
      <c r="B492" t="s">
        <v>1412</v>
      </c>
      <c r="C492" t="s">
        <v>1465</v>
      </c>
      <c r="D492" t="s">
        <v>1470</v>
      </c>
      <c r="E492">
        <v>801</v>
      </c>
      <c r="F492" t="str">
        <f>VLOOKUP(D492,'General IEC Material'!D:D,1,0)</f>
        <v>ec Nkwenkwezi Clinic</v>
      </c>
    </row>
    <row r="493" spans="1:6" x14ac:dyDescent="0.3">
      <c r="A493" t="s">
        <v>56</v>
      </c>
      <c r="B493" t="s">
        <v>62</v>
      </c>
      <c r="C493" t="s">
        <v>63</v>
      </c>
      <c r="D493" t="s">
        <v>164</v>
      </c>
      <c r="E493">
        <v>1109</v>
      </c>
      <c r="F493" t="str">
        <f>VLOOKUP(D493,'General IEC Material'!D:D,1,0)</f>
        <v>ec Nobuhle NU 8 Clinic</v>
      </c>
    </row>
    <row r="494" spans="1:6" x14ac:dyDescent="0.3">
      <c r="A494" t="s">
        <v>56</v>
      </c>
      <c r="B494" t="s">
        <v>68</v>
      </c>
      <c r="C494" t="s">
        <v>1363</v>
      </c>
      <c r="D494" t="s">
        <v>1384</v>
      </c>
      <c r="E494">
        <v>506</v>
      </c>
      <c r="F494" t="str">
        <f>VLOOKUP(D494,'General IEC Material'!D:D,1,0)</f>
        <v>ec Nolita Clinic</v>
      </c>
    </row>
    <row r="495" spans="1:6" x14ac:dyDescent="0.3">
      <c r="A495" t="s">
        <v>56</v>
      </c>
      <c r="B495" t="s">
        <v>1412</v>
      </c>
      <c r="C495" t="s">
        <v>1465</v>
      </c>
      <c r="D495" t="s">
        <v>1471</v>
      </c>
      <c r="E495">
        <v>565</v>
      </c>
      <c r="F495" t="str">
        <f>VLOOKUP(D495,'General IEC Material'!D:D,1,0)</f>
        <v>ec Nolukhanyo Clinic</v>
      </c>
    </row>
    <row r="496" spans="1:6" x14ac:dyDescent="0.3">
      <c r="A496" t="s">
        <v>56</v>
      </c>
      <c r="B496" t="s">
        <v>794</v>
      </c>
      <c r="C496" t="s">
        <v>912</v>
      </c>
      <c r="D496" t="s">
        <v>936</v>
      </c>
      <c r="E496">
        <v>414</v>
      </c>
      <c r="F496" t="str">
        <f>VLOOKUP(D496,'General IEC Material'!D:D,1,0)</f>
        <v>ec Nomakhwezi Makhenyane Clinic</v>
      </c>
    </row>
    <row r="497" spans="1:6" x14ac:dyDescent="0.3">
      <c r="A497" t="s">
        <v>56</v>
      </c>
      <c r="B497" t="s">
        <v>64</v>
      </c>
      <c r="C497" t="s">
        <v>66</v>
      </c>
      <c r="D497" t="s">
        <v>1254</v>
      </c>
      <c r="E497">
        <v>1402</v>
      </c>
      <c r="F497" t="str">
        <f>VLOOKUP(D497,'General IEC Material'!D:D,1,0)</f>
        <v>ec Nomangesi Jayiya Clinic</v>
      </c>
    </row>
    <row r="498" spans="1:6" x14ac:dyDescent="0.3">
      <c r="A498" t="s">
        <v>56</v>
      </c>
      <c r="B498" t="s">
        <v>1016</v>
      </c>
      <c r="C498" t="s">
        <v>1069</v>
      </c>
      <c r="D498" t="s">
        <v>1098</v>
      </c>
      <c r="E498">
        <v>405</v>
      </c>
      <c r="F498" t="str">
        <f>VLOOKUP(D498,'General IEC Material'!D:D,1,0)</f>
        <v>ec Nomonde Clinic</v>
      </c>
    </row>
    <row r="499" spans="1:6" x14ac:dyDescent="0.3">
      <c r="A499" t="s">
        <v>56</v>
      </c>
      <c r="B499" t="s">
        <v>1016</v>
      </c>
      <c r="C499" t="s">
        <v>1017</v>
      </c>
      <c r="D499" t="s">
        <v>1033</v>
      </c>
      <c r="E499">
        <v>556</v>
      </c>
      <c r="F499" t="str">
        <f>VLOOKUP(D499,'General IEC Material'!D:D,1,0)</f>
        <v>ec Nompumelelo Clinic</v>
      </c>
    </row>
    <row r="500" spans="1:6" x14ac:dyDescent="0.3">
      <c r="A500" t="s">
        <v>56</v>
      </c>
      <c r="B500" t="s">
        <v>794</v>
      </c>
      <c r="C500" t="s">
        <v>889</v>
      </c>
      <c r="D500" t="s">
        <v>903</v>
      </c>
      <c r="E500">
        <v>437</v>
      </c>
      <c r="F500" t="str">
        <f>VLOOKUP(D500,'General IEC Material'!D:D,1,0)</f>
        <v>ec Nompumelelo Gateway Clinic</v>
      </c>
    </row>
    <row r="501" spans="1:6" x14ac:dyDescent="0.3">
      <c r="A501" t="s">
        <v>56</v>
      </c>
      <c r="B501" t="s">
        <v>1016</v>
      </c>
      <c r="C501" t="s">
        <v>1069</v>
      </c>
      <c r="D501" t="s">
        <v>1099</v>
      </c>
      <c r="E501">
        <v>1259</v>
      </c>
      <c r="F501" t="str">
        <f>VLOOKUP(D501,'General IEC Material'!D:D,1,0)</f>
        <v>ec Nomzamo CHC</v>
      </c>
    </row>
    <row r="502" spans="1:6" x14ac:dyDescent="0.3">
      <c r="A502" t="s">
        <v>56</v>
      </c>
      <c r="B502" t="s">
        <v>62</v>
      </c>
      <c r="C502" t="s">
        <v>63</v>
      </c>
      <c r="D502" t="s">
        <v>987</v>
      </c>
      <c r="E502">
        <v>521</v>
      </c>
      <c r="F502" t="str">
        <f>VLOOKUP(D502,'General IEC Material'!D:D,1,0)</f>
        <v>ec Noncampa Clinic</v>
      </c>
    </row>
    <row r="503" spans="1:6" x14ac:dyDescent="0.3">
      <c r="A503" t="s">
        <v>56</v>
      </c>
      <c r="B503" t="s">
        <v>68</v>
      </c>
      <c r="C503" t="s">
        <v>1363</v>
      </c>
      <c r="D503" t="s">
        <v>1385</v>
      </c>
      <c r="E503">
        <v>719</v>
      </c>
      <c r="F503" t="str">
        <f>VLOOKUP(D503,'General IEC Material'!D:D,1,0)</f>
        <v>ec Nontsikelelo Biko Clinic</v>
      </c>
    </row>
    <row r="504" spans="1:6" x14ac:dyDescent="0.3">
      <c r="A504" t="s">
        <v>56</v>
      </c>
      <c r="B504" t="s">
        <v>62</v>
      </c>
      <c r="C504" t="s">
        <v>63</v>
      </c>
      <c r="D504" t="s">
        <v>165</v>
      </c>
      <c r="E504">
        <v>2063</v>
      </c>
      <c r="F504" t="str">
        <f>VLOOKUP(D504,'General IEC Material'!D:D,1,0)</f>
        <v>ec Nontyatyambo CHC</v>
      </c>
    </row>
    <row r="505" spans="1:6" x14ac:dyDescent="0.3">
      <c r="A505" t="s">
        <v>56</v>
      </c>
      <c r="B505" t="s">
        <v>794</v>
      </c>
      <c r="C505" t="s">
        <v>889</v>
      </c>
      <c r="D505" t="s">
        <v>904</v>
      </c>
      <c r="E505">
        <v>362</v>
      </c>
      <c r="F505" t="str">
        <f>VLOOKUP(D505,'General IEC Material'!D:D,1,0)</f>
        <v>ec Norah Clinic</v>
      </c>
    </row>
    <row r="506" spans="1:6" x14ac:dyDescent="0.3">
      <c r="A506" t="s">
        <v>56</v>
      </c>
      <c r="B506" t="s">
        <v>68</v>
      </c>
      <c r="C506" t="s">
        <v>70</v>
      </c>
      <c r="D506" t="s">
        <v>1309</v>
      </c>
      <c r="E506">
        <v>426</v>
      </c>
      <c r="F506" t="str">
        <f>VLOOKUP(D506,'General IEC Material'!D:D,1,0)</f>
        <v>ec Nosekeni Nongaphi Mandela Clinic</v>
      </c>
    </row>
    <row r="507" spans="1:6" x14ac:dyDescent="0.3">
      <c r="A507" t="s">
        <v>56</v>
      </c>
      <c r="B507" t="s">
        <v>68</v>
      </c>
      <c r="C507" t="s">
        <v>1333</v>
      </c>
      <c r="D507" t="s">
        <v>1352</v>
      </c>
      <c r="E507">
        <v>453</v>
      </c>
      <c r="F507" t="str">
        <f>VLOOKUP(D507,'General IEC Material'!D:D,1,0)</f>
        <v>ec Nothembile Clinic</v>
      </c>
    </row>
    <row r="508" spans="1:6" x14ac:dyDescent="0.3">
      <c r="A508" t="s">
        <v>56</v>
      </c>
      <c r="B508" t="s">
        <v>794</v>
      </c>
      <c r="C508" t="s">
        <v>859</v>
      </c>
      <c r="D508" t="s">
        <v>877</v>
      </c>
      <c r="E508">
        <v>1001</v>
      </c>
      <c r="F508" t="str">
        <f>VLOOKUP(D508,'General IEC Material'!D:D,1,0)</f>
        <v>ec Nozuko Clinic</v>
      </c>
    </row>
    <row r="509" spans="1:6" x14ac:dyDescent="0.3">
      <c r="A509" t="s">
        <v>56</v>
      </c>
      <c r="B509" t="s">
        <v>794</v>
      </c>
      <c r="C509" t="s">
        <v>826</v>
      </c>
      <c r="D509" t="s">
        <v>848</v>
      </c>
      <c r="E509">
        <v>593</v>
      </c>
      <c r="F509" t="str">
        <f>VLOOKUP(D509,'General IEC Material'!D:D,1,0)</f>
        <v>ec Nqabara Clinic</v>
      </c>
    </row>
    <row r="510" spans="1:6" x14ac:dyDescent="0.3">
      <c r="A510" t="s">
        <v>56</v>
      </c>
      <c r="B510" t="s">
        <v>794</v>
      </c>
      <c r="C510" t="s">
        <v>826</v>
      </c>
      <c r="D510" t="s">
        <v>849</v>
      </c>
      <c r="E510">
        <v>516</v>
      </c>
      <c r="F510" t="str">
        <f>VLOOKUP(D510,'General IEC Material'!D:D,1,0)</f>
        <v>ec Nqabeni Clinic</v>
      </c>
    </row>
    <row r="511" spans="1:6" x14ac:dyDescent="0.3">
      <c r="A511" t="s">
        <v>56</v>
      </c>
      <c r="B511" t="s">
        <v>794</v>
      </c>
      <c r="C511" t="s">
        <v>826</v>
      </c>
      <c r="D511" t="s">
        <v>850</v>
      </c>
      <c r="E511">
        <v>479</v>
      </c>
      <c r="F511" t="str">
        <f>VLOOKUP(D511,'General IEC Material'!D:D,1,0)</f>
        <v>ec Nqadu Clinic (Mbhashe)</v>
      </c>
    </row>
    <row r="512" spans="1:6" x14ac:dyDescent="0.3">
      <c r="A512" t="s">
        <v>56</v>
      </c>
      <c r="B512" t="s">
        <v>794</v>
      </c>
      <c r="C512" t="s">
        <v>859</v>
      </c>
      <c r="D512" t="s">
        <v>878</v>
      </c>
      <c r="E512">
        <v>1464</v>
      </c>
      <c r="F512" t="str">
        <f>VLOOKUP(D512,'General IEC Material'!D:D,1,0)</f>
        <v>ec Nqamakwe CHC</v>
      </c>
    </row>
    <row r="513" spans="1:6" x14ac:dyDescent="0.3">
      <c r="A513" t="s">
        <v>56</v>
      </c>
      <c r="B513" t="s">
        <v>794</v>
      </c>
      <c r="C513" t="s">
        <v>859</v>
      </c>
      <c r="D513" t="s">
        <v>879</v>
      </c>
      <c r="E513">
        <v>416</v>
      </c>
      <c r="F513" t="str">
        <f>VLOOKUP(D513,'General IEC Material'!D:D,1,0)</f>
        <v>ec Nqancule Clinic</v>
      </c>
    </row>
    <row r="514" spans="1:6" x14ac:dyDescent="0.3">
      <c r="A514" t="s">
        <v>56</v>
      </c>
      <c r="B514" t="s">
        <v>68</v>
      </c>
      <c r="C514" t="s">
        <v>1363</v>
      </c>
      <c r="D514" t="s">
        <v>1386</v>
      </c>
      <c r="E514">
        <v>518</v>
      </c>
      <c r="F514" t="str">
        <f>VLOOKUP(D514,'General IEC Material'!D:D,1,0)</f>
        <v>ec Nqanda A Clinic</v>
      </c>
    </row>
    <row r="515" spans="1:6" x14ac:dyDescent="0.3">
      <c r="A515" t="s">
        <v>56</v>
      </c>
      <c r="B515" t="s">
        <v>1016</v>
      </c>
      <c r="C515" t="s">
        <v>1119</v>
      </c>
      <c r="D515" t="s">
        <v>1141</v>
      </c>
      <c r="E515">
        <v>406</v>
      </c>
      <c r="F515" t="str">
        <f>VLOOKUP(D515,'General IEC Material'!D:D,1,0)</f>
        <v>ec Nququ Clinic</v>
      </c>
    </row>
    <row r="516" spans="1:6" x14ac:dyDescent="0.3">
      <c r="A516" t="s">
        <v>56</v>
      </c>
      <c r="B516" t="s">
        <v>68</v>
      </c>
      <c r="C516" t="s">
        <v>70</v>
      </c>
      <c r="D516" t="s">
        <v>1310</v>
      </c>
      <c r="E516">
        <v>586</v>
      </c>
      <c r="F516" t="str">
        <f>VLOOKUP(D516,'General IEC Material'!D:D,1,0)</f>
        <v>ec Nqwathi Clinic</v>
      </c>
    </row>
    <row r="517" spans="1:6" x14ac:dyDescent="0.3">
      <c r="A517" t="s">
        <v>56</v>
      </c>
      <c r="B517" t="s">
        <v>794</v>
      </c>
      <c r="C517" t="s">
        <v>795</v>
      </c>
      <c r="D517" t="s">
        <v>813</v>
      </c>
      <c r="E517">
        <v>344</v>
      </c>
      <c r="F517" t="str">
        <f>VLOOKUP(D517,'General IEC Material'!D:D,1,0)</f>
        <v>ec Ntaba ka Ndoda Clinic</v>
      </c>
    </row>
    <row r="518" spans="1:6" x14ac:dyDescent="0.3">
      <c r="A518" t="s">
        <v>56</v>
      </c>
      <c r="B518" t="s">
        <v>68</v>
      </c>
      <c r="C518" t="s">
        <v>71</v>
      </c>
      <c r="D518" t="s">
        <v>1408</v>
      </c>
      <c r="E518">
        <v>1541</v>
      </c>
      <c r="F518" t="str">
        <f>VLOOKUP(D518,'General IEC Material'!D:D,1,0)</f>
        <v>ec Ntafufu Clinic</v>
      </c>
    </row>
    <row r="519" spans="1:6" x14ac:dyDescent="0.3">
      <c r="A519" t="s">
        <v>56</v>
      </c>
      <c r="B519" t="s">
        <v>68</v>
      </c>
      <c r="C519" t="s">
        <v>1363</v>
      </c>
      <c r="D519" t="s">
        <v>1387</v>
      </c>
      <c r="E519">
        <v>1454</v>
      </c>
      <c r="F519" t="str">
        <f>VLOOKUP(D519,'General IEC Material'!D:D,1,0)</f>
        <v>ec Ntapane Clinic</v>
      </c>
    </row>
    <row r="520" spans="1:6" x14ac:dyDescent="0.3">
      <c r="A520" t="s">
        <v>56</v>
      </c>
      <c r="B520" t="s">
        <v>68</v>
      </c>
      <c r="C520" t="s">
        <v>1363</v>
      </c>
      <c r="D520" t="s">
        <v>1388</v>
      </c>
      <c r="E520">
        <v>778</v>
      </c>
      <c r="F520" t="str">
        <f>VLOOKUP(D520,'General IEC Material'!D:D,1,0)</f>
        <v>ec Ntibane Clinic</v>
      </c>
    </row>
    <row r="521" spans="1:6" x14ac:dyDescent="0.3">
      <c r="A521" t="s">
        <v>56</v>
      </c>
      <c r="B521" t="s">
        <v>57</v>
      </c>
      <c r="C521" t="s">
        <v>61</v>
      </c>
      <c r="D521" t="s">
        <v>788</v>
      </c>
      <c r="E521">
        <v>427</v>
      </c>
      <c r="F521" t="str">
        <f>VLOOKUP(D521,'General IEC Material'!D:D,1,0)</f>
        <v>ec Ntlabeni Clinic</v>
      </c>
    </row>
    <row r="522" spans="1:6" x14ac:dyDescent="0.3">
      <c r="A522" t="s">
        <v>56</v>
      </c>
      <c r="B522" t="s">
        <v>68</v>
      </c>
      <c r="C522" t="s">
        <v>70</v>
      </c>
      <c r="D522" t="s">
        <v>1311</v>
      </c>
      <c r="E522">
        <v>659</v>
      </c>
      <c r="F522" t="str">
        <f>VLOOKUP(D522,'General IEC Material'!D:D,1,0)</f>
        <v>ec Ntlangaza Clinic</v>
      </c>
    </row>
    <row r="523" spans="1:6" x14ac:dyDescent="0.3">
      <c r="A523" t="s">
        <v>56</v>
      </c>
      <c r="B523" t="s">
        <v>57</v>
      </c>
      <c r="C523" t="s">
        <v>59</v>
      </c>
      <c r="D523" t="s">
        <v>759</v>
      </c>
      <c r="E523">
        <v>585</v>
      </c>
      <c r="F523" t="str">
        <f>VLOOKUP(D523,'General IEC Material'!D:D,1,0)</f>
        <v>ec Ntlenzi Clinic</v>
      </c>
    </row>
    <row r="524" spans="1:6" x14ac:dyDescent="0.3">
      <c r="A524" t="s">
        <v>56</v>
      </c>
      <c r="B524" t="s">
        <v>57</v>
      </c>
      <c r="C524" t="s">
        <v>58</v>
      </c>
      <c r="D524" t="s">
        <v>736</v>
      </c>
      <c r="E524">
        <v>408</v>
      </c>
      <c r="F524" t="str">
        <f>VLOOKUP(D524,'General IEC Material'!D:D,1,0)</f>
        <v>ec Ntlola Clinic</v>
      </c>
    </row>
    <row r="525" spans="1:6" x14ac:dyDescent="0.3">
      <c r="A525" t="s">
        <v>56</v>
      </c>
      <c r="B525" t="s">
        <v>794</v>
      </c>
      <c r="C525" t="s">
        <v>859</v>
      </c>
      <c r="D525" t="s">
        <v>880</v>
      </c>
      <c r="E525">
        <v>435</v>
      </c>
      <c r="F525" t="str">
        <f>VLOOKUP(D525,'General IEC Material'!D:D,1,0)</f>
        <v>ec Ntseshe Clinic</v>
      </c>
    </row>
    <row r="526" spans="1:6" x14ac:dyDescent="0.3">
      <c r="A526" t="s">
        <v>56</v>
      </c>
      <c r="B526" t="s">
        <v>68</v>
      </c>
      <c r="C526" t="s">
        <v>70</v>
      </c>
      <c r="D526" t="s">
        <v>1312</v>
      </c>
      <c r="E526">
        <v>858</v>
      </c>
      <c r="F526" t="str">
        <f>VLOOKUP(D526,'General IEC Material'!D:D,1,0)</f>
        <v>ec Ntshabeni Clinic</v>
      </c>
    </row>
    <row r="527" spans="1:6" x14ac:dyDescent="0.3">
      <c r="A527" t="s">
        <v>56</v>
      </c>
      <c r="B527" t="s">
        <v>68</v>
      </c>
      <c r="C527" t="s">
        <v>70</v>
      </c>
      <c r="D527" t="s">
        <v>1313</v>
      </c>
      <c r="E527">
        <v>1030</v>
      </c>
      <c r="F527" t="str">
        <f>VLOOKUP(D527,'General IEC Material'!D:D,1,0)</f>
        <v>ec Ntshele Clinic</v>
      </c>
    </row>
    <row r="528" spans="1:6" x14ac:dyDescent="0.3">
      <c r="A528" t="s">
        <v>56</v>
      </c>
      <c r="B528" t="s">
        <v>57</v>
      </c>
      <c r="C528" t="s">
        <v>60</v>
      </c>
      <c r="D528" t="s">
        <v>768</v>
      </c>
      <c r="E528">
        <v>669</v>
      </c>
      <c r="F528" t="str">
        <f>VLOOKUP(D528,'General IEC Material'!D:D,1,0)</f>
        <v>ec Ntshentshe Clinic</v>
      </c>
    </row>
    <row r="529" spans="1:6" x14ac:dyDescent="0.3">
      <c r="A529" t="s">
        <v>56</v>
      </c>
      <c r="B529" t="s">
        <v>1016</v>
      </c>
      <c r="C529" t="s">
        <v>1119</v>
      </c>
      <c r="D529" t="s">
        <v>1142</v>
      </c>
      <c r="E529">
        <v>398</v>
      </c>
      <c r="F529" t="str">
        <f>VLOOKUP(D529,'General IEC Material'!D:D,1,0)</f>
        <v>ec Ntshingeni Clinic</v>
      </c>
    </row>
    <row r="530" spans="1:6" x14ac:dyDescent="0.3">
      <c r="A530" t="s">
        <v>56</v>
      </c>
      <c r="B530" t="s">
        <v>1016</v>
      </c>
      <c r="C530" t="s">
        <v>1043</v>
      </c>
      <c r="D530" t="s">
        <v>1061</v>
      </c>
      <c r="E530">
        <v>443</v>
      </c>
      <c r="F530" t="str">
        <f>VLOOKUP(D530,'General IEC Material'!D:D,1,0)</f>
        <v>ec Ntsimba Clinic</v>
      </c>
    </row>
    <row r="531" spans="1:6" x14ac:dyDescent="0.3">
      <c r="A531" t="s">
        <v>56</v>
      </c>
      <c r="B531" t="s">
        <v>1016</v>
      </c>
      <c r="C531" t="s">
        <v>1119</v>
      </c>
      <c r="D531" t="s">
        <v>1143</v>
      </c>
      <c r="E531">
        <v>353</v>
      </c>
      <c r="F531" t="str">
        <f>VLOOKUP(D531,'General IEC Material'!D:D,1,0)</f>
        <v>ec Ntsitho Clinic</v>
      </c>
    </row>
    <row r="532" spans="1:6" x14ac:dyDescent="0.3">
      <c r="A532" t="s">
        <v>56</v>
      </c>
      <c r="B532" t="s">
        <v>57</v>
      </c>
      <c r="C532" t="s">
        <v>61</v>
      </c>
      <c r="D532" t="s">
        <v>789</v>
      </c>
      <c r="E532">
        <v>470</v>
      </c>
      <c r="F532" t="str">
        <f>VLOOKUP(D532,'General IEC Material'!D:D,1,0)</f>
        <v>ec Ntsizwa Clinic</v>
      </c>
    </row>
    <row r="533" spans="1:6" x14ac:dyDescent="0.3">
      <c r="A533" t="s">
        <v>56</v>
      </c>
      <c r="B533" t="s">
        <v>62</v>
      </c>
      <c r="C533" t="s">
        <v>63</v>
      </c>
      <c r="D533" t="s">
        <v>988</v>
      </c>
      <c r="E533">
        <v>983</v>
      </c>
      <c r="F533" t="str">
        <f>VLOOKUP(D533,'General IEC Material'!D:D,1,0)</f>
        <v>ec NU 12 Clinic</v>
      </c>
    </row>
    <row r="534" spans="1:6" x14ac:dyDescent="0.3">
      <c r="A534" t="s">
        <v>56</v>
      </c>
      <c r="B534" t="s">
        <v>62</v>
      </c>
      <c r="C534" t="s">
        <v>63</v>
      </c>
      <c r="D534" t="s">
        <v>166</v>
      </c>
      <c r="E534">
        <v>1042</v>
      </c>
      <c r="F534" t="str">
        <f>VLOOKUP(D534,'General IEC Material'!D:D,1,0)</f>
        <v>ec NU 13 Clinic</v>
      </c>
    </row>
    <row r="535" spans="1:6" x14ac:dyDescent="0.3">
      <c r="A535" t="s">
        <v>56</v>
      </c>
      <c r="B535" t="s">
        <v>62</v>
      </c>
      <c r="C535" t="s">
        <v>63</v>
      </c>
      <c r="D535" t="s">
        <v>989</v>
      </c>
      <c r="E535">
        <v>985</v>
      </c>
      <c r="F535" t="str">
        <f>VLOOKUP(D535,'General IEC Material'!D:D,1,0)</f>
        <v>ec NU 16 Clinic</v>
      </c>
    </row>
    <row r="536" spans="1:6" x14ac:dyDescent="0.3">
      <c r="A536" t="s">
        <v>56</v>
      </c>
      <c r="B536" t="s">
        <v>62</v>
      </c>
      <c r="C536" t="s">
        <v>63</v>
      </c>
      <c r="D536" t="s">
        <v>990</v>
      </c>
      <c r="E536">
        <v>814</v>
      </c>
      <c r="F536" t="str">
        <f>VLOOKUP(D536,'General IEC Material'!D:D,1,0)</f>
        <v>ec NU 17 Clinic</v>
      </c>
    </row>
    <row r="537" spans="1:6" x14ac:dyDescent="0.3">
      <c r="A537" t="s">
        <v>56</v>
      </c>
      <c r="B537" t="s">
        <v>68</v>
      </c>
      <c r="C537" t="s">
        <v>1333</v>
      </c>
      <c r="D537" t="s">
        <v>1353</v>
      </c>
      <c r="E537">
        <v>498</v>
      </c>
      <c r="F537" t="str">
        <f>VLOOKUP(D537,'General IEC Material'!D:D,1,0)</f>
        <v>ec Nxotwe Clinic (Qumbu)</v>
      </c>
    </row>
    <row r="538" spans="1:6" x14ac:dyDescent="0.3">
      <c r="A538" t="s">
        <v>56</v>
      </c>
      <c r="B538" t="s">
        <v>1016</v>
      </c>
      <c r="C538" t="s">
        <v>1167</v>
      </c>
      <c r="D538" t="s">
        <v>1175</v>
      </c>
      <c r="E538">
        <v>381</v>
      </c>
      <c r="F538" t="str">
        <f>VLOOKUP(D538,'General IEC Material'!D:D,1,0)</f>
        <v>ec Nyalasa Clinic</v>
      </c>
    </row>
    <row r="539" spans="1:6" x14ac:dyDescent="0.3">
      <c r="A539" t="s">
        <v>56</v>
      </c>
      <c r="B539" t="s">
        <v>68</v>
      </c>
      <c r="C539" t="s">
        <v>1363</v>
      </c>
      <c r="D539" t="s">
        <v>1389</v>
      </c>
      <c r="E539">
        <v>701</v>
      </c>
      <c r="F539" t="str">
        <f>VLOOKUP(D539,'General IEC Material'!D:D,1,0)</f>
        <v>ec Nyandeni Clinic</v>
      </c>
    </row>
    <row r="540" spans="1:6" x14ac:dyDescent="0.3">
      <c r="A540" t="s">
        <v>56</v>
      </c>
      <c r="B540" t="s">
        <v>57</v>
      </c>
      <c r="C540" t="s">
        <v>58</v>
      </c>
      <c r="D540" t="s">
        <v>737</v>
      </c>
      <c r="E540">
        <v>398</v>
      </c>
      <c r="F540" t="str">
        <f>VLOOKUP(D540,'General IEC Material'!D:D,1,0)</f>
        <v>ec Nyaniso Clinic</v>
      </c>
    </row>
    <row r="541" spans="1:6" x14ac:dyDescent="0.3">
      <c r="A541" t="s">
        <v>56</v>
      </c>
      <c r="B541" t="s">
        <v>794</v>
      </c>
      <c r="C541" t="s">
        <v>826</v>
      </c>
      <c r="D541" t="s">
        <v>851</v>
      </c>
      <c r="E541">
        <v>787</v>
      </c>
      <c r="F541" t="str">
        <f>VLOOKUP(D541,'General IEC Material'!D:D,1,0)</f>
        <v>ec Nyhwara Clinic</v>
      </c>
    </row>
    <row r="542" spans="1:6" x14ac:dyDescent="0.3">
      <c r="A542" t="s">
        <v>56</v>
      </c>
      <c r="B542" t="s">
        <v>68</v>
      </c>
      <c r="C542" t="s">
        <v>70</v>
      </c>
      <c r="D542" t="s">
        <v>1314</v>
      </c>
      <c r="E542">
        <v>814</v>
      </c>
      <c r="F542" t="str">
        <f>VLOOKUP(D542,'General IEC Material'!D:D,1,0)</f>
        <v>ec Nzulwini Clinic</v>
      </c>
    </row>
    <row r="543" spans="1:6" x14ac:dyDescent="0.3">
      <c r="A543" t="s">
        <v>56</v>
      </c>
      <c r="B543" t="s">
        <v>68</v>
      </c>
      <c r="C543" t="s">
        <v>1363</v>
      </c>
      <c r="D543" t="s">
        <v>1390</v>
      </c>
      <c r="E543">
        <v>980</v>
      </c>
      <c r="F543" t="str">
        <f>VLOOKUP(D543,'General IEC Material'!D:D,1,0)</f>
        <v>ec Old Bunting Clinic</v>
      </c>
    </row>
    <row r="544" spans="1:6" x14ac:dyDescent="0.3">
      <c r="A544" t="s">
        <v>56</v>
      </c>
      <c r="B544" t="s">
        <v>62</v>
      </c>
      <c r="C544" t="s">
        <v>63</v>
      </c>
      <c r="D544" t="s">
        <v>991</v>
      </c>
      <c r="E544">
        <v>693</v>
      </c>
      <c r="F544" t="str">
        <f>VLOOKUP(D544,'General IEC Material'!D:D,1,0)</f>
        <v>ec Openshaw Clinic</v>
      </c>
    </row>
    <row r="545" spans="1:6" x14ac:dyDescent="0.3">
      <c r="A545" t="s">
        <v>56</v>
      </c>
      <c r="B545" t="s">
        <v>1016</v>
      </c>
      <c r="C545" t="s">
        <v>1069</v>
      </c>
      <c r="D545" t="s">
        <v>1100</v>
      </c>
      <c r="E545">
        <v>344</v>
      </c>
      <c r="F545" t="str">
        <f>VLOOKUP(D545,'General IEC Material'!D:D,1,0)</f>
        <v>ec Oxton Clinic</v>
      </c>
    </row>
    <row r="546" spans="1:6" x14ac:dyDescent="0.3">
      <c r="A546" t="s">
        <v>56</v>
      </c>
      <c r="B546" t="s">
        <v>57</v>
      </c>
      <c r="C546" t="s">
        <v>58</v>
      </c>
      <c r="D546" t="s">
        <v>738</v>
      </c>
      <c r="E546">
        <v>489</v>
      </c>
      <c r="F546" t="str">
        <f>VLOOKUP(D546,'General IEC Material'!D:D,1,0)</f>
        <v>ec Paballong Clinic</v>
      </c>
    </row>
    <row r="547" spans="1:6" x14ac:dyDescent="0.3">
      <c r="A547" t="s">
        <v>56</v>
      </c>
      <c r="B547" t="s">
        <v>62</v>
      </c>
      <c r="C547" t="s">
        <v>63</v>
      </c>
      <c r="D547" t="s">
        <v>992</v>
      </c>
      <c r="E547">
        <v>521</v>
      </c>
      <c r="F547" t="str">
        <f>VLOOKUP(D547,'General IEC Material'!D:D,1,0)</f>
        <v>ec Pakamisa Clinic</v>
      </c>
    </row>
    <row r="548" spans="1:6" x14ac:dyDescent="0.3">
      <c r="A548" t="s">
        <v>56</v>
      </c>
      <c r="B548" t="s">
        <v>1412</v>
      </c>
      <c r="C548" t="s">
        <v>1465</v>
      </c>
      <c r="D548" t="s">
        <v>1472</v>
      </c>
      <c r="E548">
        <v>533</v>
      </c>
      <c r="F548" t="str">
        <f>VLOOKUP(D548,'General IEC Material'!D:D,1,0)</f>
        <v>ec Pal 1 Clinic</v>
      </c>
    </row>
    <row r="549" spans="1:6" x14ac:dyDescent="0.3">
      <c r="A549" t="s">
        <v>56</v>
      </c>
      <c r="B549" t="s">
        <v>1412</v>
      </c>
      <c r="C549" t="s">
        <v>1465</v>
      </c>
      <c r="D549" t="s">
        <v>1473</v>
      </c>
      <c r="E549">
        <v>474</v>
      </c>
      <c r="F549" t="str">
        <f>VLOOKUP(D549,'General IEC Material'!D:D,1,0)</f>
        <v>ec Pal 2 Clinic</v>
      </c>
    </row>
    <row r="550" spans="1:6" x14ac:dyDescent="0.3">
      <c r="A550" t="s">
        <v>56</v>
      </c>
      <c r="B550" t="s">
        <v>68</v>
      </c>
      <c r="C550" t="s">
        <v>69</v>
      </c>
      <c r="D550" t="s">
        <v>1279</v>
      </c>
      <c r="E550">
        <v>1020</v>
      </c>
      <c r="F550" t="str">
        <f>VLOOKUP(D550,'General IEC Material'!D:D,1,0)</f>
        <v>ec Palmerton Clinic</v>
      </c>
    </row>
    <row r="551" spans="1:6" x14ac:dyDescent="0.3">
      <c r="A551" t="s">
        <v>56</v>
      </c>
      <c r="B551" t="s">
        <v>1182</v>
      </c>
      <c r="C551" t="s">
        <v>1205</v>
      </c>
      <c r="D551" t="s">
        <v>1216</v>
      </c>
      <c r="E551">
        <v>780</v>
      </c>
      <c r="F551" t="str">
        <f>VLOOKUP(D551,'General IEC Material'!D:D,1,0)</f>
        <v>ec Palmietfontein Clinic</v>
      </c>
    </row>
    <row r="552" spans="1:6" x14ac:dyDescent="0.3">
      <c r="A552" t="s">
        <v>56</v>
      </c>
      <c r="B552" t="s">
        <v>64</v>
      </c>
      <c r="C552" t="s">
        <v>66</v>
      </c>
      <c r="D552" t="s">
        <v>1255</v>
      </c>
      <c r="E552">
        <v>2036</v>
      </c>
      <c r="F552" t="str">
        <f>VLOOKUP(D552,'General IEC Material'!D:D,1,0)</f>
        <v>ec Park Centre Clinic</v>
      </c>
    </row>
    <row r="553" spans="1:6" x14ac:dyDescent="0.3">
      <c r="A553" t="s">
        <v>56</v>
      </c>
      <c r="B553" t="s">
        <v>1016</v>
      </c>
      <c r="C553" t="s">
        <v>1069</v>
      </c>
      <c r="D553" t="s">
        <v>1101</v>
      </c>
      <c r="E553">
        <v>884</v>
      </c>
      <c r="F553" t="str">
        <f>VLOOKUP(D553,'General IEC Material'!D:D,1,0)</f>
        <v>ec Parkvale Clinic</v>
      </c>
    </row>
    <row r="554" spans="1:6" x14ac:dyDescent="0.3">
      <c r="A554" t="s">
        <v>56</v>
      </c>
      <c r="B554" t="s">
        <v>794</v>
      </c>
      <c r="C554" t="s">
        <v>889</v>
      </c>
      <c r="D554" t="s">
        <v>905</v>
      </c>
      <c r="E554">
        <v>530</v>
      </c>
      <c r="F554" t="str">
        <f>VLOOKUP(D554,'General IEC Material'!D:D,1,0)</f>
        <v>ec Peddie Extension Clinic</v>
      </c>
    </row>
    <row r="555" spans="1:6" x14ac:dyDescent="0.3">
      <c r="A555" t="s">
        <v>56</v>
      </c>
      <c r="B555" t="s">
        <v>62</v>
      </c>
      <c r="C555" t="s">
        <v>63</v>
      </c>
      <c r="D555" t="s">
        <v>993</v>
      </c>
      <c r="E555">
        <v>420</v>
      </c>
      <c r="F555" t="str">
        <f>VLOOKUP(D555,'General IEC Material'!D:D,1,0)</f>
        <v>ec Peelton Clinic</v>
      </c>
    </row>
    <row r="556" spans="1:6" x14ac:dyDescent="0.3">
      <c r="A556" t="s">
        <v>56</v>
      </c>
      <c r="B556" t="s">
        <v>62</v>
      </c>
      <c r="C556" t="s">
        <v>63</v>
      </c>
      <c r="D556" t="s">
        <v>994</v>
      </c>
      <c r="E556">
        <v>1056</v>
      </c>
      <c r="F556" t="str">
        <f>VLOOKUP(D556,'General IEC Material'!D:D,1,0)</f>
        <v>ec Pefferville Clinic</v>
      </c>
    </row>
    <row r="557" spans="1:6" x14ac:dyDescent="0.3">
      <c r="A557" t="s">
        <v>56</v>
      </c>
      <c r="B557" t="s">
        <v>1182</v>
      </c>
      <c r="C557" t="s">
        <v>1205</v>
      </c>
      <c r="D557" t="s">
        <v>1217</v>
      </c>
      <c r="E557">
        <v>426</v>
      </c>
      <c r="F557" t="str">
        <f>VLOOKUP(D557,'General IEC Material'!D:D,1,0)</f>
        <v>ec Pelandaba Clinic</v>
      </c>
    </row>
    <row r="558" spans="1:6" x14ac:dyDescent="0.3">
      <c r="A558" t="s">
        <v>56</v>
      </c>
      <c r="B558" t="s">
        <v>1412</v>
      </c>
      <c r="C558" t="s">
        <v>1433</v>
      </c>
      <c r="D558" t="s">
        <v>1440</v>
      </c>
      <c r="E558">
        <v>2015</v>
      </c>
      <c r="F558" t="str">
        <f>VLOOKUP(D558,'General IEC Material'!D:D,1,0)</f>
        <v>ec Pellsrus Clinic</v>
      </c>
    </row>
    <row r="559" spans="1:6" x14ac:dyDescent="0.3">
      <c r="A559" t="s">
        <v>56</v>
      </c>
      <c r="B559" t="s">
        <v>794</v>
      </c>
      <c r="C559" t="s">
        <v>912</v>
      </c>
      <c r="D559" t="s">
        <v>937</v>
      </c>
      <c r="E559">
        <v>389</v>
      </c>
      <c r="F559" t="str">
        <f>VLOOKUP(D559,'General IEC Material'!D:D,1,0)</f>
        <v>ec Perksdale Clinic</v>
      </c>
    </row>
    <row r="560" spans="1:6" x14ac:dyDescent="0.3">
      <c r="A560" t="s">
        <v>56</v>
      </c>
      <c r="B560" t="s">
        <v>62</v>
      </c>
      <c r="C560" t="s">
        <v>63</v>
      </c>
      <c r="D560" t="s">
        <v>995</v>
      </c>
      <c r="E560">
        <v>658</v>
      </c>
      <c r="F560" t="str">
        <f>VLOOKUP(D560,'General IEC Material'!D:D,1,0)</f>
        <v>ec Petros Jobane Clinic</v>
      </c>
    </row>
    <row r="561" spans="1:6" x14ac:dyDescent="0.3">
      <c r="A561" t="s">
        <v>56</v>
      </c>
      <c r="B561" t="s">
        <v>68</v>
      </c>
      <c r="C561" t="s">
        <v>71</v>
      </c>
      <c r="D561" t="s">
        <v>1409</v>
      </c>
      <c r="E561">
        <v>480</v>
      </c>
      <c r="F561" t="str">
        <f>VLOOKUP(D561,'General IEC Material'!D:D,1,0)</f>
        <v>ec Phahlakazi Clinic</v>
      </c>
    </row>
    <row r="562" spans="1:6" x14ac:dyDescent="0.3">
      <c r="A562" t="s">
        <v>56</v>
      </c>
      <c r="B562" t="s">
        <v>68</v>
      </c>
      <c r="C562" t="s">
        <v>70</v>
      </c>
      <c r="D562" t="s">
        <v>1315</v>
      </c>
      <c r="E562">
        <v>380</v>
      </c>
      <c r="F562" t="str">
        <f>VLOOKUP(D562,'General IEC Material'!D:D,1,0)</f>
        <v>ec Phakamile Clinic</v>
      </c>
    </row>
    <row r="563" spans="1:6" x14ac:dyDescent="0.3">
      <c r="A563" t="s">
        <v>56</v>
      </c>
      <c r="B563" t="s">
        <v>1016</v>
      </c>
      <c r="C563" t="s">
        <v>1156</v>
      </c>
      <c r="D563" t="s">
        <v>1166</v>
      </c>
      <c r="E563">
        <v>581</v>
      </c>
      <c r="F563" t="str">
        <f>VLOOKUP(D563,'General IEC Material'!D:D,1,0)</f>
        <v>ec Philani (Cradock) Clinic</v>
      </c>
    </row>
    <row r="564" spans="1:6" x14ac:dyDescent="0.3">
      <c r="A564" t="s">
        <v>56</v>
      </c>
      <c r="B564" t="s">
        <v>1016</v>
      </c>
      <c r="C564" t="s">
        <v>1017</v>
      </c>
      <c r="D564" t="s">
        <v>1034</v>
      </c>
      <c r="E564">
        <v>815</v>
      </c>
      <c r="F564" t="str">
        <f>VLOOKUP(D564,'General IEC Material'!D:D,1,0)</f>
        <v>ec Philani (Emalahleni) Clinic</v>
      </c>
    </row>
    <row r="565" spans="1:6" x14ac:dyDescent="0.3">
      <c r="A565" t="s">
        <v>56</v>
      </c>
      <c r="B565" t="s">
        <v>794</v>
      </c>
      <c r="C565" t="s">
        <v>795</v>
      </c>
      <c r="D565" t="s">
        <v>814</v>
      </c>
      <c r="E565">
        <v>372</v>
      </c>
      <c r="F565" t="str">
        <f>VLOOKUP(D565,'General IEC Material'!D:D,1,0)</f>
        <v>ec Philani (King William's Town) Clinic</v>
      </c>
    </row>
    <row r="566" spans="1:6" x14ac:dyDescent="0.3">
      <c r="A566" t="s">
        <v>56</v>
      </c>
      <c r="B566" t="s">
        <v>1016</v>
      </c>
      <c r="C566" t="s">
        <v>1069</v>
      </c>
      <c r="D566" t="s">
        <v>1102</v>
      </c>
      <c r="E566">
        <v>853</v>
      </c>
      <c r="F566" t="str">
        <f>VLOOKUP(D566,'General IEC Material'!D:D,1,0)</f>
        <v>ec Philani (Queenstown) Clinic</v>
      </c>
    </row>
    <row r="567" spans="1:6" x14ac:dyDescent="0.3">
      <c r="A567" t="s">
        <v>56</v>
      </c>
      <c r="B567" t="s">
        <v>62</v>
      </c>
      <c r="C567" t="s">
        <v>63</v>
      </c>
      <c r="D567" t="s">
        <v>167</v>
      </c>
      <c r="E567">
        <v>1352</v>
      </c>
      <c r="F567" t="str">
        <f>VLOOKUP(D567,'General IEC Material'!D:D,1,0)</f>
        <v>ec Philani NU 1 Clinic</v>
      </c>
    </row>
    <row r="568" spans="1:6" x14ac:dyDescent="0.3">
      <c r="A568" t="s">
        <v>56</v>
      </c>
      <c r="B568" t="s">
        <v>794</v>
      </c>
      <c r="C568" t="s">
        <v>889</v>
      </c>
      <c r="D568" t="s">
        <v>906</v>
      </c>
      <c r="E568">
        <v>344</v>
      </c>
      <c r="F568" t="str">
        <f>VLOOKUP(D568,'General IEC Material'!D:D,1,0)</f>
        <v>ec Pikholi Clinic</v>
      </c>
    </row>
    <row r="569" spans="1:6" x14ac:dyDescent="0.3">
      <c r="A569" t="s">
        <v>56</v>
      </c>
      <c r="B569" t="s">
        <v>68</v>
      </c>
      <c r="C569" t="s">
        <v>1363</v>
      </c>
      <c r="D569" t="s">
        <v>1391</v>
      </c>
      <c r="E569">
        <v>1147</v>
      </c>
      <c r="F569" t="str">
        <f>VLOOKUP(D569,'General IEC Material'!D:D,1,0)</f>
        <v>ec Pilani Clinic</v>
      </c>
    </row>
    <row r="570" spans="1:6" x14ac:dyDescent="0.3">
      <c r="A570" t="s">
        <v>56</v>
      </c>
      <c r="B570" t="s">
        <v>62</v>
      </c>
      <c r="C570" t="s">
        <v>63</v>
      </c>
      <c r="D570" t="s">
        <v>996</v>
      </c>
      <c r="E570">
        <v>362</v>
      </c>
      <c r="F570" t="str">
        <f>VLOOKUP(D570,'General IEC Material'!D:D,1,0)</f>
        <v>ec Pirie Clinic</v>
      </c>
    </row>
    <row r="571" spans="1:6" x14ac:dyDescent="0.3">
      <c r="A571" t="s">
        <v>56</v>
      </c>
      <c r="B571" t="s">
        <v>1016</v>
      </c>
      <c r="C571" t="s">
        <v>1119</v>
      </c>
      <c r="D571" t="s">
        <v>1144</v>
      </c>
      <c r="E571">
        <v>414</v>
      </c>
      <c r="F571" t="str">
        <f>VLOOKUP(D571,'General IEC Material'!D:D,1,0)</f>
        <v>ec Plumstead Clinic</v>
      </c>
    </row>
    <row r="572" spans="1:6" x14ac:dyDescent="0.3">
      <c r="A572" t="s">
        <v>56</v>
      </c>
      <c r="B572" t="s">
        <v>1182</v>
      </c>
      <c r="C572" t="s">
        <v>1226</v>
      </c>
      <c r="D572" t="s">
        <v>1235</v>
      </c>
      <c r="E572">
        <v>674</v>
      </c>
      <c r="F572" t="str">
        <f>VLOOKUP(D572,'General IEC Material'!D:D,1,0)</f>
        <v>ec Poly Clinic</v>
      </c>
    </row>
    <row r="573" spans="1:6" x14ac:dyDescent="0.3">
      <c r="A573" t="s">
        <v>56</v>
      </c>
      <c r="B573" t="s">
        <v>1412</v>
      </c>
      <c r="C573" t="s">
        <v>1465</v>
      </c>
      <c r="D573" t="s">
        <v>1474</v>
      </c>
      <c r="E573">
        <v>726</v>
      </c>
      <c r="F573" t="str">
        <f>VLOOKUP(D573,'General IEC Material'!D:D,1,0)</f>
        <v>ec Port Alfred Clinic</v>
      </c>
    </row>
    <row r="574" spans="1:6" x14ac:dyDescent="0.3">
      <c r="A574" t="s">
        <v>56</v>
      </c>
      <c r="B574" t="s">
        <v>68</v>
      </c>
      <c r="C574" t="s">
        <v>71</v>
      </c>
      <c r="D574" t="s">
        <v>196</v>
      </c>
      <c r="E574">
        <v>1696</v>
      </c>
      <c r="F574" t="str">
        <f>VLOOKUP(D574,'General IEC Material'!D:D,1,0)</f>
        <v>ec Port St Johns CHC</v>
      </c>
    </row>
    <row r="575" spans="1:6" x14ac:dyDescent="0.3">
      <c r="A575" t="s">
        <v>56</v>
      </c>
      <c r="B575" t="s">
        <v>62</v>
      </c>
      <c r="C575" t="s">
        <v>63</v>
      </c>
      <c r="D575" t="s">
        <v>997</v>
      </c>
      <c r="E575">
        <v>707</v>
      </c>
      <c r="F575" t="str">
        <f>VLOOKUP(D575,'General IEC Material'!D:D,1,0)</f>
        <v>ec Potsdam Clinic</v>
      </c>
    </row>
    <row r="576" spans="1:6" x14ac:dyDescent="0.3">
      <c r="A576" t="s">
        <v>56</v>
      </c>
      <c r="B576" t="s">
        <v>1016</v>
      </c>
      <c r="C576" t="s">
        <v>1069</v>
      </c>
      <c r="D576" t="s">
        <v>1103</v>
      </c>
      <c r="E576">
        <v>344</v>
      </c>
      <c r="F576" t="str">
        <f>VLOOKUP(D576,'General IEC Material'!D:D,1,0)</f>
        <v>ec Pricesdale Clinic</v>
      </c>
    </row>
    <row r="577" spans="1:6" x14ac:dyDescent="0.3">
      <c r="A577" t="s">
        <v>56</v>
      </c>
      <c r="B577" t="s">
        <v>794</v>
      </c>
      <c r="C577" t="s">
        <v>889</v>
      </c>
      <c r="D577" t="s">
        <v>907</v>
      </c>
      <c r="E577">
        <v>353</v>
      </c>
      <c r="F577" t="str">
        <f>VLOOKUP(D577,'General IEC Material'!D:D,1,0)</f>
        <v>ec Punzana Clinic</v>
      </c>
    </row>
    <row r="578" spans="1:6" x14ac:dyDescent="0.3">
      <c r="A578" t="s">
        <v>56</v>
      </c>
      <c r="B578" t="s">
        <v>1016</v>
      </c>
      <c r="C578" t="s">
        <v>1119</v>
      </c>
      <c r="D578" t="s">
        <v>1145</v>
      </c>
      <c r="E578">
        <v>441</v>
      </c>
      <c r="F578" t="str">
        <f>VLOOKUP(D578,'General IEC Material'!D:D,1,0)</f>
        <v>ec Qamata Clinic</v>
      </c>
    </row>
    <row r="579" spans="1:6" x14ac:dyDescent="0.3">
      <c r="A579" t="s">
        <v>56</v>
      </c>
      <c r="B579" t="s">
        <v>68</v>
      </c>
      <c r="C579" t="s">
        <v>71</v>
      </c>
      <c r="D579" t="s">
        <v>1410</v>
      </c>
      <c r="E579">
        <v>669</v>
      </c>
      <c r="F579" t="str">
        <f>VLOOKUP(D579,'General IEC Material'!D:D,1,0)</f>
        <v>ec Qandu Clinic</v>
      </c>
    </row>
    <row r="580" spans="1:6" x14ac:dyDescent="0.3">
      <c r="A580" t="s">
        <v>56</v>
      </c>
      <c r="B580" t="s">
        <v>68</v>
      </c>
      <c r="C580" t="s">
        <v>1333</v>
      </c>
      <c r="D580" t="s">
        <v>1354</v>
      </c>
      <c r="E580">
        <v>445</v>
      </c>
      <c r="F580" t="str">
        <f>VLOOKUP(D580,'General IEC Material'!D:D,1,0)</f>
        <v>ec Qanqu Clinic</v>
      </c>
    </row>
    <row r="581" spans="1:6" x14ac:dyDescent="0.3">
      <c r="A581" t="s">
        <v>56</v>
      </c>
      <c r="B581" t="s">
        <v>57</v>
      </c>
      <c r="C581" t="s">
        <v>60</v>
      </c>
      <c r="D581" t="s">
        <v>769</v>
      </c>
      <c r="E581">
        <v>920</v>
      </c>
      <c r="F581" t="str">
        <f>VLOOKUP(D581,'General IEC Material'!D:D,1,0)</f>
        <v>ec Qaqa Clinic</v>
      </c>
    </row>
    <row r="582" spans="1:6" x14ac:dyDescent="0.3">
      <c r="A582" t="s">
        <v>56</v>
      </c>
      <c r="B582" t="s">
        <v>57</v>
      </c>
      <c r="C582" t="s">
        <v>59</v>
      </c>
      <c r="D582" t="s">
        <v>760</v>
      </c>
      <c r="E582">
        <v>728</v>
      </c>
      <c r="F582" t="str">
        <f>VLOOKUP(D582,'General IEC Material'!D:D,1,0)</f>
        <v>ec Qasa Clinic</v>
      </c>
    </row>
    <row r="583" spans="1:6" x14ac:dyDescent="0.3">
      <c r="A583" t="s">
        <v>56</v>
      </c>
      <c r="B583" t="s">
        <v>68</v>
      </c>
      <c r="C583" t="s">
        <v>69</v>
      </c>
      <c r="D583" t="s">
        <v>1280</v>
      </c>
      <c r="E583">
        <v>832</v>
      </c>
      <c r="F583" t="str">
        <f>VLOOKUP(D583,'General IEC Material'!D:D,1,0)</f>
        <v>ec Qaukeni Clinic</v>
      </c>
    </row>
    <row r="584" spans="1:6" x14ac:dyDescent="0.3">
      <c r="A584" t="s">
        <v>56</v>
      </c>
      <c r="B584" t="s">
        <v>1016</v>
      </c>
      <c r="C584" t="s">
        <v>1043</v>
      </c>
      <c r="D584" t="s">
        <v>1062</v>
      </c>
      <c r="E584">
        <v>468</v>
      </c>
      <c r="F584" t="str">
        <f>VLOOKUP(D584,'General IEC Material'!D:D,1,0)</f>
        <v>ec Qebe Clinic</v>
      </c>
    </row>
    <row r="585" spans="1:6" x14ac:dyDescent="0.3">
      <c r="A585" t="s">
        <v>56</v>
      </c>
      <c r="B585" t="s">
        <v>794</v>
      </c>
      <c r="C585" t="s">
        <v>889</v>
      </c>
      <c r="D585" t="s">
        <v>908</v>
      </c>
      <c r="E585">
        <v>439</v>
      </c>
      <c r="F585" t="str">
        <f>VLOOKUP(D585,'General IEC Material'!D:D,1,0)</f>
        <v>ec Qeto Clinic</v>
      </c>
    </row>
    <row r="586" spans="1:6" x14ac:dyDescent="0.3">
      <c r="A586" t="s">
        <v>56</v>
      </c>
      <c r="B586" t="s">
        <v>1016</v>
      </c>
      <c r="C586" t="s">
        <v>1167</v>
      </c>
      <c r="D586" t="s">
        <v>1176</v>
      </c>
      <c r="E586">
        <v>353</v>
      </c>
      <c r="F586" t="str">
        <f>VLOOKUP(D586,'General IEC Material'!D:D,1,0)</f>
        <v>ec Qhiba Clinic</v>
      </c>
    </row>
    <row r="587" spans="1:6" x14ac:dyDescent="0.3">
      <c r="A587" t="s">
        <v>56</v>
      </c>
      <c r="B587" t="s">
        <v>794</v>
      </c>
      <c r="C587" t="s">
        <v>912</v>
      </c>
      <c r="D587" t="s">
        <v>938</v>
      </c>
      <c r="E587">
        <v>353</v>
      </c>
      <c r="F587" t="str">
        <f>VLOOKUP(D587,'General IEC Material'!D:D,1,0)</f>
        <v>ec Qibira Clinic</v>
      </c>
    </row>
    <row r="588" spans="1:6" x14ac:dyDescent="0.3">
      <c r="A588" t="s">
        <v>56</v>
      </c>
      <c r="B588" t="s">
        <v>794</v>
      </c>
      <c r="C588" t="s">
        <v>859</v>
      </c>
      <c r="D588" t="s">
        <v>881</v>
      </c>
      <c r="E588">
        <v>505</v>
      </c>
      <c r="F588" t="str">
        <f>VLOOKUP(D588,'General IEC Material'!D:D,1,0)</f>
        <v>ec Qina Clinic</v>
      </c>
    </row>
    <row r="589" spans="1:6" x14ac:dyDescent="0.3">
      <c r="A589" t="s">
        <v>56</v>
      </c>
      <c r="B589" t="s">
        <v>1016</v>
      </c>
      <c r="C589" t="s">
        <v>1119</v>
      </c>
      <c r="D589" t="s">
        <v>1146</v>
      </c>
      <c r="E589">
        <v>474</v>
      </c>
      <c r="F589" t="str">
        <f>VLOOKUP(D589,'General IEC Material'!D:D,1,0)</f>
        <v>ec Qitsi Clinic</v>
      </c>
    </row>
    <row r="590" spans="1:6" x14ac:dyDescent="0.3">
      <c r="A590" t="s">
        <v>56</v>
      </c>
      <c r="B590" t="s">
        <v>57</v>
      </c>
      <c r="C590" t="s">
        <v>59</v>
      </c>
      <c r="D590" t="s">
        <v>761</v>
      </c>
      <c r="E590">
        <v>506</v>
      </c>
      <c r="F590" t="str">
        <f>VLOOKUP(D590,'General IEC Material'!D:D,1,0)</f>
        <v>ec Qobo Clinic</v>
      </c>
    </row>
    <row r="591" spans="1:6" x14ac:dyDescent="0.3">
      <c r="A591" t="s">
        <v>56</v>
      </c>
      <c r="B591" t="s">
        <v>68</v>
      </c>
      <c r="C591" t="s">
        <v>70</v>
      </c>
      <c r="D591" t="s">
        <v>1316</v>
      </c>
      <c r="E591">
        <v>516</v>
      </c>
      <c r="F591" t="str">
        <f>VLOOKUP(D591,'General IEC Material'!D:D,1,0)</f>
        <v>ec Qokolweni Clinic</v>
      </c>
    </row>
    <row r="592" spans="1:6" x14ac:dyDescent="0.3">
      <c r="A592" t="s">
        <v>56</v>
      </c>
      <c r="B592" t="s">
        <v>68</v>
      </c>
      <c r="C592" t="s">
        <v>1333</v>
      </c>
      <c r="D592" t="s">
        <v>1355</v>
      </c>
      <c r="E592">
        <v>390</v>
      </c>
      <c r="F592" t="str">
        <f>VLOOKUP(D592,'General IEC Material'!D:D,1,0)</f>
        <v>ec Qolombane Clinic (Qumbu)</v>
      </c>
    </row>
    <row r="593" spans="1:6" x14ac:dyDescent="0.3">
      <c r="A593" t="s">
        <v>56</v>
      </c>
      <c r="B593" t="s">
        <v>794</v>
      </c>
      <c r="C593" t="s">
        <v>859</v>
      </c>
      <c r="D593" t="s">
        <v>882</v>
      </c>
      <c r="E593">
        <v>414</v>
      </c>
      <c r="F593" t="str">
        <f>VLOOKUP(D593,'General IEC Material'!D:D,1,0)</f>
        <v>ec Qolora-By-Sea Clinic</v>
      </c>
    </row>
    <row r="594" spans="1:6" x14ac:dyDescent="0.3">
      <c r="A594" t="s">
        <v>56</v>
      </c>
      <c r="B594" t="s">
        <v>1016</v>
      </c>
      <c r="C594" t="s">
        <v>1119</v>
      </c>
      <c r="D594" t="s">
        <v>1147</v>
      </c>
      <c r="E594">
        <v>388</v>
      </c>
      <c r="F594" t="str">
        <f>VLOOKUP(D594,'General IEC Material'!D:D,1,0)</f>
        <v>ec Qombolo Clinic</v>
      </c>
    </row>
    <row r="595" spans="1:6" x14ac:dyDescent="0.3">
      <c r="A595" t="s">
        <v>56</v>
      </c>
      <c r="B595" t="s">
        <v>1016</v>
      </c>
      <c r="C595" t="s">
        <v>1017</v>
      </c>
      <c r="D595" t="s">
        <v>1035</v>
      </c>
      <c r="E595">
        <v>415</v>
      </c>
      <c r="F595" t="str">
        <f>VLOOKUP(D595,'General IEC Material'!D:D,1,0)</f>
        <v>ec Qoqodala Clinic</v>
      </c>
    </row>
    <row r="596" spans="1:6" x14ac:dyDescent="0.3">
      <c r="A596" t="s">
        <v>56</v>
      </c>
      <c r="B596" t="s">
        <v>1016</v>
      </c>
      <c r="C596" t="s">
        <v>1017</v>
      </c>
      <c r="D596" t="s">
        <v>1036</v>
      </c>
      <c r="E596">
        <v>388</v>
      </c>
      <c r="F596" t="str">
        <f>VLOOKUP(D596,'General IEC Material'!D:D,1,0)</f>
        <v>ec Queen Nonesi Clinic</v>
      </c>
    </row>
    <row r="597" spans="1:6" x14ac:dyDescent="0.3">
      <c r="A597" t="s">
        <v>56</v>
      </c>
      <c r="B597" t="s">
        <v>1182</v>
      </c>
      <c r="C597" t="s">
        <v>1183</v>
      </c>
      <c r="D597" t="s">
        <v>1197</v>
      </c>
      <c r="E597">
        <v>494</v>
      </c>
      <c r="F597" t="str">
        <f>VLOOKUP(D597,'General IEC Material'!D:D,1,0)</f>
        <v>ec Queen Noti Clinic</v>
      </c>
    </row>
    <row r="598" spans="1:6" x14ac:dyDescent="0.3">
      <c r="A598" t="s">
        <v>56</v>
      </c>
      <c r="B598" t="s">
        <v>57</v>
      </c>
      <c r="C598" t="s">
        <v>58</v>
      </c>
      <c r="D598" t="s">
        <v>739</v>
      </c>
      <c r="E598">
        <v>786</v>
      </c>
      <c r="F598" t="str">
        <f>VLOOKUP(D598,'General IEC Material'!D:D,1,0)</f>
        <v>ec Queen's Mercy Clinic</v>
      </c>
    </row>
    <row r="599" spans="1:6" x14ac:dyDescent="0.3">
      <c r="A599" t="s">
        <v>56</v>
      </c>
      <c r="B599" t="s">
        <v>1016</v>
      </c>
      <c r="C599" t="s">
        <v>1043</v>
      </c>
      <c r="D599" t="s">
        <v>1063</v>
      </c>
      <c r="E599">
        <v>553</v>
      </c>
      <c r="F599" t="str">
        <f>VLOOKUP(D599,'General IEC Material'!D:D,1,0)</f>
        <v>ec Qumanco Clinic</v>
      </c>
    </row>
    <row r="600" spans="1:6" x14ac:dyDescent="0.3">
      <c r="A600" t="s">
        <v>56</v>
      </c>
      <c r="B600" t="s">
        <v>1016</v>
      </c>
      <c r="C600" t="s">
        <v>1119</v>
      </c>
      <c r="D600" t="s">
        <v>1148</v>
      </c>
      <c r="E600">
        <v>405</v>
      </c>
      <c r="F600" t="str">
        <f>VLOOKUP(D600,'General IEC Material'!D:D,1,0)</f>
        <v>ec Qumanco J Tribal Clinic</v>
      </c>
    </row>
    <row r="601" spans="1:6" x14ac:dyDescent="0.3">
      <c r="A601" t="s">
        <v>56</v>
      </c>
      <c r="B601" t="s">
        <v>68</v>
      </c>
      <c r="C601" t="s">
        <v>1333</v>
      </c>
      <c r="D601" t="s">
        <v>1356</v>
      </c>
      <c r="E601">
        <v>1093</v>
      </c>
      <c r="F601" t="str">
        <f>VLOOKUP(D601,'General IEC Material'!D:D,1,0)</f>
        <v>ec Qumbu CHC</v>
      </c>
    </row>
    <row r="602" spans="1:6" x14ac:dyDescent="0.3">
      <c r="A602" t="s">
        <v>56</v>
      </c>
      <c r="B602" t="s">
        <v>68</v>
      </c>
      <c r="C602" t="s">
        <v>70</v>
      </c>
      <c r="D602" t="s">
        <v>1317</v>
      </c>
      <c r="E602">
        <v>960</v>
      </c>
      <c r="F602" t="str">
        <f>VLOOKUP(D602,'General IEC Material'!D:D,1,0)</f>
        <v>ec Qunu Clinic</v>
      </c>
    </row>
    <row r="603" spans="1:6" x14ac:dyDescent="0.3">
      <c r="A603" t="s">
        <v>56</v>
      </c>
      <c r="B603" t="s">
        <v>62</v>
      </c>
      <c r="C603" t="s">
        <v>63</v>
      </c>
      <c r="D603" t="s">
        <v>998</v>
      </c>
      <c r="E603">
        <v>667</v>
      </c>
      <c r="F603" t="str">
        <f>VLOOKUP(D603,'General IEC Material'!D:D,1,0)</f>
        <v>ec Qurhu Clinic</v>
      </c>
    </row>
    <row r="604" spans="1:6" x14ac:dyDescent="0.3">
      <c r="A604" t="s">
        <v>56</v>
      </c>
      <c r="B604" t="s">
        <v>794</v>
      </c>
      <c r="C604" t="s">
        <v>826</v>
      </c>
      <c r="D604" t="s">
        <v>852</v>
      </c>
      <c r="E604">
        <v>463</v>
      </c>
      <c r="F604" t="str">
        <f>VLOOKUP(D604,'General IEC Material'!D:D,1,0)</f>
        <v>ec Qwaninga Clinic</v>
      </c>
    </row>
    <row r="605" spans="1:6" x14ac:dyDescent="0.3">
      <c r="A605" t="s">
        <v>56</v>
      </c>
      <c r="B605" t="s">
        <v>57</v>
      </c>
      <c r="C605" t="s">
        <v>61</v>
      </c>
      <c r="D605" t="s">
        <v>790</v>
      </c>
      <c r="E605">
        <v>425</v>
      </c>
      <c r="F605" t="str">
        <f>VLOOKUP(D605,'General IEC Material'!D:D,1,0)</f>
        <v>ec Qwidlana Clinic</v>
      </c>
    </row>
    <row r="606" spans="1:6" x14ac:dyDescent="0.3">
      <c r="A606" t="s">
        <v>56</v>
      </c>
      <c r="B606" t="s">
        <v>1016</v>
      </c>
      <c r="C606" t="s">
        <v>1119</v>
      </c>
      <c r="D606" t="s">
        <v>1149</v>
      </c>
      <c r="E606">
        <v>344</v>
      </c>
      <c r="F606" t="str">
        <f>VLOOKUP(D606,'General IEC Material'!D:D,1,0)</f>
        <v>ec Qwiliqwili Clinic</v>
      </c>
    </row>
    <row r="607" spans="1:6" x14ac:dyDescent="0.3">
      <c r="A607" t="s">
        <v>56</v>
      </c>
      <c r="B607" t="s">
        <v>794</v>
      </c>
      <c r="C607" t="s">
        <v>795</v>
      </c>
      <c r="D607" t="s">
        <v>815</v>
      </c>
      <c r="E607">
        <v>354</v>
      </c>
      <c r="F607" t="str">
        <f>VLOOKUP(D607,'General IEC Material'!D:D,1,0)</f>
        <v>ec Rabula Clinic</v>
      </c>
    </row>
    <row r="608" spans="1:6" x14ac:dyDescent="0.3">
      <c r="A608" t="s">
        <v>56</v>
      </c>
      <c r="B608" t="s">
        <v>1412</v>
      </c>
      <c r="C608" t="s">
        <v>1455</v>
      </c>
      <c r="D608" t="s">
        <v>1461</v>
      </c>
      <c r="E608">
        <v>1002</v>
      </c>
      <c r="F608" t="str">
        <f>VLOOKUP(D608,'General IEC Material'!D:D,1,0)</f>
        <v>ec Raglan Road Clinic</v>
      </c>
    </row>
    <row r="609" spans="1:6" x14ac:dyDescent="0.3">
      <c r="A609" t="s">
        <v>56</v>
      </c>
      <c r="B609" t="s">
        <v>1412</v>
      </c>
      <c r="C609" t="s">
        <v>1455</v>
      </c>
      <c r="D609" t="s">
        <v>1462</v>
      </c>
      <c r="E609">
        <v>344</v>
      </c>
      <c r="F609" t="str">
        <f>VLOOKUP(D609,'General IEC Material'!D:D,1,0)</f>
        <v>ec Raymond Mhlaba Clinic</v>
      </c>
    </row>
    <row r="610" spans="1:6" x14ac:dyDescent="0.3">
      <c r="A610" t="s">
        <v>56</v>
      </c>
      <c r="B610" t="s">
        <v>1412</v>
      </c>
      <c r="C610" t="s">
        <v>1420</v>
      </c>
      <c r="D610" t="s">
        <v>1429</v>
      </c>
      <c r="E610">
        <v>390</v>
      </c>
      <c r="F610" t="str">
        <f>VLOOKUP(D610,'General IEC Material'!D:D,1,0)</f>
        <v>ec Rietbron Clinic</v>
      </c>
    </row>
    <row r="611" spans="1:6" x14ac:dyDescent="0.3">
      <c r="A611" t="s">
        <v>56</v>
      </c>
      <c r="B611" t="s">
        <v>794</v>
      </c>
      <c r="C611" t="s">
        <v>889</v>
      </c>
      <c r="D611" t="s">
        <v>909</v>
      </c>
      <c r="E611">
        <v>344</v>
      </c>
      <c r="F611" t="str">
        <f>VLOOKUP(D611,'General IEC Material'!D:D,1,0)</f>
        <v>ec Robert Mbelekana Clinic</v>
      </c>
    </row>
    <row r="612" spans="1:6" x14ac:dyDescent="0.3">
      <c r="A612" t="s">
        <v>56</v>
      </c>
      <c r="B612" t="s">
        <v>1182</v>
      </c>
      <c r="C612" t="s">
        <v>1205</v>
      </c>
      <c r="D612" t="s">
        <v>1218</v>
      </c>
      <c r="E612">
        <v>660</v>
      </c>
      <c r="F612" t="str">
        <f>VLOOKUP(D612,'General IEC Material'!D:D,1,0)</f>
        <v>ec Robert Mjobo Clinic</v>
      </c>
    </row>
    <row r="613" spans="1:6" x14ac:dyDescent="0.3">
      <c r="A613" t="s">
        <v>56</v>
      </c>
      <c r="B613" t="s">
        <v>1016</v>
      </c>
      <c r="C613" t="s">
        <v>1069</v>
      </c>
      <c r="D613" t="s">
        <v>1104</v>
      </c>
      <c r="E613">
        <v>344</v>
      </c>
      <c r="F613" t="str">
        <f>VLOOKUP(D613,'General IEC Material'!D:D,1,0)</f>
        <v>ec Rocklands Clinic</v>
      </c>
    </row>
    <row r="614" spans="1:6" x14ac:dyDescent="0.3">
      <c r="A614" t="s">
        <v>56</v>
      </c>
      <c r="B614" t="s">
        <v>1016</v>
      </c>
      <c r="C614" t="s">
        <v>1017</v>
      </c>
      <c r="D614" t="s">
        <v>1037</v>
      </c>
      <c r="E614">
        <v>405</v>
      </c>
      <c r="F614" t="str">
        <f>VLOOKUP(D614,'General IEC Material'!D:D,1,0)</f>
        <v>ec Rodana Clinic</v>
      </c>
    </row>
    <row r="615" spans="1:6" x14ac:dyDescent="0.3">
      <c r="A615" t="s">
        <v>56</v>
      </c>
      <c r="B615" t="s">
        <v>57</v>
      </c>
      <c r="C615" t="s">
        <v>61</v>
      </c>
      <c r="D615" t="s">
        <v>791</v>
      </c>
      <c r="E615">
        <v>978</v>
      </c>
      <c r="F615" t="str">
        <f>VLOOKUP(D615,'General IEC Material'!D:D,1,0)</f>
        <v>ec Rode Clinic</v>
      </c>
    </row>
    <row r="616" spans="1:6" x14ac:dyDescent="0.3">
      <c r="A616" t="s">
        <v>56</v>
      </c>
      <c r="B616" t="s">
        <v>57</v>
      </c>
      <c r="C616" t="s">
        <v>58</v>
      </c>
      <c r="D616" t="s">
        <v>740</v>
      </c>
      <c r="E616">
        <v>380</v>
      </c>
      <c r="F616" t="str">
        <f>VLOOKUP(D616,'General IEC Material'!D:D,1,0)</f>
        <v>ec Rolweni Clinic</v>
      </c>
    </row>
    <row r="617" spans="1:6" x14ac:dyDescent="0.3">
      <c r="A617" t="s">
        <v>56</v>
      </c>
      <c r="B617" t="s">
        <v>64</v>
      </c>
      <c r="C617" t="s">
        <v>66</v>
      </c>
      <c r="D617" t="s">
        <v>179</v>
      </c>
      <c r="E617">
        <v>4391</v>
      </c>
      <c r="F617" t="str">
        <f>VLOOKUP(D617,'General IEC Material'!D:D,1,0)</f>
        <v>ec Rosedale CHC</v>
      </c>
    </row>
    <row r="618" spans="1:6" x14ac:dyDescent="0.3">
      <c r="A618" t="s">
        <v>56</v>
      </c>
      <c r="B618" t="s">
        <v>1016</v>
      </c>
      <c r="C618" t="s">
        <v>1017</v>
      </c>
      <c r="D618" t="s">
        <v>1038</v>
      </c>
      <c r="E618">
        <v>380</v>
      </c>
      <c r="F618" t="str">
        <f>VLOOKUP(D618,'General IEC Material'!D:D,1,0)</f>
        <v>ec Rwantsana Clinic</v>
      </c>
    </row>
    <row r="619" spans="1:6" x14ac:dyDescent="0.3">
      <c r="A619" t="s">
        <v>56</v>
      </c>
      <c r="B619" t="s">
        <v>794</v>
      </c>
      <c r="C619" t="s">
        <v>912</v>
      </c>
      <c r="D619" t="s">
        <v>939</v>
      </c>
      <c r="E619">
        <v>344</v>
      </c>
      <c r="F619" t="str">
        <f>VLOOKUP(D619,'General IEC Material'!D:D,1,0)</f>
        <v>ec Rwarwa Clinic</v>
      </c>
    </row>
    <row r="620" spans="1:6" x14ac:dyDescent="0.3">
      <c r="A620" t="s">
        <v>56</v>
      </c>
      <c r="B620" t="s">
        <v>1016</v>
      </c>
      <c r="C620" t="s">
        <v>1119</v>
      </c>
      <c r="D620" t="s">
        <v>1150</v>
      </c>
      <c r="E620">
        <v>363</v>
      </c>
      <c r="F620" t="str">
        <f>VLOOKUP(D620,'General IEC Material'!D:D,1,0)</f>
        <v>ec Sabalele Clinic</v>
      </c>
    </row>
    <row r="621" spans="1:6" x14ac:dyDescent="0.3">
      <c r="A621" t="s">
        <v>56</v>
      </c>
      <c r="B621" t="s">
        <v>1016</v>
      </c>
      <c r="C621" t="s">
        <v>1069</v>
      </c>
      <c r="D621" t="s">
        <v>1105</v>
      </c>
      <c r="E621">
        <v>718</v>
      </c>
      <c r="F621" t="str">
        <f>VLOOKUP(D621,'General IEC Material'!D:D,1,0)</f>
        <v>ec Sada Clinic</v>
      </c>
    </row>
    <row r="622" spans="1:6" x14ac:dyDescent="0.3">
      <c r="A622" t="s">
        <v>56</v>
      </c>
      <c r="B622" t="s">
        <v>68</v>
      </c>
      <c r="C622" t="s">
        <v>70</v>
      </c>
      <c r="D622" t="s">
        <v>1318</v>
      </c>
      <c r="E622">
        <v>727</v>
      </c>
      <c r="F622" t="str">
        <f>VLOOKUP(D622,'General IEC Material'!D:D,1,0)</f>
        <v>ec Sakhela Clinic</v>
      </c>
    </row>
    <row r="623" spans="1:6" x14ac:dyDescent="0.3">
      <c r="A623" t="s">
        <v>56</v>
      </c>
      <c r="B623" t="s">
        <v>1412</v>
      </c>
      <c r="C623" t="s">
        <v>1444</v>
      </c>
      <c r="D623" t="s">
        <v>1451</v>
      </c>
      <c r="E623">
        <v>369</v>
      </c>
      <c r="F623" t="str">
        <f>VLOOKUP(D623,'General IEC Material'!D:D,1,0)</f>
        <v>ec Sanddrif Clinic</v>
      </c>
    </row>
    <row r="624" spans="1:6" x14ac:dyDescent="0.3">
      <c r="A624" t="s">
        <v>56</v>
      </c>
      <c r="B624" t="s">
        <v>68</v>
      </c>
      <c r="C624" t="s">
        <v>70</v>
      </c>
      <c r="D624" t="s">
        <v>1319</v>
      </c>
      <c r="E624">
        <v>964</v>
      </c>
      <c r="F624" t="str">
        <f>VLOOKUP(D624,'General IEC Material'!D:D,1,0)</f>
        <v>ec Sangoni Clinic</v>
      </c>
    </row>
    <row r="625" spans="1:6" x14ac:dyDescent="0.3">
      <c r="A625" t="s">
        <v>56</v>
      </c>
      <c r="B625" t="s">
        <v>64</v>
      </c>
      <c r="C625" t="s">
        <v>67</v>
      </c>
      <c r="D625" t="s">
        <v>1265</v>
      </c>
      <c r="E625">
        <v>1051</v>
      </c>
      <c r="F625" t="str">
        <f>VLOOKUP(D625,'General IEC Material'!D:D,1,0)</f>
        <v>ec Schauderville Clinic</v>
      </c>
    </row>
    <row r="626" spans="1:6" x14ac:dyDescent="0.3">
      <c r="A626" t="s">
        <v>56</v>
      </c>
      <c r="B626" t="s">
        <v>57</v>
      </c>
      <c r="C626" t="s">
        <v>60</v>
      </c>
      <c r="D626" t="s">
        <v>770</v>
      </c>
      <c r="E626">
        <v>785</v>
      </c>
      <c r="F626" t="str">
        <f>VLOOKUP(D626,'General IEC Material'!D:D,1,0)</f>
        <v>ec Sebeni Clinic</v>
      </c>
    </row>
    <row r="627" spans="1:6" x14ac:dyDescent="0.3">
      <c r="A627" t="s">
        <v>56</v>
      </c>
      <c r="B627" t="s">
        <v>1182</v>
      </c>
      <c r="C627" t="s">
        <v>1183</v>
      </c>
      <c r="D627" t="s">
        <v>1198</v>
      </c>
      <c r="E627">
        <v>461</v>
      </c>
      <c r="F627" t="str">
        <f>VLOOKUP(D627,'General IEC Material'!D:D,1,0)</f>
        <v>ec Seqhobong Clinic</v>
      </c>
    </row>
    <row r="628" spans="1:6" x14ac:dyDescent="0.3">
      <c r="A628" t="s">
        <v>56</v>
      </c>
      <c r="B628" t="s">
        <v>1412</v>
      </c>
      <c r="C628" t="s">
        <v>1455</v>
      </c>
      <c r="D628" t="s">
        <v>1463</v>
      </c>
      <c r="E628">
        <v>1648</v>
      </c>
      <c r="F628" t="str">
        <f>VLOOKUP(D628,'General IEC Material'!D:D,1,0)</f>
        <v>ec Settlers Day Hospital</v>
      </c>
    </row>
    <row r="629" spans="1:6" x14ac:dyDescent="0.3">
      <c r="A629" t="s">
        <v>56</v>
      </c>
      <c r="B629" t="s">
        <v>794</v>
      </c>
      <c r="C629" t="s">
        <v>912</v>
      </c>
      <c r="D629" t="s">
        <v>940</v>
      </c>
      <c r="E629">
        <v>449</v>
      </c>
      <c r="F629" t="str">
        <f>VLOOKUP(D629,'General IEC Material'!D:D,1,0)</f>
        <v>ec Seymour Clinic</v>
      </c>
    </row>
    <row r="630" spans="1:6" x14ac:dyDescent="0.3">
      <c r="A630" t="s">
        <v>56</v>
      </c>
      <c r="B630" t="s">
        <v>68</v>
      </c>
      <c r="C630" t="s">
        <v>1333</v>
      </c>
      <c r="D630" t="s">
        <v>1357</v>
      </c>
      <c r="E630">
        <v>476</v>
      </c>
      <c r="F630" t="str">
        <f>VLOOKUP(D630,'General IEC Material'!D:D,1,0)</f>
        <v>ec Shawbury Clinic</v>
      </c>
    </row>
    <row r="631" spans="1:6" x14ac:dyDescent="0.3">
      <c r="A631" t="s">
        <v>56</v>
      </c>
      <c r="B631" t="s">
        <v>57</v>
      </c>
      <c r="C631" t="s">
        <v>58</v>
      </c>
      <c r="D631" t="s">
        <v>741</v>
      </c>
      <c r="E631">
        <v>453</v>
      </c>
      <c r="F631" t="str">
        <f>VLOOKUP(D631,'General IEC Material'!D:D,1,0)</f>
        <v>ec Shepherds Hope Clinic</v>
      </c>
    </row>
    <row r="632" spans="1:6" x14ac:dyDescent="0.3">
      <c r="A632" t="s">
        <v>56</v>
      </c>
      <c r="B632" t="s">
        <v>794</v>
      </c>
      <c r="C632" t="s">
        <v>912</v>
      </c>
      <c r="D632" t="s">
        <v>941</v>
      </c>
      <c r="E632">
        <v>344</v>
      </c>
      <c r="F632" t="str">
        <f>VLOOKUP(D632,'General IEC Material'!D:D,1,0)</f>
        <v>ec Sheshegu Clinic</v>
      </c>
    </row>
    <row r="633" spans="1:6" x14ac:dyDescent="0.3">
      <c r="A633" t="s">
        <v>56</v>
      </c>
      <c r="B633" t="s">
        <v>1016</v>
      </c>
      <c r="C633" t="s">
        <v>1069</v>
      </c>
      <c r="D633" t="s">
        <v>1106</v>
      </c>
      <c r="E633">
        <v>380</v>
      </c>
      <c r="F633" t="str">
        <f>VLOOKUP(D633,'General IEC Material'!D:D,1,0)</f>
        <v>ec Shiloh Clinic</v>
      </c>
    </row>
    <row r="634" spans="1:6" x14ac:dyDescent="0.3">
      <c r="A634" t="s">
        <v>56</v>
      </c>
      <c r="B634" t="s">
        <v>62</v>
      </c>
      <c r="C634" t="s">
        <v>63</v>
      </c>
      <c r="D634" t="s">
        <v>999</v>
      </c>
      <c r="E634">
        <v>693</v>
      </c>
      <c r="F634" t="str">
        <f>VLOOKUP(D634,'General IEC Material'!D:D,1,0)</f>
        <v>ec Shornville Clinic</v>
      </c>
    </row>
    <row r="635" spans="1:6" x14ac:dyDescent="0.3">
      <c r="A635" t="s">
        <v>56</v>
      </c>
      <c r="B635" t="s">
        <v>68</v>
      </c>
      <c r="C635" t="s">
        <v>1333</v>
      </c>
      <c r="D635" t="s">
        <v>1358</v>
      </c>
      <c r="E635">
        <v>400</v>
      </c>
      <c r="F635" t="str">
        <f>VLOOKUP(D635,'General IEC Material'!D:D,1,0)</f>
        <v>ec Sidwadweni Clinic</v>
      </c>
    </row>
    <row r="636" spans="1:6" x14ac:dyDescent="0.3">
      <c r="A636" t="s">
        <v>56</v>
      </c>
      <c r="B636" t="s">
        <v>1016</v>
      </c>
      <c r="C636" t="s">
        <v>1167</v>
      </c>
      <c r="D636" t="s">
        <v>1177</v>
      </c>
      <c r="E636">
        <v>344</v>
      </c>
      <c r="F636" t="str">
        <f>VLOOKUP(D636,'General IEC Material'!D:D,1,0)</f>
        <v>ec Sifonondile Clinic</v>
      </c>
    </row>
    <row r="637" spans="1:6" x14ac:dyDescent="0.3">
      <c r="A637" t="s">
        <v>56</v>
      </c>
      <c r="B637" t="s">
        <v>57</v>
      </c>
      <c r="C637" t="s">
        <v>60</v>
      </c>
      <c r="D637" t="s">
        <v>771</v>
      </c>
      <c r="E637">
        <v>543</v>
      </c>
      <c r="F637" t="str">
        <f>VLOOKUP(D637,'General IEC Material'!D:D,1,0)</f>
        <v>ec Sigidi Clinic</v>
      </c>
    </row>
    <row r="638" spans="1:6" x14ac:dyDescent="0.3">
      <c r="A638" t="s">
        <v>56</v>
      </c>
      <c r="B638" t="s">
        <v>64</v>
      </c>
      <c r="C638" t="s">
        <v>66</v>
      </c>
      <c r="D638" t="s">
        <v>1256</v>
      </c>
      <c r="E638">
        <v>823</v>
      </c>
      <c r="F638" t="str">
        <f>VLOOKUP(D638,'General IEC Material'!D:D,1,0)</f>
        <v>ec Silvertown Clinic</v>
      </c>
    </row>
    <row r="639" spans="1:6" x14ac:dyDescent="0.3">
      <c r="A639" t="s">
        <v>56</v>
      </c>
      <c r="B639" t="s">
        <v>62</v>
      </c>
      <c r="C639" t="s">
        <v>63</v>
      </c>
      <c r="D639" t="s">
        <v>1000</v>
      </c>
      <c r="E639">
        <v>923</v>
      </c>
      <c r="F639" t="str">
        <f>VLOOKUP(D639,'General IEC Material'!D:D,1,0)</f>
        <v>ec Sinebhongo Clinic</v>
      </c>
    </row>
    <row r="640" spans="1:6" x14ac:dyDescent="0.3">
      <c r="A640" t="s">
        <v>56</v>
      </c>
      <c r="B640" t="s">
        <v>1016</v>
      </c>
      <c r="C640" t="s">
        <v>1043</v>
      </c>
      <c r="D640" t="s">
        <v>1064</v>
      </c>
      <c r="E640">
        <v>372</v>
      </c>
      <c r="F640" t="str">
        <f>VLOOKUP(D640,'General IEC Material'!D:D,1,0)</f>
        <v>ec Sinqumeni Clinic</v>
      </c>
    </row>
    <row r="641" spans="1:6" x14ac:dyDescent="0.3">
      <c r="A641" t="s">
        <v>56</v>
      </c>
      <c r="B641" t="s">
        <v>57</v>
      </c>
      <c r="C641" t="s">
        <v>60</v>
      </c>
      <c r="D641" t="s">
        <v>772</v>
      </c>
      <c r="E641">
        <v>344</v>
      </c>
      <c r="F641" t="str">
        <f>VLOOKUP(D641,'General IEC Material'!D:D,1,0)</f>
        <v>ec Sipetu Gateway Clinic</v>
      </c>
    </row>
    <row r="642" spans="1:6" x14ac:dyDescent="0.3">
      <c r="A642" t="s">
        <v>56</v>
      </c>
      <c r="B642" t="s">
        <v>68</v>
      </c>
      <c r="C642" t="s">
        <v>70</v>
      </c>
      <c r="D642" t="s">
        <v>1320</v>
      </c>
      <c r="E642">
        <v>613</v>
      </c>
      <c r="F642" t="str">
        <f>VLOOKUP(D642,'General IEC Material'!D:D,1,0)</f>
        <v>ec Sitebe Clinic</v>
      </c>
    </row>
    <row r="643" spans="1:6" x14ac:dyDescent="0.3">
      <c r="A643" t="s">
        <v>56</v>
      </c>
      <c r="B643" t="s">
        <v>794</v>
      </c>
      <c r="C643" t="s">
        <v>826</v>
      </c>
      <c r="D643" t="s">
        <v>853</v>
      </c>
      <c r="E643">
        <v>593</v>
      </c>
      <c r="F643" t="str">
        <f>VLOOKUP(D643,'General IEC Material'!D:D,1,0)</f>
        <v>ec Soga Clinic</v>
      </c>
    </row>
    <row r="644" spans="1:6" x14ac:dyDescent="0.3">
      <c r="A644" t="s">
        <v>56</v>
      </c>
      <c r="B644" t="s">
        <v>1182</v>
      </c>
      <c r="C644" t="s">
        <v>1183</v>
      </c>
      <c r="D644" t="s">
        <v>1199</v>
      </c>
      <c r="E644">
        <v>537</v>
      </c>
      <c r="F644" t="str">
        <f>VLOOKUP(D644,'General IEC Material'!D:D,1,0)</f>
        <v>ec Sonwabile Clinic</v>
      </c>
    </row>
    <row r="645" spans="1:6" x14ac:dyDescent="0.3">
      <c r="A645" t="s">
        <v>56</v>
      </c>
      <c r="B645" t="s">
        <v>1182</v>
      </c>
      <c r="C645" t="s">
        <v>1205</v>
      </c>
      <c r="D645" t="s">
        <v>1219</v>
      </c>
      <c r="E645">
        <v>980</v>
      </c>
      <c r="F645" t="str">
        <f>VLOOKUP(D645,'General IEC Material'!D:D,1,0)</f>
        <v>ec Sonwabo Zandile Clinic</v>
      </c>
    </row>
    <row r="646" spans="1:6" x14ac:dyDescent="0.3">
      <c r="A646" t="s">
        <v>56</v>
      </c>
      <c r="B646" t="s">
        <v>68</v>
      </c>
      <c r="C646" t="s">
        <v>70</v>
      </c>
      <c r="D646" t="s">
        <v>1321</v>
      </c>
      <c r="E646">
        <v>344</v>
      </c>
      <c r="F646" t="str">
        <f>VLOOKUP(D646,'General IEC Material'!D:D,1,0)</f>
        <v>ec SOS Clinic</v>
      </c>
    </row>
    <row r="647" spans="1:6" x14ac:dyDescent="0.3">
      <c r="A647" t="s">
        <v>56</v>
      </c>
      <c r="B647" t="s">
        <v>794</v>
      </c>
      <c r="C647" t="s">
        <v>821</v>
      </c>
      <c r="D647" t="s">
        <v>825</v>
      </c>
      <c r="E647">
        <v>658</v>
      </c>
      <c r="F647" t="str">
        <f>VLOOKUP(D647,'General IEC Material'!D:D,1,0)</f>
        <v>ec Soto Clinic</v>
      </c>
    </row>
    <row r="648" spans="1:6" x14ac:dyDescent="0.3">
      <c r="A648" t="s">
        <v>56</v>
      </c>
      <c r="B648" t="s">
        <v>64</v>
      </c>
      <c r="C648" t="s">
        <v>65</v>
      </c>
      <c r="D648" t="s">
        <v>1244</v>
      </c>
      <c r="E648">
        <v>1683</v>
      </c>
      <c r="F648" t="str">
        <f>VLOOKUP(D648,'General IEC Material'!D:D,1,0)</f>
        <v>ec Soweto Clinic</v>
      </c>
    </row>
    <row r="649" spans="1:6" x14ac:dyDescent="0.3">
      <c r="A649" t="s">
        <v>56</v>
      </c>
      <c r="B649" t="s">
        <v>1016</v>
      </c>
      <c r="C649" t="s">
        <v>1069</v>
      </c>
      <c r="D649" t="s">
        <v>1107</v>
      </c>
      <c r="E649">
        <v>362</v>
      </c>
      <c r="F649" t="str">
        <f>VLOOKUP(D649,'General IEC Material'!D:D,1,0)</f>
        <v>ec Springrove Clinic</v>
      </c>
    </row>
    <row r="650" spans="1:6" x14ac:dyDescent="0.3">
      <c r="A650" t="s">
        <v>56</v>
      </c>
      <c r="B650" t="s">
        <v>794</v>
      </c>
      <c r="C650" t="s">
        <v>859</v>
      </c>
      <c r="D650" t="s">
        <v>883</v>
      </c>
      <c r="E650">
        <v>513</v>
      </c>
      <c r="F650" t="str">
        <f>VLOOKUP(D650,'General IEC Material'!D:D,1,0)</f>
        <v>ec Springs Clinic</v>
      </c>
    </row>
    <row r="651" spans="1:6" x14ac:dyDescent="0.3">
      <c r="A651" t="s">
        <v>56</v>
      </c>
      <c r="B651" t="s">
        <v>794</v>
      </c>
      <c r="C651" t="s">
        <v>795</v>
      </c>
      <c r="D651" t="s">
        <v>816</v>
      </c>
      <c r="E651">
        <v>509</v>
      </c>
      <c r="F651" t="str">
        <f>VLOOKUP(D651,'General IEC Material'!D:D,1,0)</f>
        <v>ec SS Gida Gateway Clinic</v>
      </c>
    </row>
    <row r="652" spans="1:6" x14ac:dyDescent="0.3">
      <c r="A652" t="s">
        <v>56</v>
      </c>
      <c r="B652" t="s">
        <v>1182</v>
      </c>
      <c r="C652" t="s">
        <v>1183</v>
      </c>
      <c r="D652" t="s">
        <v>1200</v>
      </c>
      <c r="E652">
        <v>487</v>
      </c>
      <c r="F652" t="str">
        <f>VLOOKUP(D652,'General IEC Material'!D:D,1,0)</f>
        <v>ec St Augustine's Clinic</v>
      </c>
    </row>
    <row r="653" spans="1:6" x14ac:dyDescent="0.3">
      <c r="A653" t="s">
        <v>56</v>
      </c>
      <c r="B653" t="s">
        <v>68</v>
      </c>
      <c r="C653" t="s">
        <v>1363</v>
      </c>
      <c r="D653" t="s">
        <v>1392</v>
      </c>
      <c r="E653">
        <v>1401</v>
      </c>
      <c r="F653" t="str">
        <f>VLOOKUP(D653,'General IEC Material'!D:D,1,0)</f>
        <v>ec St Barnabas Gateway Clinic</v>
      </c>
    </row>
    <row r="654" spans="1:6" x14ac:dyDescent="0.3">
      <c r="A654" t="s">
        <v>56</v>
      </c>
      <c r="B654" t="s">
        <v>68</v>
      </c>
      <c r="C654" t="s">
        <v>69</v>
      </c>
      <c r="D654" t="s">
        <v>1281</v>
      </c>
      <c r="E654">
        <v>1773</v>
      </c>
      <c r="F654" t="str">
        <f>VLOOKUP(D654,'General IEC Material'!D:D,1,0)</f>
        <v>ec St Elizabeth's Gateway Clinic</v>
      </c>
    </row>
    <row r="655" spans="1:6" x14ac:dyDescent="0.3">
      <c r="A655" t="s">
        <v>56</v>
      </c>
      <c r="B655" t="s">
        <v>1412</v>
      </c>
      <c r="C655" t="s">
        <v>1433</v>
      </c>
      <c r="D655" t="s">
        <v>1441</v>
      </c>
      <c r="E655">
        <v>671</v>
      </c>
      <c r="F655" t="str">
        <f>VLOOKUP(D655,'General IEC Material'!D:D,1,0)</f>
        <v>ec St Francis Bay Clinic</v>
      </c>
    </row>
    <row r="656" spans="1:6" x14ac:dyDescent="0.3">
      <c r="A656" t="s">
        <v>56</v>
      </c>
      <c r="B656" t="s">
        <v>68</v>
      </c>
      <c r="C656" t="s">
        <v>1333</v>
      </c>
      <c r="D656" t="s">
        <v>1359</v>
      </c>
      <c r="E656">
        <v>920</v>
      </c>
      <c r="F656" t="str">
        <f>VLOOKUP(D656,'General IEC Material'!D:D,1,0)</f>
        <v>ec St Lucy's Gateway Clinic</v>
      </c>
    </row>
    <row r="657" spans="1:6" x14ac:dyDescent="0.3">
      <c r="A657" t="s">
        <v>56</v>
      </c>
      <c r="B657" t="s">
        <v>1016</v>
      </c>
      <c r="C657" t="s">
        <v>1119</v>
      </c>
      <c r="D657" t="s">
        <v>1151</v>
      </c>
      <c r="E657">
        <v>406</v>
      </c>
      <c r="F657" t="str">
        <f>VLOOKUP(D657,'General IEC Material'!D:D,1,0)</f>
        <v>ec St Mark's Clinic</v>
      </c>
    </row>
    <row r="658" spans="1:6" x14ac:dyDescent="0.3">
      <c r="A658" t="s">
        <v>56</v>
      </c>
      <c r="B658" t="s">
        <v>794</v>
      </c>
      <c r="C658" t="s">
        <v>795</v>
      </c>
      <c r="D658" t="s">
        <v>817</v>
      </c>
      <c r="E658">
        <v>417</v>
      </c>
      <c r="F658" t="str">
        <f>VLOOKUP(D658,'General IEC Material'!D:D,1,0)</f>
        <v>ec St Matthew's Clinic</v>
      </c>
    </row>
    <row r="659" spans="1:6" x14ac:dyDescent="0.3">
      <c r="A659" t="s">
        <v>56</v>
      </c>
      <c r="B659" t="s">
        <v>1182</v>
      </c>
      <c r="C659" t="s">
        <v>1205</v>
      </c>
      <c r="D659" t="s">
        <v>1220</v>
      </c>
      <c r="E659">
        <v>566</v>
      </c>
      <c r="F659" t="str">
        <f>VLOOKUP(D659,'General IEC Material'!D:D,1,0)</f>
        <v>ec St Michael's Clinic</v>
      </c>
    </row>
    <row r="660" spans="1:6" x14ac:dyDescent="0.3">
      <c r="A660" t="s">
        <v>56</v>
      </c>
      <c r="B660" t="s">
        <v>57</v>
      </c>
      <c r="C660" t="s">
        <v>59</v>
      </c>
      <c r="D660" t="s">
        <v>152</v>
      </c>
      <c r="E660">
        <v>1751</v>
      </c>
      <c r="F660" t="str">
        <f>VLOOKUP(D660,'General IEC Material'!D:D,1,0)</f>
        <v>ec St Patrick's Gateway Clinic</v>
      </c>
    </row>
    <row r="661" spans="1:6" x14ac:dyDescent="0.3">
      <c r="A661" t="s">
        <v>56</v>
      </c>
      <c r="B661" t="s">
        <v>68</v>
      </c>
      <c r="C661" t="s">
        <v>70</v>
      </c>
      <c r="D661" t="s">
        <v>195</v>
      </c>
      <c r="E661">
        <v>1097</v>
      </c>
      <c r="F661" t="str">
        <f>VLOOKUP(D661,'General IEC Material'!D:D,1,0)</f>
        <v>ec Stanford Terrace Clinic</v>
      </c>
    </row>
    <row r="662" spans="1:6" x14ac:dyDescent="0.3">
      <c r="A662" t="s">
        <v>56</v>
      </c>
      <c r="B662" t="s">
        <v>1412</v>
      </c>
      <c r="C662" t="s">
        <v>1465</v>
      </c>
      <c r="D662" t="s">
        <v>1475</v>
      </c>
      <c r="E662">
        <v>438</v>
      </c>
      <c r="F662" t="str">
        <f>VLOOKUP(D662,'General IEC Material'!D:D,1,0)</f>
        <v>ec Station Hill Clinic</v>
      </c>
    </row>
    <row r="663" spans="1:6" x14ac:dyDescent="0.3">
      <c r="A663" t="s">
        <v>56</v>
      </c>
      <c r="B663" t="s">
        <v>1182</v>
      </c>
      <c r="C663" t="s">
        <v>1205</v>
      </c>
      <c r="D663" t="s">
        <v>1221</v>
      </c>
      <c r="E663">
        <v>1304</v>
      </c>
      <c r="F663" t="str">
        <f>VLOOKUP(D663,'General IEC Material'!D:D,1,0)</f>
        <v>ec Sterkspruit Town Clinic</v>
      </c>
    </row>
    <row r="664" spans="1:6" x14ac:dyDescent="0.3">
      <c r="A664" t="s">
        <v>56</v>
      </c>
      <c r="B664" t="s">
        <v>1016</v>
      </c>
      <c r="C664" t="s">
        <v>1069</v>
      </c>
      <c r="D664" t="s">
        <v>1108</v>
      </c>
      <c r="E664">
        <v>425</v>
      </c>
      <c r="F664" t="str">
        <f>VLOOKUP(D664,'General IEC Material'!D:D,1,0)</f>
        <v>ec Sterkstroom Clinic</v>
      </c>
    </row>
    <row r="665" spans="1:6" x14ac:dyDescent="0.3">
      <c r="A665" t="s">
        <v>56</v>
      </c>
      <c r="B665" t="s">
        <v>1412</v>
      </c>
      <c r="C665" t="s">
        <v>1444</v>
      </c>
      <c r="D665" t="s">
        <v>1452</v>
      </c>
      <c r="E665">
        <v>344</v>
      </c>
      <c r="F665" t="str">
        <f>VLOOKUP(D665,'General IEC Material'!D:D,1,0)</f>
        <v>ec Storms River Clinic</v>
      </c>
    </row>
    <row r="666" spans="1:6" x14ac:dyDescent="0.3">
      <c r="A666" t="s">
        <v>56</v>
      </c>
      <c r="B666" t="s">
        <v>794</v>
      </c>
      <c r="C666" t="s">
        <v>795</v>
      </c>
      <c r="D666" t="s">
        <v>818</v>
      </c>
      <c r="E666">
        <v>696</v>
      </c>
      <c r="F666" t="str">
        <f>VLOOKUP(D666,'General IEC Material'!D:D,1,0)</f>
        <v>ec Stutterheim Clinic</v>
      </c>
    </row>
    <row r="667" spans="1:6" x14ac:dyDescent="0.3">
      <c r="A667" t="s">
        <v>56</v>
      </c>
      <c r="B667" t="s">
        <v>1182</v>
      </c>
      <c r="C667" t="s">
        <v>1205</v>
      </c>
      <c r="D667" t="s">
        <v>1222</v>
      </c>
      <c r="E667">
        <v>362</v>
      </c>
      <c r="F667" t="str">
        <f>VLOOKUP(D667,'General IEC Material'!D:D,1,0)</f>
        <v>ec Sunduza Clinic</v>
      </c>
    </row>
    <row r="668" spans="1:6" x14ac:dyDescent="0.3">
      <c r="A668" t="s">
        <v>56</v>
      </c>
      <c r="B668" t="s">
        <v>794</v>
      </c>
      <c r="C668" t="s">
        <v>826</v>
      </c>
      <c r="D668" t="s">
        <v>854</v>
      </c>
      <c r="E668">
        <v>452</v>
      </c>
      <c r="F668" t="str">
        <f>VLOOKUP(D668,'General IEC Material'!D:D,1,0)</f>
        <v>ec Sundwana Clinic</v>
      </c>
    </row>
    <row r="669" spans="1:6" x14ac:dyDescent="0.3">
      <c r="A669" t="s">
        <v>56</v>
      </c>
      <c r="B669" t="s">
        <v>1016</v>
      </c>
      <c r="C669" t="s">
        <v>1017</v>
      </c>
      <c r="D669" t="s">
        <v>1039</v>
      </c>
      <c r="E669">
        <v>406</v>
      </c>
      <c r="F669" t="str">
        <f>VLOOKUP(D669,'General IEC Material'!D:D,1,0)</f>
        <v>ec Swartwater Clinic</v>
      </c>
    </row>
    <row r="670" spans="1:6" x14ac:dyDescent="0.3">
      <c r="A670" t="s">
        <v>56</v>
      </c>
      <c r="B670" t="s">
        <v>62</v>
      </c>
      <c r="C670" t="s">
        <v>63</v>
      </c>
      <c r="D670" t="s">
        <v>1001</v>
      </c>
      <c r="E670">
        <v>640</v>
      </c>
      <c r="F670" t="str">
        <f>VLOOKUP(D670,'General IEC Material'!D:D,1,0)</f>
        <v>ec Sweetwaters Clinic</v>
      </c>
    </row>
    <row r="671" spans="1:6" x14ac:dyDescent="0.3">
      <c r="A671" t="s">
        <v>56</v>
      </c>
      <c r="B671" t="s">
        <v>57</v>
      </c>
      <c r="C671" t="s">
        <v>60</v>
      </c>
      <c r="D671" t="s">
        <v>153</v>
      </c>
      <c r="E671">
        <v>2532</v>
      </c>
      <c r="F671" t="str">
        <f>VLOOKUP(D671,'General IEC Material'!D:D,1,0)</f>
        <v>ec Tabankulu CHC</v>
      </c>
    </row>
    <row r="672" spans="1:6" x14ac:dyDescent="0.3">
      <c r="A672" t="s">
        <v>56</v>
      </c>
      <c r="B672" t="s">
        <v>68</v>
      </c>
      <c r="C672" t="s">
        <v>70</v>
      </c>
      <c r="D672" t="s">
        <v>1322</v>
      </c>
      <c r="E672">
        <v>981</v>
      </c>
      <c r="F672" t="str">
        <f>VLOOKUP(D672,'General IEC Material'!D:D,1,0)</f>
        <v>ec Tabase Clinic</v>
      </c>
    </row>
    <row r="673" spans="1:6" x14ac:dyDescent="0.3">
      <c r="A673" t="s">
        <v>56</v>
      </c>
      <c r="B673" t="s">
        <v>794</v>
      </c>
      <c r="C673" t="s">
        <v>859</v>
      </c>
      <c r="D673" t="s">
        <v>884</v>
      </c>
      <c r="E673">
        <v>1246</v>
      </c>
      <c r="F673" t="str">
        <f>VLOOKUP(D673,'General IEC Material'!D:D,1,0)</f>
        <v>ec Tafalofefe Gateway Clinic</v>
      </c>
    </row>
    <row r="674" spans="1:6" x14ac:dyDescent="0.3">
      <c r="A674" t="s">
        <v>56</v>
      </c>
      <c r="B674" t="s">
        <v>794</v>
      </c>
      <c r="C674" t="s">
        <v>826</v>
      </c>
      <c r="D674" t="s">
        <v>855</v>
      </c>
      <c r="E674">
        <v>516</v>
      </c>
      <c r="F674" t="str">
        <f>VLOOKUP(D674,'General IEC Material'!D:D,1,0)</f>
        <v>ec Taleni Clinic</v>
      </c>
    </row>
    <row r="675" spans="1:6" x14ac:dyDescent="0.3">
      <c r="A675" t="s">
        <v>56</v>
      </c>
      <c r="B675" t="s">
        <v>62</v>
      </c>
      <c r="C675" t="s">
        <v>63</v>
      </c>
      <c r="D675" t="s">
        <v>1002</v>
      </c>
      <c r="E675">
        <v>413</v>
      </c>
      <c r="F675" t="str">
        <f>VLOOKUP(D675,'General IEC Material'!D:D,1,0)</f>
        <v>ec Tamara Clinic</v>
      </c>
    </row>
    <row r="676" spans="1:6" x14ac:dyDescent="0.3">
      <c r="A676" t="s">
        <v>56</v>
      </c>
      <c r="B676" t="s">
        <v>794</v>
      </c>
      <c r="C676" t="s">
        <v>859</v>
      </c>
      <c r="D676" t="s">
        <v>885</v>
      </c>
      <c r="E676">
        <v>461</v>
      </c>
      <c r="F676" t="str">
        <f>VLOOKUP(D676,'General IEC Material'!D:D,1,0)</f>
        <v>ec Tanga Clinic</v>
      </c>
    </row>
    <row r="677" spans="1:6" x14ac:dyDescent="0.3">
      <c r="A677" t="s">
        <v>56</v>
      </c>
      <c r="B677" t="s">
        <v>1016</v>
      </c>
      <c r="C677" t="s">
        <v>1069</v>
      </c>
      <c r="D677" t="s">
        <v>1109</v>
      </c>
      <c r="E677">
        <v>433</v>
      </c>
      <c r="F677" t="str">
        <f>VLOOKUP(D677,'General IEC Material'!D:D,1,0)</f>
        <v>ec Tarkastad Clinic</v>
      </c>
    </row>
    <row r="678" spans="1:6" x14ac:dyDescent="0.3">
      <c r="A678" t="s">
        <v>56</v>
      </c>
      <c r="B678" t="s">
        <v>1182</v>
      </c>
      <c r="C678" t="s">
        <v>1183</v>
      </c>
      <c r="D678" t="s">
        <v>1201</v>
      </c>
      <c r="E678">
        <v>1768</v>
      </c>
      <c r="F678" t="str">
        <f>VLOOKUP(D678,'General IEC Material'!D:D,1,0)</f>
        <v>ec Tayler Bequest Gateway Clinic (Elundini)</v>
      </c>
    </row>
    <row r="679" spans="1:6" x14ac:dyDescent="0.3">
      <c r="A679" t="s">
        <v>56</v>
      </c>
      <c r="B679" t="s">
        <v>57</v>
      </c>
      <c r="C679" t="s">
        <v>61</v>
      </c>
      <c r="D679" t="s">
        <v>792</v>
      </c>
      <c r="E679">
        <v>525</v>
      </c>
      <c r="F679" t="str">
        <f>VLOOKUP(D679,'General IEC Material'!D:D,1,0)</f>
        <v>ec Tela Clinic</v>
      </c>
    </row>
    <row r="680" spans="1:6" x14ac:dyDescent="0.3">
      <c r="A680" t="s">
        <v>56</v>
      </c>
      <c r="B680" t="s">
        <v>1016</v>
      </c>
      <c r="C680" t="s">
        <v>1167</v>
      </c>
      <c r="D680" t="s">
        <v>1178</v>
      </c>
      <c r="E680">
        <v>923</v>
      </c>
      <c r="F680" t="str">
        <f>VLOOKUP(D680,'General IEC Material'!D:D,1,0)</f>
        <v>ec Tembelihle Clinic</v>
      </c>
    </row>
    <row r="681" spans="1:6" x14ac:dyDescent="0.3">
      <c r="A681" t="s">
        <v>56</v>
      </c>
      <c r="B681" t="s">
        <v>62</v>
      </c>
      <c r="C681" t="s">
        <v>63</v>
      </c>
      <c r="D681" t="s">
        <v>1003</v>
      </c>
      <c r="E681">
        <v>834</v>
      </c>
      <c r="F681" t="str">
        <f>VLOOKUP(D681,'General IEC Material'!D:D,1,0)</f>
        <v>ec Tembisa NU 7 Clinic</v>
      </c>
    </row>
    <row r="682" spans="1:6" x14ac:dyDescent="0.3">
      <c r="A682" t="s">
        <v>56</v>
      </c>
      <c r="B682" t="s">
        <v>1016</v>
      </c>
      <c r="C682" t="s">
        <v>1069</v>
      </c>
      <c r="D682" t="s">
        <v>1110</v>
      </c>
      <c r="E682">
        <v>380</v>
      </c>
      <c r="F682" t="str">
        <f>VLOOKUP(D682,'General IEC Material'!D:D,1,0)</f>
        <v>ec Tentergate Clinic</v>
      </c>
    </row>
    <row r="683" spans="1:6" x14ac:dyDescent="0.3">
      <c r="A683" t="s">
        <v>56</v>
      </c>
      <c r="B683" t="s">
        <v>57</v>
      </c>
      <c r="C683" t="s">
        <v>58</v>
      </c>
      <c r="D683" t="s">
        <v>742</v>
      </c>
      <c r="E683">
        <v>550</v>
      </c>
      <c r="F683" t="str">
        <f>VLOOKUP(D683,'General IEC Material'!D:D,1,0)</f>
        <v>ec Thabachicha Clinic</v>
      </c>
    </row>
    <row r="684" spans="1:6" x14ac:dyDescent="0.3">
      <c r="A684" t="s">
        <v>56</v>
      </c>
      <c r="B684" t="s">
        <v>64</v>
      </c>
      <c r="C684" t="s">
        <v>65</v>
      </c>
      <c r="D684" t="s">
        <v>173</v>
      </c>
      <c r="E684">
        <v>2410</v>
      </c>
      <c r="F684" t="str">
        <f>VLOOKUP(D684,'General IEC Material'!D:D,1,0)</f>
        <v>ec Thanduxolo Clinic</v>
      </c>
    </row>
    <row r="685" spans="1:6" x14ac:dyDescent="0.3">
      <c r="A685" t="s">
        <v>56</v>
      </c>
      <c r="B685" t="s">
        <v>62</v>
      </c>
      <c r="C685" t="s">
        <v>63</v>
      </c>
      <c r="D685" t="s">
        <v>1004</v>
      </c>
      <c r="E685">
        <v>575</v>
      </c>
      <c r="F685" t="str">
        <f>VLOOKUP(D685,'General IEC Material'!D:D,1,0)</f>
        <v>ec Thembalethu Clinic (Buffalo City)</v>
      </c>
    </row>
    <row r="686" spans="1:6" x14ac:dyDescent="0.3">
      <c r="A686" t="s">
        <v>56</v>
      </c>
      <c r="B686" t="s">
        <v>1016</v>
      </c>
      <c r="C686" t="s">
        <v>1167</v>
      </c>
      <c r="D686" t="s">
        <v>1179</v>
      </c>
      <c r="E686">
        <v>471</v>
      </c>
      <c r="F686" t="str">
        <f>VLOOKUP(D686,'General IEC Material'!D:D,1,0)</f>
        <v>ec Thembalethu Clinic (Sakhisizwe)</v>
      </c>
    </row>
    <row r="687" spans="1:6" x14ac:dyDescent="0.3">
      <c r="A687" t="s">
        <v>56</v>
      </c>
      <c r="B687" t="s">
        <v>1182</v>
      </c>
      <c r="C687" t="s">
        <v>1226</v>
      </c>
      <c r="D687" t="s">
        <v>1236</v>
      </c>
      <c r="E687">
        <v>443</v>
      </c>
      <c r="F687" t="str">
        <f>VLOOKUP(D687,'General IEC Material'!D:D,1,0)</f>
        <v>ec Thembisa Clinic</v>
      </c>
    </row>
    <row r="688" spans="1:6" x14ac:dyDescent="0.3">
      <c r="A688" t="s">
        <v>56</v>
      </c>
      <c r="B688" t="s">
        <v>1016</v>
      </c>
      <c r="C688" t="s">
        <v>1069</v>
      </c>
      <c r="D688" t="s">
        <v>1111</v>
      </c>
      <c r="E688">
        <v>813</v>
      </c>
      <c r="F688" t="str">
        <f>VLOOKUP(D688,'General IEC Material'!D:D,1,0)</f>
        <v>ec Thornhill CHC</v>
      </c>
    </row>
    <row r="689" spans="1:6" x14ac:dyDescent="0.3">
      <c r="A689" t="s">
        <v>56</v>
      </c>
      <c r="B689" t="s">
        <v>1412</v>
      </c>
      <c r="C689" t="s">
        <v>1433</v>
      </c>
      <c r="D689" t="s">
        <v>1442</v>
      </c>
      <c r="E689">
        <v>620</v>
      </c>
      <c r="F689" t="str">
        <f>VLOOKUP(D689,'General IEC Material'!D:D,1,0)</f>
        <v>ec Thornhill Clinic</v>
      </c>
    </row>
    <row r="690" spans="1:6" x14ac:dyDescent="0.3">
      <c r="A690" t="s">
        <v>56</v>
      </c>
      <c r="B690" t="s">
        <v>794</v>
      </c>
      <c r="C690" t="s">
        <v>912</v>
      </c>
      <c r="D690" t="s">
        <v>942</v>
      </c>
      <c r="E690">
        <v>465</v>
      </c>
      <c r="F690" t="str">
        <f>VLOOKUP(D690,'General IEC Material'!D:D,1,0)</f>
        <v>ec Thozamile Madakana Clinic</v>
      </c>
    </row>
    <row r="691" spans="1:6" x14ac:dyDescent="0.3">
      <c r="A691" t="s">
        <v>56</v>
      </c>
      <c r="B691" t="s">
        <v>68</v>
      </c>
      <c r="C691" t="s">
        <v>1333</v>
      </c>
      <c r="D691" t="s">
        <v>1360</v>
      </c>
      <c r="E691">
        <v>462</v>
      </c>
      <c r="F691" t="str">
        <f>VLOOKUP(D691,'General IEC Material'!D:D,1,0)</f>
        <v>ec Tina Falls Clinic</v>
      </c>
    </row>
    <row r="692" spans="1:6" x14ac:dyDescent="0.3">
      <c r="A692" t="s">
        <v>56</v>
      </c>
      <c r="B692" t="s">
        <v>68</v>
      </c>
      <c r="C692" t="s">
        <v>71</v>
      </c>
      <c r="D692" t="s">
        <v>1411</v>
      </c>
      <c r="E692">
        <v>1382</v>
      </c>
      <c r="F692" t="str">
        <f>VLOOKUP(D692,'General IEC Material'!D:D,1,0)</f>
        <v>ec Tombo CHC</v>
      </c>
    </row>
    <row r="693" spans="1:6" x14ac:dyDescent="0.3">
      <c r="A693" t="s">
        <v>56</v>
      </c>
      <c r="B693" t="s">
        <v>1016</v>
      </c>
      <c r="C693" t="s">
        <v>1043</v>
      </c>
      <c r="D693" t="s">
        <v>1065</v>
      </c>
      <c r="E693">
        <v>488</v>
      </c>
      <c r="F693" t="str">
        <f>VLOOKUP(D693,'General IEC Material'!D:D,1,0)</f>
        <v>ec Tora Clinic</v>
      </c>
    </row>
    <row r="694" spans="1:6" x14ac:dyDescent="0.3">
      <c r="A694" t="s">
        <v>56</v>
      </c>
      <c r="B694" t="s">
        <v>1016</v>
      </c>
      <c r="C694" t="s">
        <v>1119</v>
      </c>
      <c r="D694" t="s">
        <v>1152</v>
      </c>
      <c r="E694">
        <v>344</v>
      </c>
      <c r="F694" t="str">
        <f>VLOOKUP(D694,'General IEC Material'!D:D,1,0)</f>
        <v>ec Tsakana Clinic</v>
      </c>
    </row>
    <row r="695" spans="1:6" x14ac:dyDescent="0.3">
      <c r="A695" t="s">
        <v>56</v>
      </c>
      <c r="B695" t="s">
        <v>57</v>
      </c>
      <c r="C695" t="s">
        <v>59</v>
      </c>
      <c r="D695" t="s">
        <v>762</v>
      </c>
      <c r="E695">
        <v>618</v>
      </c>
      <c r="F695" t="str">
        <f>VLOOKUP(D695,'General IEC Material'!D:D,1,0)</f>
        <v>ec Tsawana Clinic</v>
      </c>
    </row>
    <row r="696" spans="1:6" x14ac:dyDescent="0.3">
      <c r="A696" t="s">
        <v>56</v>
      </c>
      <c r="B696" t="s">
        <v>1016</v>
      </c>
      <c r="C696" t="s">
        <v>1017</v>
      </c>
      <c r="D696" t="s">
        <v>1040</v>
      </c>
      <c r="E696">
        <v>396</v>
      </c>
      <c r="F696" t="str">
        <f>VLOOKUP(D696,'General IEC Material'!D:D,1,0)</f>
        <v>ec Tsembeyi Clinic</v>
      </c>
    </row>
    <row r="697" spans="1:6" x14ac:dyDescent="0.3">
      <c r="A697" t="s">
        <v>56</v>
      </c>
      <c r="B697" t="s">
        <v>1016</v>
      </c>
      <c r="C697" t="s">
        <v>1167</v>
      </c>
      <c r="D697" t="s">
        <v>1180</v>
      </c>
      <c r="E697">
        <v>389</v>
      </c>
      <c r="F697" t="str">
        <f>VLOOKUP(D697,'General IEC Material'!D:D,1,0)</f>
        <v>ec Tsengiwe Clinic</v>
      </c>
    </row>
    <row r="698" spans="1:6" x14ac:dyDescent="0.3">
      <c r="A698" t="s">
        <v>56</v>
      </c>
      <c r="B698" t="s">
        <v>62</v>
      </c>
      <c r="C698" t="s">
        <v>63</v>
      </c>
      <c r="D698" t="s">
        <v>1005</v>
      </c>
      <c r="E698">
        <v>456</v>
      </c>
      <c r="F698" t="str">
        <f>VLOOKUP(D698,'General IEC Material'!D:D,1,0)</f>
        <v>ec Tshabo Clinic</v>
      </c>
    </row>
    <row r="699" spans="1:6" x14ac:dyDescent="0.3">
      <c r="A699" t="s">
        <v>56</v>
      </c>
      <c r="B699" t="s">
        <v>64</v>
      </c>
      <c r="C699" t="s">
        <v>65</v>
      </c>
      <c r="D699" t="s">
        <v>1245</v>
      </c>
      <c r="E699">
        <v>1317</v>
      </c>
      <c r="F699" t="str">
        <f>VLOOKUP(D699,'General IEC Material'!D:D,1,0)</f>
        <v>ec Tshangana Clinic</v>
      </c>
    </row>
    <row r="700" spans="1:6" x14ac:dyDescent="0.3">
      <c r="A700" t="s">
        <v>56</v>
      </c>
      <c r="B700" t="s">
        <v>62</v>
      </c>
      <c r="C700" t="s">
        <v>63</v>
      </c>
      <c r="D700" t="s">
        <v>1006</v>
      </c>
      <c r="E700">
        <v>529</v>
      </c>
      <c r="F700" t="str">
        <f>VLOOKUP(D700,'General IEC Material'!D:D,1,0)</f>
        <v>ec Tshatshu Clinic</v>
      </c>
    </row>
    <row r="701" spans="1:6" x14ac:dyDescent="0.3">
      <c r="A701" t="s">
        <v>56</v>
      </c>
      <c r="B701" t="s">
        <v>68</v>
      </c>
      <c r="C701" t="s">
        <v>70</v>
      </c>
      <c r="D701" t="s">
        <v>1323</v>
      </c>
      <c r="E701">
        <v>763</v>
      </c>
      <c r="F701" t="str">
        <f>VLOOKUP(D701,'General IEC Material'!D:D,1,0)</f>
        <v>ec Tshezi Clinic</v>
      </c>
    </row>
    <row r="702" spans="1:6" x14ac:dyDescent="0.3">
      <c r="A702" t="s">
        <v>56</v>
      </c>
      <c r="B702" t="s">
        <v>57</v>
      </c>
      <c r="C702" t="s">
        <v>61</v>
      </c>
      <c r="D702" t="s">
        <v>793</v>
      </c>
      <c r="E702">
        <v>390</v>
      </c>
      <c r="F702" t="str">
        <f>VLOOKUP(D702,'General IEC Material'!D:D,1,0)</f>
        <v>ec Tshungwana Clinic</v>
      </c>
    </row>
    <row r="703" spans="1:6" x14ac:dyDescent="0.3">
      <c r="A703" t="s">
        <v>56</v>
      </c>
      <c r="B703" t="s">
        <v>68</v>
      </c>
      <c r="C703" t="s">
        <v>1333</v>
      </c>
      <c r="D703" t="s">
        <v>1361</v>
      </c>
      <c r="E703">
        <v>417</v>
      </c>
      <c r="F703" t="str">
        <f>VLOOKUP(D703,'General IEC Material'!D:D,1,0)</f>
        <v>ec Tsilitwa Clinic</v>
      </c>
    </row>
    <row r="704" spans="1:6" x14ac:dyDescent="0.3">
      <c r="A704" t="s">
        <v>56</v>
      </c>
      <c r="B704" t="s">
        <v>1016</v>
      </c>
      <c r="C704" t="s">
        <v>1069</v>
      </c>
      <c r="D704" t="s">
        <v>1112</v>
      </c>
      <c r="E704">
        <v>344</v>
      </c>
      <c r="F704" t="str">
        <f>VLOOKUP(D704,'General IEC Material'!D:D,1,0)</f>
        <v>ec Tsitsikamma Clinic</v>
      </c>
    </row>
    <row r="705" spans="1:6" x14ac:dyDescent="0.3">
      <c r="A705" t="s">
        <v>56</v>
      </c>
      <c r="B705" t="s">
        <v>68</v>
      </c>
      <c r="C705" t="s">
        <v>1333</v>
      </c>
      <c r="D705" t="s">
        <v>1362</v>
      </c>
      <c r="E705">
        <v>1471</v>
      </c>
      <c r="F705" t="str">
        <f>VLOOKUP(D705,'General IEC Material'!D:D,1,0)</f>
        <v>ec Tsolo Clinic</v>
      </c>
    </row>
    <row r="706" spans="1:6" x14ac:dyDescent="0.3">
      <c r="A706" t="s">
        <v>56</v>
      </c>
      <c r="B706" t="s">
        <v>1016</v>
      </c>
      <c r="C706" t="s">
        <v>1119</v>
      </c>
      <c r="D706" t="s">
        <v>1153</v>
      </c>
      <c r="E706">
        <v>465</v>
      </c>
      <c r="F706" t="str">
        <f>VLOOKUP(D706,'General IEC Material'!D:D,1,0)</f>
        <v>ec Tsomo Village Clinic</v>
      </c>
    </row>
    <row r="707" spans="1:6" x14ac:dyDescent="0.3">
      <c r="A707" t="s">
        <v>56</v>
      </c>
      <c r="B707" t="s">
        <v>794</v>
      </c>
      <c r="C707" t="s">
        <v>859</v>
      </c>
      <c r="D707" t="s">
        <v>886</v>
      </c>
      <c r="E707">
        <v>808</v>
      </c>
      <c r="F707" t="str">
        <f>VLOOKUP(D707,'General IEC Material'!D:D,1,0)</f>
        <v>ec Tutura Clinic</v>
      </c>
    </row>
    <row r="708" spans="1:6" x14ac:dyDescent="0.3">
      <c r="A708" t="s">
        <v>56</v>
      </c>
      <c r="B708" t="s">
        <v>62</v>
      </c>
      <c r="C708" t="s">
        <v>63</v>
      </c>
      <c r="D708" t="s">
        <v>1007</v>
      </c>
      <c r="E708">
        <v>362</v>
      </c>
      <c r="F708" t="str">
        <f>VLOOKUP(D708,'General IEC Material'!D:D,1,0)</f>
        <v>ec Twecu Clinic</v>
      </c>
    </row>
    <row r="709" spans="1:6" x14ac:dyDescent="0.3">
      <c r="A709" t="s">
        <v>56</v>
      </c>
      <c r="B709" t="s">
        <v>1412</v>
      </c>
      <c r="C709" t="s">
        <v>1444</v>
      </c>
      <c r="D709" t="s">
        <v>1453</v>
      </c>
      <c r="E709">
        <v>389</v>
      </c>
      <c r="F709" t="str">
        <f>VLOOKUP(D709,'General IEC Material'!D:D,1,0)</f>
        <v>ec Twee Riviere Clinic</v>
      </c>
    </row>
    <row r="710" spans="1:6" x14ac:dyDescent="0.3">
      <c r="A710" t="s">
        <v>56</v>
      </c>
      <c r="B710" t="s">
        <v>794</v>
      </c>
      <c r="C710" t="s">
        <v>859</v>
      </c>
      <c r="D710" t="s">
        <v>887</v>
      </c>
      <c r="E710">
        <v>434</v>
      </c>
      <c r="F710" t="str">
        <f>VLOOKUP(D710,'General IEC Material'!D:D,1,0)</f>
        <v>ec Tyali Clinic</v>
      </c>
    </row>
    <row r="711" spans="1:6" x14ac:dyDescent="0.3">
      <c r="A711" t="s">
        <v>56</v>
      </c>
      <c r="B711" t="s">
        <v>794</v>
      </c>
      <c r="C711" t="s">
        <v>889</v>
      </c>
      <c r="D711" t="s">
        <v>910</v>
      </c>
      <c r="E711">
        <v>344</v>
      </c>
      <c r="F711" t="str">
        <f>VLOOKUP(D711,'General IEC Material'!D:D,1,0)</f>
        <v>ec Tyata Clinic</v>
      </c>
    </row>
    <row r="712" spans="1:6" x14ac:dyDescent="0.3">
      <c r="A712" t="s">
        <v>56</v>
      </c>
      <c r="B712" t="s">
        <v>68</v>
      </c>
      <c r="C712" t="s">
        <v>70</v>
      </c>
      <c r="D712" t="s">
        <v>1324</v>
      </c>
      <c r="E712">
        <v>562</v>
      </c>
      <c r="F712" t="str">
        <f>VLOOKUP(D712,'General IEC Material'!D:D,1,0)</f>
        <v>ec Tyelebana Clinic</v>
      </c>
    </row>
    <row r="713" spans="1:6" x14ac:dyDescent="0.3">
      <c r="A713" t="s">
        <v>56</v>
      </c>
      <c r="B713" t="s">
        <v>1016</v>
      </c>
      <c r="C713" t="s">
        <v>1069</v>
      </c>
      <c r="D713" t="s">
        <v>1113</v>
      </c>
      <c r="E713">
        <v>344</v>
      </c>
      <c r="F713" t="str">
        <f>VLOOKUP(D713,'General IEC Material'!D:D,1,0)</f>
        <v>ec Tylden Clinic</v>
      </c>
    </row>
    <row r="714" spans="1:6" x14ac:dyDescent="0.3">
      <c r="A714" t="s">
        <v>56</v>
      </c>
      <c r="B714" t="s">
        <v>62</v>
      </c>
      <c r="C714" t="s">
        <v>63</v>
      </c>
      <c r="D714" t="s">
        <v>1008</v>
      </c>
      <c r="E714">
        <v>582</v>
      </c>
      <c r="F714" t="str">
        <f>VLOOKUP(D714,'General IEC Material'!D:D,1,0)</f>
        <v>ec Tyutyu Clinic</v>
      </c>
    </row>
    <row r="715" spans="1:6" x14ac:dyDescent="0.3">
      <c r="A715" t="s">
        <v>56</v>
      </c>
      <c r="B715" t="s">
        <v>62</v>
      </c>
      <c r="C715" t="s">
        <v>63</v>
      </c>
      <c r="D715" t="s">
        <v>1009</v>
      </c>
      <c r="E715">
        <v>862</v>
      </c>
      <c r="F715" t="str">
        <f>VLOOKUP(D715,'General IEC Material'!D:D,1,0)</f>
        <v>ec Tyutyu Village Clinic</v>
      </c>
    </row>
    <row r="716" spans="1:6" x14ac:dyDescent="0.3">
      <c r="A716" t="s">
        <v>56</v>
      </c>
      <c r="B716" t="s">
        <v>1182</v>
      </c>
      <c r="C716" t="s">
        <v>1183</v>
      </c>
      <c r="D716" t="s">
        <v>1202</v>
      </c>
      <c r="E716">
        <v>701</v>
      </c>
      <c r="F716" t="str">
        <f>VLOOKUP(D716,'General IEC Material'!D:D,1,0)</f>
        <v>ec Ugie Clinic</v>
      </c>
    </row>
    <row r="717" spans="1:6" x14ac:dyDescent="0.3">
      <c r="A717" t="s">
        <v>56</v>
      </c>
      <c r="B717" t="s">
        <v>1182</v>
      </c>
      <c r="C717" t="s">
        <v>1183</v>
      </c>
      <c r="D717" t="s">
        <v>1203</v>
      </c>
      <c r="E717">
        <v>380</v>
      </c>
      <c r="F717" t="str">
        <f>VLOOKUP(D717,'General IEC Material'!D:D,1,0)</f>
        <v>ec Ulundi Clinic</v>
      </c>
    </row>
    <row r="718" spans="1:6" x14ac:dyDescent="0.3">
      <c r="A718" t="s">
        <v>56</v>
      </c>
      <c r="B718" t="s">
        <v>1412</v>
      </c>
      <c r="C718" t="s">
        <v>1420</v>
      </c>
      <c r="D718" t="s">
        <v>1430</v>
      </c>
      <c r="E718">
        <v>601</v>
      </c>
      <c r="F718" t="str">
        <f>VLOOKUP(D718,'General IEC Material'!D:D,1,0)</f>
        <v>ec Umasizakhe Clinic</v>
      </c>
    </row>
    <row r="719" spans="1:6" x14ac:dyDescent="0.3">
      <c r="A719" t="s">
        <v>56</v>
      </c>
      <c r="B719" t="s">
        <v>1182</v>
      </c>
      <c r="C719" t="s">
        <v>1205</v>
      </c>
      <c r="D719" t="s">
        <v>1223</v>
      </c>
      <c r="E719">
        <v>685</v>
      </c>
      <c r="F719" t="str">
        <f>VLOOKUP(D719,'General IEC Material'!D:D,1,0)</f>
        <v>ec Umlamli Gateway Clinic</v>
      </c>
    </row>
    <row r="720" spans="1:6" x14ac:dyDescent="0.3">
      <c r="A720" t="s">
        <v>56</v>
      </c>
      <c r="B720" t="s">
        <v>1182</v>
      </c>
      <c r="C720" t="s">
        <v>1183</v>
      </c>
      <c r="D720" t="s">
        <v>1204</v>
      </c>
      <c r="E720">
        <v>399</v>
      </c>
      <c r="F720" t="str">
        <f>VLOOKUP(D720,'General IEC Material'!D:D,1,0)</f>
        <v>ec Umnga Flats Clinic</v>
      </c>
    </row>
    <row r="721" spans="1:6" x14ac:dyDescent="0.3">
      <c r="A721" t="s">
        <v>56</v>
      </c>
      <c r="B721" t="s">
        <v>57</v>
      </c>
      <c r="C721" t="s">
        <v>58</v>
      </c>
      <c r="D721" t="s">
        <v>743</v>
      </c>
      <c r="E721">
        <v>506</v>
      </c>
      <c r="F721" t="str">
        <f>VLOOKUP(D721,'General IEC Material'!D:D,1,0)</f>
        <v>ec Umtumase Clinic</v>
      </c>
    </row>
    <row r="722" spans="1:6" x14ac:dyDescent="0.3">
      <c r="A722" t="s">
        <v>56</v>
      </c>
      <c r="B722" t="s">
        <v>1412</v>
      </c>
      <c r="C722" t="s">
        <v>1413</v>
      </c>
      <c r="D722" t="s">
        <v>1418</v>
      </c>
      <c r="E722">
        <v>403</v>
      </c>
      <c r="F722" t="str">
        <f>VLOOKUP(D722,'General IEC Material'!D:D,1,0)</f>
        <v>ec Union Street Clinic</v>
      </c>
    </row>
    <row r="723" spans="1:6" x14ac:dyDescent="0.3">
      <c r="A723" t="s">
        <v>56</v>
      </c>
      <c r="B723" t="s">
        <v>1016</v>
      </c>
      <c r="C723" t="s">
        <v>1167</v>
      </c>
      <c r="D723" t="s">
        <v>1181</v>
      </c>
      <c r="E723">
        <v>344</v>
      </c>
      <c r="F723" t="str">
        <f>VLOOKUP(D723,'General IEC Material'!D:D,1,0)</f>
        <v>ec Upper Lafuta Clinic</v>
      </c>
    </row>
    <row r="724" spans="1:6" x14ac:dyDescent="0.3">
      <c r="A724" t="s">
        <v>56</v>
      </c>
      <c r="B724" t="s">
        <v>1016</v>
      </c>
      <c r="C724" t="s">
        <v>1119</v>
      </c>
      <c r="D724" t="s">
        <v>1154</v>
      </c>
      <c r="E724">
        <v>388</v>
      </c>
      <c r="F724" t="str">
        <f>VLOOKUP(D724,'General IEC Material'!D:D,1,0)</f>
        <v>ec Upper Mncuncuzo Clinic</v>
      </c>
    </row>
    <row r="725" spans="1:6" x14ac:dyDescent="0.3">
      <c r="A725" t="s">
        <v>56</v>
      </c>
      <c r="B725" t="s">
        <v>794</v>
      </c>
      <c r="C725" t="s">
        <v>912</v>
      </c>
      <c r="D725" t="s">
        <v>943</v>
      </c>
      <c r="E725">
        <v>362</v>
      </c>
      <c r="F725" t="str">
        <f>VLOOKUP(D725,'General IEC Material'!D:D,1,0)</f>
        <v>ec Upper Ncera Clinic</v>
      </c>
    </row>
    <row r="726" spans="1:6" x14ac:dyDescent="0.3">
      <c r="A726" t="s">
        <v>56</v>
      </c>
      <c r="B726" t="s">
        <v>68</v>
      </c>
      <c r="C726" t="s">
        <v>70</v>
      </c>
      <c r="D726" t="s">
        <v>1325</v>
      </c>
      <c r="E726">
        <v>437</v>
      </c>
      <c r="F726" t="str">
        <f>VLOOKUP(D726,'General IEC Material'!D:D,1,0)</f>
        <v>ec Upper Xongora Clinic</v>
      </c>
    </row>
    <row r="727" spans="1:6" x14ac:dyDescent="0.3">
      <c r="A727" t="s">
        <v>56</v>
      </c>
      <c r="B727" t="s">
        <v>1016</v>
      </c>
      <c r="C727" t="s">
        <v>1017</v>
      </c>
      <c r="D727" t="s">
        <v>1041</v>
      </c>
      <c r="E727">
        <v>388</v>
      </c>
      <c r="F727" t="str">
        <f>VLOOKUP(D727,'General IEC Material'!D:D,1,0)</f>
        <v>ec Vaalbank Clinic</v>
      </c>
    </row>
    <row r="728" spans="1:6" x14ac:dyDescent="0.3">
      <c r="A728" t="s">
        <v>56</v>
      </c>
      <c r="B728" t="s">
        <v>64</v>
      </c>
      <c r="C728" t="s">
        <v>65</v>
      </c>
      <c r="D728" t="s">
        <v>1246</v>
      </c>
      <c r="E728">
        <v>1197</v>
      </c>
      <c r="F728" t="str">
        <f>VLOOKUP(D728,'General IEC Material'!D:D,1,0)</f>
        <v>ec Veeplaas Clinic</v>
      </c>
    </row>
    <row r="729" spans="1:6" x14ac:dyDescent="0.3">
      <c r="A729" t="s">
        <v>56</v>
      </c>
      <c r="B729" t="s">
        <v>1182</v>
      </c>
      <c r="C729" t="s">
        <v>1226</v>
      </c>
      <c r="D729" t="s">
        <v>1237</v>
      </c>
      <c r="E729">
        <v>592</v>
      </c>
      <c r="F729" t="str">
        <f>VLOOKUP(D729,'General IEC Material'!D:D,1,0)</f>
        <v>ec Venterstad Clinic</v>
      </c>
    </row>
    <row r="730" spans="1:6" x14ac:dyDescent="0.3">
      <c r="A730" t="s">
        <v>56</v>
      </c>
      <c r="B730" t="s">
        <v>1412</v>
      </c>
      <c r="C730" t="s">
        <v>1413</v>
      </c>
      <c r="D730" t="s">
        <v>1419</v>
      </c>
      <c r="E730">
        <v>388</v>
      </c>
      <c r="F730" t="str">
        <f>VLOOKUP(D730,'General IEC Material'!D:D,1,0)</f>
        <v>ec Vera Barford Clinic</v>
      </c>
    </row>
    <row r="731" spans="1:6" x14ac:dyDescent="0.3">
      <c r="A731" t="s">
        <v>56</v>
      </c>
      <c r="B731" t="s">
        <v>794</v>
      </c>
      <c r="C731" t="s">
        <v>912</v>
      </c>
      <c r="D731" t="s">
        <v>944</v>
      </c>
      <c r="E731">
        <v>404</v>
      </c>
      <c r="F731" t="str">
        <f>VLOOKUP(D731,'General IEC Material'!D:D,1,0)</f>
        <v>ec Victoria Gateway Clinic</v>
      </c>
    </row>
    <row r="732" spans="1:6" x14ac:dyDescent="0.3">
      <c r="A732" t="s">
        <v>56</v>
      </c>
      <c r="B732" t="s">
        <v>1412</v>
      </c>
      <c r="C732" t="s">
        <v>1455</v>
      </c>
      <c r="D732" t="s">
        <v>1464</v>
      </c>
      <c r="E732">
        <v>718</v>
      </c>
      <c r="F732" t="str">
        <f>VLOOKUP(D732,'General IEC Material'!D:D,1,0)</f>
        <v>ec Virginia Shumane Clinic</v>
      </c>
    </row>
    <row r="733" spans="1:6" x14ac:dyDescent="0.3">
      <c r="A733" t="s">
        <v>56</v>
      </c>
      <c r="B733" t="s">
        <v>794</v>
      </c>
      <c r="C733" t="s">
        <v>826</v>
      </c>
      <c r="D733" t="s">
        <v>856</v>
      </c>
      <c r="E733">
        <v>864</v>
      </c>
      <c r="F733" t="str">
        <f>VLOOKUP(D733,'General IEC Material'!D:D,1,0)</f>
        <v>ec Vukukhanye Gateway Clinic</v>
      </c>
    </row>
    <row r="734" spans="1:6" x14ac:dyDescent="0.3">
      <c r="A734" t="s">
        <v>56</v>
      </c>
      <c r="B734" t="s">
        <v>64</v>
      </c>
      <c r="C734" t="s">
        <v>67</v>
      </c>
      <c r="D734" t="s">
        <v>186</v>
      </c>
      <c r="E734">
        <v>2828</v>
      </c>
      <c r="F734" t="str">
        <f>VLOOKUP(D734,'General IEC Material'!D:D,1,0)</f>
        <v>ec Walmer 14th Avenue Clinic</v>
      </c>
    </row>
    <row r="735" spans="1:6" x14ac:dyDescent="0.3">
      <c r="A735" t="s">
        <v>56</v>
      </c>
      <c r="B735" t="s">
        <v>794</v>
      </c>
      <c r="C735" t="s">
        <v>912</v>
      </c>
      <c r="D735" t="s">
        <v>945</v>
      </c>
      <c r="E735">
        <v>663</v>
      </c>
      <c r="F735" t="str">
        <f>VLOOKUP(D735,'General IEC Material'!D:D,1,0)</f>
        <v>ec War Memorial Clinic</v>
      </c>
    </row>
    <row r="736" spans="1:6" x14ac:dyDescent="0.3">
      <c r="A736" t="s">
        <v>56</v>
      </c>
      <c r="B736" t="s">
        <v>794</v>
      </c>
      <c r="C736" t="s">
        <v>795</v>
      </c>
      <c r="D736" t="s">
        <v>819</v>
      </c>
      <c r="E736">
        <v>371</v>
      </c>
      <c r="F736" t="str">
        <f>VLOOKUP(D736,'General IEC Material'!D:D,1,0)</f>
        <v>ec Wartburg Clinic</v>
      </c>
    </row>
    <row r="737" spans="1:6" x14ac:dyDescent="0.3">
      <c r="A737" t="s">
        <v>56</v>
      </c>
      <c r="B737" t="s">
        <v>794</v>
      </c>
      <c r="C737" t="s">
        <v>912</v>
      </c>
      <c r="D737" t="s">
        <v>946</v>
      </c>
      <c r="E737">
        <v>344</v>
      </c>
      <c r="F737" t="str">
        <f>VLOOKUP(D737,'General IEC Material'!D:D,1,0)</f>
        <v>ec Washington Clinic</v>
      </c>
    </row>
    <row r="738" spans="1:6" x14ac:dyDescent="0.3">
      <c r="A738" t="s">
        <v>56</v>
      </c>
      <c r="B738" t="s">
        <v>62</v>
      </c>
      <c r="C738" t="s">
        <v>63</v>
      </c>
      <c r="D738" t="s">
        <v>1010</v>
      </c>
      <c r="E738">
        <v>388</v>
      </c>
      <c r="F738" t="str">
        <f>VLOOKUP(D738,'General IEC Material'!D:D,1,0)</f>
        <v>ec Welcomewood Clinic</v>
      </c>
    </row>
    <row r="739" spans="1:6" x14ac:dyDescent="0.3">
      <c r="A739" t="s">
        <v>56</v>
      </c>
      <c r="B739" t="s">
        <v>64</v>
      </c>
      <c r="C739" t="s">
        <v>65</v>
      </c>
      <c r="D739" t="s">
        <v>174</v>
      </c>
      <c r="E739">
        <v>2604</v>
      </c>
      <c r="F739" t="str">
        <f>VLOOKUP(D739,'General IEC Material'!D:D,1,0)</f>
        <v>ec Wells Estate Clinic</v>
      </c>
    </row>
    <row r="740" spans="1:6" x14ac:dyDescent="0.3">
      <c r="A740" t="s">
        <v>56</v>
      </c>
      <c r="B740" t="s">
        <v>794</v>
      </c>
      <c r="C740" t="s">
        <v>889</v>
      </c>
      <c r="D740" t="s">
        <v>911</v>
      </c>
      <c r="E740">
        <v>378</v>
      </c>
      <c r="F740" t="str">
        <f>VLOOKUP(D740,'General IEC Material'!D:D,1,0)</f>
        <v>ec Wesley Clinic</v>
      </c>
    </row>
    <row r="741" spans="1:6" x14ac:dyDescent="0.3">
      <c r="A741" t="s">
        <v>56</v>
      </c>
      <c r="B741" t="s">
        <v>64</v>
      </c>
      <c r="C741" t="s">
        <v>67</v>
      </c>
      <c r="D741" t="s">
        <v>187</v>
      </c>
      <c r="E741">
        <v>5774</v>
      </c>
      <c r="F741" t="str">
        <f>VLOOKUP(D741,'General IEC Material'!D:D,1,0)</f>
        <v>ec West End CHC</v>
      </c>
    </row>
    <row r="742" spans="1:6" x14ac:dyDescent="0.3">
      <c r="A742" t="s">
        <v>56</v>
      </c>
      <c r="B742" t="s">
        <v>1412</v>
      </c>
      <c r="C742" t="s">
        <v>1433</v>
      </c>
      <c r="D742" t="s">
        <v>1443</v>
      </c>
      <c r="E742">
        <v>483</v>
      </c>
      <c r="F742" t="str">
        <f>VLOOKUP(D742,'General IEC Material'!D:D,1,0)</f>
        <v>ec Weston Clinic</v>
      </c>
    </row>
    <row r="743" spans="1:6" x14ac:dyDescent="0.3">
      <c r="A743" t="s">
        <v>56</v>
      </c>
      <c r="B743" t="s">
        <v>1016</v>
      </c>
      <c r="C743" t="s">
        <v>1069</v>
      </c>
      <c r="D743" t="s">
        <v>1114</v>
      </c>
      <c r="E743">
        <v>1416</v>
      </c>
      <c r="F743" t="str">
        <f>VLOOKUP(D743,'General IEC Material'!D:D,1,0)</f>
        <v>ec Whittlesea CHC</v>
      </c>
    </row>
    <row r="744" spans="1:6" x14ac:dyDescent="0.3">
      <c r="A744" t="s">
        <v>56</v>
      </c>
      <c r="B744" t="s">
        <v>1412</v>
      </c>
      <c r="C744" t="s">
        <v>1420</v>
      </c>
      <c r="D744" t="s">
        <v>1431</v>
      </c>
      <c r="E744">
        <v>618</v>
      </c>
      <c r="F744" t="str">
        <f>VLOOKUP(D744,'General IEC Material'!D:D,1,0)</f>
        <v>ec Willowmore Clinic</v>
      </c>
    </row>
    <row r="745" spans="1:6" x14ac:dyDescent="0.3">
      <c r="A745" t="s">
        <v>56</v>
      </c>
      <c r="B745" t="s">
        <v>794</v>
      </c>
      <c r="C745" t="s">
        <v>826</v>
      </c>
      <c r="D745" t="s">
        <v>857</v>
      </c>
      <c r="E745">
        <v>1913</v>
      </c>
      <c r="F745" t="str">
        <f>VLOOKUP(D745,'General IEC Material'!D:D,1,0)</f>
        <v>ec Willowvale CHC</v>
      </c>
    </row>
    <row r="746" spans="1:6" x14ac:dyDescent="0.3">
      <c r="A746" t="s">
        <v>56</v>
      </c>
      <c r="B746" t="s">
        <v>68</v>
      </c>
      <c r="C746" t="s">
        <v>70</v>
      </c>
      <c r="D746" t="s">
        <v>1326</v>
      </c>
      <c r="E746">
        <v>911</v>
      </c>
      <c r="F746" t="str">
        <f>VLOOKUP(D746,'General IEC Material'!D:D,1,0)</f>
        <v>ec Wilo Clinic</v>
      </c>
    </row>
    <row r="747" spans="1:6" x14ac:dyDescent="0.3">
      <c r="A747" t="s">
        <v>56</v>
      </c>
      <c r="B747" t="s">
        <v>1182</v>
      </c>
      <c r="C747" t="s">
        <v>1205</v>
      </c>
      <c r="D747" t="s">
        <v>1224</v>
      </c>
      <c r="E747">
        <v>711</v>
      </c>
      <c r="F747" t="str">
        <f>VLOOKUP(D747,'General IEC Material'!D:D,1,0)</f>
        <v>ec Wittebergen Clinic</v>
      </c>
    </row>
    <row r="748" spans="1:6" x14ac:dyDescent="0.3">
      <c r="A748" t="s">
        <v>56</v>
      </c>
      <c r="B748" t="s">
        <v>1412</v>
      </c>
      <c r="C748" t="s">
        <v>1420</v>
      </c>
      <c r="D748" t="s">
        <v>1432</v>
      </c>
      <c r="E748">
        <v>353</v>
      </c>
      <c r="F748" t="str">
        <f>VLOOKUP(D748,'General IEC Material'!D:D,1,0)</f>
        <v>ec Wongalethu Clinic</v>
      </c>
    </row>
    <row r="749" spans="1:6" x14ac:dyDescent="0.3">
      <c r="A749" t="s">
        <v>56</v>
      </c>
      <c r="B749" t="s">
        <v>1412</v>
      </c>
      <c r="C749" t="s">
        <v>1444</v>
      </c>
      <c r="D749" t="s">
        <v>1454</v>
      </c>
      <c r="E749">
        <v>353</v>
      </c>
      <c r="F749" t="str">
        <f>VLOOKUP(D749,'General IEC Material'!D:D,1,0)</f>
        <v>ec Woodlands Clinic</v>
      </c>
    </row>
    <row r="750" spans="1:6" x14ac:dyDescent="0.3">
      <c r="A750" t="s">
        <v>56</v>
      </c>
      <c r="B750" t="s">
        <v>794</v>
      </c>
      <c r="C750" t="s">
        <v>826</v>
      </c>
      <c r="D750" t="s">
        <v>858</v>
      </c>
      <c r="E750">
        <v>1710</v>
      </c>
      <c r="F750" t="str">
        <f>VLOOKUP(D750,'General IEC Material'!D:D,1,0)</f>
        <v>ec Xhora CHC</v>
      </c>
    </row>
    <row r="751" spans="1:6" x14ac:dyDescent="0.3">
      <c r="A751" t="s">
        <v>56</v>
      </c>
      <c r="B751" t="s">
        <v>68</v>
      </c>
      <c r="C751" t="s">
        <v>70</v>
      </c>
      <c r="D751" t="s">
        <v>1327</v>
      </c>
      <c r="E751">
        <v>639</v>
      </c>
      <c r="F751" t="str">
        <f>VLOOKUP(D751,'General IEC Material'!D:D,1,0)</f>
        <v>ec Xhwili Clinic</v>
      </c>
    </row>
    <row r="752" spans="1:6" x14ac:dyDescent="0.3">
      <c r="A752" t="s">
        <v>56</v>
      </c>
      <c r="B752" t="s">
        <v>1016</v>
      </c>
      <c r="C752" t="s">
        <v>1017</v>
      </c>
      <c r="D752" t="s">
        <v>1042</v>
      </c>
      <c r="E752">
        <v>378</v>
      </c>
      <c r="F752" t="str">
        <f>VLOOKUP(D752,'General IEC Material'!D:D,1,0)</f>
        <v>ec Xonxa Clinic</v>
      </c>
    </row>
    <row r="753" spans="1:6" x14ac:dyDescent="0.3">
      <c r="A753" t="s">
        <v>56</v>
      </c>
      <c r="B753" t="s">
        <v>68</v>
      </c>
      <c r="C753" t="s">
        <v>69</v>
      </c>
      <c r="D753" t="s">
        <v>1282</v>
      </c>
      <c r="E753">
        <v>742</v>
      </c>
      <c r="F753" t="str">
        <f>VLOOKUP(D753,'General IEC Material'!D:D,1,0)</f>
        <v>ec Xopozo Clinic</v>
      </c>
    </row>
    <row r="754" spans="1:6" x14ac:dyDescent="0.3">
      <c r="A754" t="s">
        <v>56</v>
      </c>
      <c r="B754" t="s">
        <v>1016</v>
      </c>
      <c r="C754" t="s">
        <v>1119</v>
      </c>
      <c r="D754" t="s">
        <v>1155</v>
      </c>
      <c r="E754">
        <v>501</v>
      </c>
      <c r="F754" t="str">
        <f>VLOOKUP(D754,'General IEC Material'!D:D,1,0)</f>
        <v>ec Xume Clinic</v>
      </c>
    </row>
    <row r="755" spans="1:6" x14ac:dyDescent="0.3">
      <c r="A755" t="s">
        <v>56</v>
      </c>
      <c r="B755" t="s">
        <v>68</v>
      </c>
      <c r="C755" t="s">
        <v>69</v>
      </c>
      <c r="D755" t="s">
        <v>1283</v>
      </c>
      <c r="E755">
        <v>613</v>
      </c>
      <c r="F755" t="str">
        <f>VLOOKUP(D755,'General IEC Material'!D:D,1,0)</f>
        <v>ec Xurana Clinic</v>
      </c>
    </row>
    <row r="756" spans="1:6" x14ac:dyDescent="0.3">
      <c r="A756" t="s">
        <v>56</v>
      </c>
      <c r="B756" t="s">
        <v>1016</v>
      </c>
      <c r="C756" t="s">
        <v>1069</v>
      </c>
      <c r="D756" t="s">
        <v>1115</v>
      </c>
      <c r="E756">
        <v>372</v>
      </c>
      <c r="F756" t="str">
        <f>VLOOKUP(D756,'General IEC Material'!D:D,1,0)</f>
        <v>ec Yonda Clinic</v>
      </c>
    </row>
    <row r="757" spans="1:6" x14ac:dyDescent="0.3">
      <c r="A757" t="s">
        <v>56</v>
      </c>
      <c r="B757" t="s">
        <v>1016</v>
      </c>
      <c r="C757" t="s">
        <v>1043</v>
      </c>
      <c r="D757" t="s">
        <v>1066</v>
      </c>
      <c r="E757">
        <v>416</v>
      </c>
      <c r="F757" t="str">
        <f>VLOOKUP(D757,'General IEC Material'!D:D,1,0)</f>
        <v>ec Zabasa Clinic</v>
      </c>
    </row>
    <row r="758" spans="1:6" x14ac:dyDescent="0.3">
      <c r="A758" t="s">
        <v>56</v>
      </c>
      <c r="B758" t="s">
        <v>1016</v>
      </c>
      <c r="C758" t="s">
        <v>1043</v>
      </c>
      <c r="D758" t="s">
        <v>1067</v>
      </c>
      <c r="E758">
        <v>408</v>
      </c>
      <c r="F758" t="str">
        <f>VLOOKUP(D758,'General IEC Material'!D:D,1,0)</f>
        <v>ec Zadungeni Clinic</v>
      </c>
    </row>
    <row r="759" spans="1:6" x14ac:dyDescent="0.3">
      <c r="A759" t="s">
        <v>56</v>
      </c>
      <c r="B759" t="s">
        <v>794</v>
      </c>
      <c r="C759" t="s">
        <v>795</v>
      </c>
      <c r="D759" t="s">
        <v>820</v>
      </c>
      <c r="E759">
        <v>344</v>
      </c>
      <c r="F759" t="str">
        <f>VLOOKUP(D759,'General IEC Material'!D:D,1,0)</f>
        <v>ec Zalara Clinic</v>
      </c>
    </row>
    <row r="760" spans="1:6" x14ac:dyDescent="0.3">
      <c r="A760" t="s">
        <v>56</v>
      </c>
      <c r="B760" t="s">
        <v>62</v>
      </c>
      <c r="C760" t="s">
        <v>63</v>
      </c>
      <c r="D760" t="s">
        <v>1011</v>
      </c>
      <c r="E760">
        <v>731</v>
      </c>
      <c r="F760" t="str">
        <f>VLOOKUP(D760,'General IEC Material'!D:D,1,0)</f>
        <v>ec Zanempilo Clinic (East London)</v>
      </c>
    </row>
    <row r="761" spans="1:6" x14ac:dyDescent="0.3">
      <c r="A761" t="s">
        <v>56</v>
      </c>
      <c r="B761" t="s">
        <v>62</v>
      </c>
      <c r="C761" t="s">
        <v>63</v>
      </c>
      <c r="D761" t="s">
        <v>1012</v>
      </c>
      <c r="E761">
        <v>388</v>
      </c>
      <c r="F761" t="str">
        <f>VLOOKUP(D761,'General IEC Material'!D:D,1,0)</f>
        <v>ec Zanempilo Clinic (Zwelitsha)</v>
      </c>
    </row>
    <row r="762" spans="1:6" x14ac:dyDescent="0.3">
      <c r="A762" t="s">
        <v>56</v>
      </c>
      <c r="B762" t="s">
        <v>794</v>
      </c>
      <c r="C762" t="s">
        <v>859</v>
      </c>
      <c r="D762" t="s">
        <v>888</v>
      </c>
      <c r="E762">
        <v>406</v>
      </c>
      <c r="F762" t="str">
        <f>VLOOKUP(D762,'General IEC Material'!D:D,1,0)</f>
        <v>ec Zazulwana Clinic</v>
      </c>
    </row>
    <row r="763" spans="1:6" x14ac:dyDescent="0.3">
      <c r="A763" t="s">
        <v>56</v>
      </c>
      <c r="B763" t="s">
        <v>1182</v>
      </c>
      <c r="C763" t="s">
        <v>1205</v>
      </c>
      <c r="D763" t="s">
        <v>1225</v>
      </c>
      <c r="E763">
        <v>823</v>
      </c>
      <c r="F763" t="str">
        <f>VLOOKUP(D763,'General IEC Material'!D:D,1,0)</f>
        <v>ec Zenethemba Clinic</v>
      </c>
    </row>
    <row r="764" spans="1:6" x14ac:dyDescent="0.3">
      <c r="A764" t="s">
        <v>56</v>
      </c>
      <c r="B764" t="s">
        <v>68</v>
      </c>
      <c r="C764" t="s">
        <v>70</v>
      </c>
      <c r="D764" t="s">
        <v>1328</v>
      </c>
      <c r="E764">
        <v>874</v>
      </c>
      <c r="F764" t="str">
        <f>VLOOKUP(D764,'General IEC Material'!D:D,1,0)</f>
        <v>ec Zidindi Clinic</v>
      </c>
    </row>
    <row r="765" spans="1:6" x14ac:dyDescent="0.3">
      <c r="A765" t="s">
        <v>56</v>
      </c>
      <c r="B765" t="s">
        <v>794</v>
      </c>
      <c r="C765" t="s">
        <v>912</v>
      </c>
      <c r="D765" t="s">
        <v>947</v>
      </c>
      <c r="E765">
        <v>344</v>
      </c>
      <c r="F765" t="str">
        <f>VLOOKUP(D765,'General IEC Material'!D:D,1,0)</f>
        <v>ec Zigodlo Clinic</v>
      </c>
    </row>
    <row r="766" spans="1:6" x14ac:dyDescent="0.3">
      <c r="A766" t="s">
        <v>56</v>
      </c>
      <c r="B766" t="s">
        <v>794</v>
      </c>
      <c r="C766" t="s">
        <v>912</v>
      </c>
      <c r="D766" t="s">
        <v>948</v>
      </c>
      <c r="E766">
        <v>371</v>
      </c>
      <c r="F766" t="str">
        <f>VLOOKUP(D766,'General IEC Material'!D:D,1,0)</f>
        <v>ec Zihlahleni Clinic</v>
      </c>
    </row>
    <row r="767" spans="1:6" x14ac:dyDescent="0.3">
      <c r="A767" t="s">
        <v>56</v>
      </c>
      <c r="B767" t="s">
        <v>62</v>
      </c>
      <c r="C767" t="s">
        <v>63</v>
      </c>
      <c r="D767" t="s">
        <v>1013</v>
      </c>
      <c r="E767">
        <v>362</v>
      </c>
      <c r="F767" t="str">
        <f>VLOOKUP(D767,'General IEC Material'!D:D,1,0)</f>
        <v>ec Zikhova Clinic</v>
      </c>
    </row>
    <row r="768" spans="1:6" x14ac:dyDescent="0.3">
      <c r="A768" t="s">
        <v>56</v>
      </c>
      <c r="B768" t="s">
        <v>62</v>
      </c>
      <c r="C768" t="s">
        <v>63</v>
      </c>
      <c r="D768" t="s">
        <v>1014</v>
      </c>
      <c r="E768">
        <v>924</v>
      </c>
      <c r="F768" t="str">
        <f>VLOOKUP(D768,'General IEC Material'!D:D,1,0)</f>
        <v>ec Zingisa NU 5 Clinic</v>
      </c>
    </row>
    <row r="769" spans="1:6" x14ac:dyDescent="0.3">
      <c r="A769" t="s">
        <v>56</v>
      </c>
      <c r="B769" t="s">
        <v>1016</v>
      </c>
      <c r="C769" t="s">
        <v>1069</v>
      </c>
      <c r="D769" t="s">
        <v>1116</v>
      </c>
      <c r="E769">
        <v>353</v>
      </c>
      <c r="F769" t="str">
        <f>VLOOKUP(D769,'General IEC Material'!D:D,1,0)</f>
        <v>ec Zingquthu Clinic</v>
      </c>
    </row>
    <row r="770" spans="1:6" x14ac:dyDescent="0.3">
      <c r="A770" t="s">
        <v>56</v>
      </c>
      <c r="B770" t="s">
        <v>68</v>
      </c>
      <c r="C770" t="s">
        <v>70</v>
      </c>
      <c r="D770" t="s">
        <v>1329</v>
      </c>
      <c r="E770">
        <v>929</v>
      </c>
      <c r="F770" t="str">
        <f>VLOOKUP(D770,'General IEC Material'!D:D,1,0)</f>
        <v>ec Zitatele Clinic</v>
      </c>
    </row>
    <row r="771" spans="1:6" x14ac:dyDescent="0.3">
      <c r="A771" t="s">
        <v>56</v>
      </c>
      <c r="B771" t="s">
        <v>68</v>
      </c>
      <c r="C771" t="s">
        <v>70</v>
      </c>
      <c r="D771" t="s">
        <v>1330</v>
      </c>
      <c r="E771">
        <v>1075</v>
      </c>
      <c r="F771" t="str">
        <f>VLOOKUP(D771,'General IEC Material'!D:D,1,0)</f>
        <v>ec Zitulele Gateway Clinic</v>
      </c>
    </row>
    <row r="772" spans="1:6" x14ac:dyDescent="0.3">
      <c r="A772" t="s">
        <v>56</v>
      </c>
      <c r="B772" t="s">
        <v>1016</v>
      </c>
      <c r="C772" t="s">
        <v>1069</v>
      </c>
      <c r="D772" t="s">
        <v>1117</v>
      </c>
      <c r="E772">
        <v>513</v>
      </c>
      <c r="F772" t="str">
        <f>VLOOKUP(D772,'General IEC Material'!D:D,1,0)</f>
        <v>ec Zola Clinic</v>
      </c>
    </row>
    <row r="773" spans="1:6" x14ac:dyDescent="0.3">
      <c r="A773" t="s">
        <v>56</v>
      </c>
      <c r="B773" t="s">
        <v>57</v>
      </c>
      <c r="C773" t="s">
        <v>60</v>
      </c>
      <c r="D773" t="s">
        <v>773</v>
      </c>
      <c r="E773">
        <v>579</v>
      </c>
      <c r="F773" t="str">
        <f>VLOOKUP(D773,'General IEC Material'!D:D,1,0)</f>
        <v>ec Zulu Clinic</v>
      </c>
    </row>
    <row r="774" spans="1:6" x14ac:dyDescent="0.3">
      <c r="A774" t="s">
        <v>56</v>
      </c>
      <c r="B774" t="s">
        <v>1016</v>
      </c>
      <c r="C774" t="s">
        <v>1043</v>
      </c>
      <c r="D774" t="s">
        <v>1068</v>
      </c>
      <c r="E774">
        <v>743</v>
      </c>
      <c r="F774" t="str">
        <f>VLOOKUP(D774,'General IEC Material'!D:D,1,0)</f>
        <v>ec Zwelakhe Dalasile CHC</v>
      </c>
    </row>
    <row r="775" spans="1:6" x14ac:dyDescent="0.3">
      <c r="A775" t="s">
        <v>56</v>
      </c>
      <c r="B775" t="s">
        <v>68</v>
      </c>
      <c r="C775" t="s">
        <v>70</v>
      </c>
      <c r="D775" t="s">
        <v>1331</v>
      </c>
      <c r="E775">
        <v>551</v>
      </c>
      <c r="F775" t="str">
        <f>VLOOKUP(D775,'General IEC Material'!D:D,1,0)</f>
        <v>ec Zwelebhunga Clinic</v>
      </c>
    </row>
    <row r="776" spans="1:6" x14ac:dyDescent="0.3">
      <c r="A776" t="s">
        <v>56</v>
      </c>
      <c r="B776" t="s">
        <v>1016</v>
      </c>
      <c r="C776" t="s">
        <v>1069</v>
      </c>
      <c r="D776" t="s">
        <v>1118</v>
      </c>
      <c r="E776">
        <v>344</v>
      </c>
      <c r="F776" t="str">
        <f>VLOOKUP(D776,'General IEC Material'!D:D,1,0)</f>
        <v>ec Zweledinga Clinic</v>
      </c>
    </row>
    <row r="777" spans="1:6" x14ac:dyDescent="0.3">
      <c r="A777" t="s">
        <v>56</v>
      </c>
      <c r="B777" t="s">
        <v>68</v>
      </c>
      <c r="C777" t="s">
        <v>70</v>
      </c>
      <c r="D777" t="s">
        <v>1332</v>
      </c>
      <c r="E777">
        <v>676</v>
      </c>
      <c r="F777" t="str">
        <f>VLOOKUP(D777,'General IEC Material'!D:D,1,0)</f>
        <v>ec Zwelichumile Clinic</v>
      </c>
    </row>
    <row r="778" spans="1:6" x14ac:dyDescent="0.3">
      <c r="A778" t="s">
        <v>56</v>
      </c>
      <c r="B778" t="s">
        <v>62</v>
      </c>
      <c r="C778" t="s">
        <v>63</v>
      </c>
      <c r="D778" t="s">
        <v>1015</v>
      </c>
      <c r="E778">
        <v>951</v>
      </c>
      <c r="F778" t="str">
        <f>VLOOKUP(D778,'General IEC Material'!D:D,1,0)</f>
        <v>ec Zwelitsha Zone 5 Clinic</v>
      </c>
    </row>
    <row r="779" spans="1:6" x14ac:dyDescent="0.3">
      <c r="A779" t="s">
        <v>56</v>
      </c>
      <c r="B779" t="s">
        <v>64</v>
      </c>
      <c r="C779" t="s">
        <v>65</v>
      </c>
      <c r="D779" t="s">
        <v>175</v>
      </c>
      <c r="E779">
        <v>4337</v>
      </c>
      <c r="F779" t="str">
        <f>VLOOKUP(D779,'General IEC Material'!D:D,1,0)</f>
        <v>ec Zwide Clinic</v>
      </c>
    </row>
    <row r="780" spans="1:6" x14ac:dyDescent="0.3">
      <c r="A780" t="s">
        <v>1483</v>
      </c>
      <c r="B780" t="s">
        <v>1529</v>
      </c>
      <c r="C780" t="s">
        <v>1565</v>
      </c>
      <c r="D780" t="s">
        <v>1566</v>
      </c>
      <c r="E780">
        <v>1839</v>
      </c>
      <c r="F780" t="str">
        <f>VLOOKUP(D780,'General IEC Material'!D:D,1,0)</f>
        <v>fs Albert Luthuli Memorial Clinic</v>
      </c>
    </row>
    <row r="781" spans="1:6" x14ac:dyDescent="0.3">
      <c r="A781" t="s">
        <v>1483</v>
      </c>
      <c r="B781" t="s">
        <v>1529</v>
      </c>
      <c r="C781" t="s">
        <v>1537</v>
      </c>
      <c r="D781" t="s">
        <v>1538</v>
      </c>
      <c r="E781">
        <v>414</v>
      </c>
      <c r="F781" t="str">
        <f>VLOOKUP(D781,'General IEC Material'!D:D,1,0)</f>
        <v>fs Allanridge Clinic</v>
      </c>
    </row>
    <row r="782" spans="1:6" x14ac:dyDescent="0.3">
      <c r="A782" t="s">
        <v>1483</v>
      </c>
      <c r="B782" t="s">
        <v>1529</v>
      </c>
      <c r="C782" t="s">
        <v>1537</v>
      </c>
      <c r="D782" t="s">
        <v>1539</v>
      </c>
      <c r="E782">
        <v>541</v>
      </c>
      <c r="F782" t="str">
        <f>VLOOKUP(D782,'General IEC Material'!D:D,1,0)</f>
        <v>fs AM Kruger Clinic</v>
      </c>
    </row>
    <row r="783" spans="1:6" x14ac:dyDescent="0.3">
      <c r="A783" t="s">
        <v>1483</v>
      </c>
      <c r="B783" t="s">
        <v>1484</v>
      </c>
      <c r="C783" t="s">
        <v>1504</v>
      </c>
      <c r="D783" t="s">
        <v>1505</v>
      </c>
      <c r="E783">
        <v>734</v>
      </c>
      <c r="F783" t="str">
        <f>VLOOKUP(D783,'General IEC Material'!D:D,1,0)</f>
        <v>fs Ango Maseola (Marikana) Clinic</v>
      </c>
    </row>
    <row r="784" spans="1:6" x14ac:dyDescent="0.3">
      <c r="A784" t="s">
        <v>1483</v>
      </c>
      <c r="B784" t="s">
        <v>1578</v>
      </c>
      <c r="C784" t="s">
        <v>1579</v>
      </c>
      <c r="D784" t="s">
        <v>1580</v>
      </c>
      <c r="E784">
        <v>830</v>
      </c>
      <c r="F784" t="str">
        <f>VLOOKUP(D784,'General IEC Material'!D:D,1,0)</f>
        <v>fs Bainsvlei Clinic</v>
      </c>
    </row>
    <row r="785" spans="1:6" x14ac:dyDescent="0.3">
      <c r="A785" t="s">
        <v>1483</v>
      </c>
      <c r="B785" t="s">
        <v>1630</v>
      </c>
      <c r="C785" t="s">
        <v>1631</v>
      </c>
      <c r="D785" t="s">
        <v>1632</v>
      </c>
      <c r="E785">
        <v>1183</v>
      </c>
      <c r="F785" t="str">
        <f>VLOOKUP(D785,'General IEC Material'!D:D,1,0)</f>
        <v>fs Bakenpark Clinic</v>
      </c>
    </row>
    <row r="786" spans="1:6" x14ac:dyDescent="0.3">
      <c r="A786" t="s">
        <v>1483</v>
      </c>
      <c r="B786" t="s">
        <v>1578</v>
      </c>
      <c r="C786" t="s">
        <v>1579</v>
      </c>
      <c r="D786" t="s">
        <v>1581</v>
      </c>
      <c r="E786">
        <v>3981</v>
      </c>
      <c r="F786" t="str">
        <f>VLOOKUP(D786,'General IEC Material'!D:D,1,0)</f>
        <v>fs Batho Clinic</v>
      </c>
    </row>
    <row r="787" spans="1:6" x14ac:dyDescent="0.3">
      <c r="A787" t="s">
        <v>1483</v>
      </c>
      <c r="B787" t="s">
        <v>1578</v>
      </c>
      <c r="C787" t="s">
        <v>1579</v>
      </c>
      <c r="D787" t="s">
        <v>1582</v>
      </c>
      <c r="E787">
        <v>1341</v>
      </c>
      <c r="F787" t="str">
        <f>VLOOKUP(D787,'General IEC Material'!D:D,1,0)</f>
        <v>fs Bayswater Clinic</v>
      </c>
    </row>
    <row r="788" spans="1:6" x14ac:dyDescent="0.3">
      <c r="A788" t="s">
        <v>1483</v>
      </c>
      <c r="B788" t="s">
        <v>1630</v>
      </c>
      <c r="C788" t="s">
        <v>1631</v>
      </c>
      <c r="D788" t="s">
        <v>1633</v>
      </c>
      <c r="E788">
        <v>1609</v>
      </c>
      <c r="F788" t="str">
        <f>VLOOKUP(D788,'General IEC Material'!D:D,1,0)</f>
        <v>fs Bethlehem Clinic</v>
      </c>
    </row>
    <row r="789" spans="1:6" x14ac:dyDescent="0.3">
      <c r="A789" t="s">
        <v>1483</v>
      </c>
      <c r="B789" t="s">
        <v>1578</v>
      </c>
      <c r="C789" t="s">
        <v>1579</v>
      </c>
      <c r="D789" t="s">
        <v>1583</v>
      </c>
      <c r="E789">
        <v>3355</v>
      </c>
      <c r="F789" t="str">
        <f>VLOOKUP(D789,'General IEC Material'!D:D,1,0)</f>
        <v>fs Bloemspruit Clinic</v>
      </c>
    </row>
    <row r="790" spans="1:6" x14ac:dyDescent="0.3">
      <c r="A790" t="s">
        <v>1483</v>
      </c>
      <c r="B790" t="s">
        <v>1630</v>
      </c>
      <c r="C790" t="s">
        <v>1641</v>
      </c>
      <c r="D790" t="s">
        <v>1642</v>
      </c>
      <c r="E790">
        <v>1204</v>
      </c>
      <c r="F790" t="str">
        <f>VLOOKUP(D790,'General IEC Material'!D:D,1,0)</f>
        <v>fs Blue Gum Bush Clinic</v>
      </c>
    </row>
    <row r="791" spans="1:6" x14ac:dyDescent="0.3">
      <c r="A791" t="s">
        <v>1483</v>
      </c>
      <c r="B791" t="s">
        <v>1630</v>
      </c>
      <c r="C791" t="s">
        <v>1631</v>
      </c>
      <c r="D791" t="s">
        <v>1634</v>
      </c>
      <c r="E791">
        <v>1312</v>
      </c>
      <c r="F791" t="str">
        <f>VLOOKUP(D791,'General IEC Material'!D:D,1,0)</f>
        <v>fs Bohlokong Clinic</v>
      </c>
    </row>
    <row r="792" spans="1:6" x14ac:dyDescent="0.3">
      <c r="A792" t="s">
        <v>1483</v>
      </c>
      <c r="B792" t="s">
        <v>1630</v>
      </c>
      <c r="C792" t="s">
        <v>1641</v>
      </c>
      <c r="D792" t="s">
        <v>1643</v>
      </c>
      <c r="E792">
        <v>1157</v>
      </c>
      <c r="F792" t="str">
        <f>VLOOKUP(D792,'General IEC Material'!D:D,1,0)</f>
        <v>fs Boiketlo Clinic</v>
      </c>
    </row>
    <row r="793" spans="1:6" x14ac:dyDescent="0.3">
      <c r="A793" t="s">
        <v>1483</v>
      </c>
      <c r="B793" t="s">
        <v>1529</v>
      </c>
      <c r="C793" t="s">
        <v>1537</v>
      </c>
      <c r="D793" t="s">
        <v>1540</v>
      </c>
      <c r="E793">
        <v>740</v>
      </c>
      <c r="F793" t="str">
        <f>VLOOKUP(D793,'General IEC Material'!D:D,1,0)</f>
        <v>fs Boithusong Clinic</v>
      </c>
    </row>
    <row r="794" spans="1:6" x14ac:dyDescent="0.3">
      <c r="A794" t="s">
        <v>1483</v>
      </c>
      <c r="B794" t="s">
        <v>1630</v>
      </c>
      <c r="C794" t="s">
        <v>1696</v>
      </c>
      <c r="D794" t="s">
        <v>1697</v>
      </c>
      <c r="E794">
        <v>344</v>
      </c>
      <c r="F794" t="str">
        <f>VLOOKUP(D794,'General IEC Material'!D:D,1,0)</f>
        <v>fs Boitumelo (Senekal) Clinic</v>
      </c>
    </row>
    <row r="795" spans="1:6" x14ac:dyDescent="0.3">
      <c r="A795" t="s">
        <v>1483</v>
      </c>
      <c r="B795" t="s">
        <v>1630</v>
      </c>
      <c r="C795" t="s">
        <v>1641</v>
      </c>
      <c r="D795" t="s">
        <v>1644</v>
      </c>
      <c r="E795">
        <v>740</v>
      </c>
      <c r="F795" t="str">
        <f>VLOOKUP(D795,'General IEC Material'!D:D,1,0)</f>
        <v>fs Bolata Clinic</v>
      </c>
    </row>
    <row r="796" spans="1:6" x14ac:dyDescent="0.3">
      <c r="A796" t="s">
        <v>1483</v>
      </c>
      <c r="B796" t="s">
        <v>1529</v>
      </c>
      <c r="C796" t="s">
        <v>1537</v>
      </c>
      <c r="D796" t="s">
        <v>1541</v>
      </c>
      <c r="E796">
        <v>941</v>
      </c>
      <c r="F796" t="str">
        <f>VLOOKUP(D796,'General IEC Material'!D:D,1,0)</f>
        <v>fs Bophelong (Allanridge) Clinic</v>
      </c>
    </row>
    <row r="797" spans="1:6" x14ac:dyDescent="0.3">
      <c r="A797" t="s">
        <v>1483</v>
      </c>
      <c r="B797" t="s">
        <v>1578</v>
      </c>
      <c r="C797" t="s">
        <v>1599</v>
      </c>
      <c r="D797" t="s">
        <v>1600</v>
      </c>
      <c r="E797">
        <v>1138</v>
      </c>
      <c r="F797" t="str">
        <f>VLOOKUP(D797,'General IEC Material'!D:D,1,0)</f>
        <v>fs Bophelong (Botshabelo) Clinic</v>
      </c>
    </row>
    <row r="798" spans="1:6" x14ac:dyDescent="0.3">
      <c r="A798" t="s">
        <v>1483</v>
      </c>
      <c r="B798" t="s">
        <v>1484</v>
      </c>
      <c r="C798" t="s">
        <v>1504</v>
      </c>
      <c r="D798" t="s">
        <v>1506</v>
      </c>
      <c r="E798">
        <v>1167</v>
      </c>
      <c r="F798" t="str">
        <f>VLOOKUP(D798,'General IEC Material'!D:D,1,0)</f>
        <v>fs Bophelong (Kroonstad) Clinic</v>
      </c>
    </row>
    <row r="799" spans="1:6" x14ac:dyDescent="0.3">
      <c r="A799" t="s">
        <v>1483</v>
      </c>
      <c r="B799" t="s">
        <v>1529</v>
      </c>
      <c r="C799" t="s">
        <v>1537</v>
      </c>
      <c r="D799" t="s">
        <v>1542</v>
      </c>
      <c r="E799">
        <v>817</v>
      </c>
      <c r="F799" t="str">
        <f>VLOOKUP(D799,'General IEC Material'!D:D,1,0)</f>
        <v>fs Bophelong (Odendaalsrus) Clinic</v>
      </c>
    </row>
    <row r="800" spans="1:6" x14ac:dyDescent="0.3">
      <c r="A800" t="s">
        <v>1483</v>
      </c>
      <c r="B800" t="s">
        <v>1709</v>
      </c>
      <c r="C800" t="s">
        <v>1720</v>
      </c>
      <c r="D800" t="s">
        <v>1721</v>
      </c>
      <c r="E800">
        <v>989</v>
      </c>
      <c r="F800" t="str">
        <f>VLOOKUP(D800,'General IEC Material'!D:D,1,0)</f>
        <v>fs Bophelong (Petrusburg) CHC</v>
      </c>
    </row>
    <row r="801" spans="1:6" x14ac:dyDescent="0.3">
      <c r="A801" t="s">
        <v>1483</v>
      </c>
      <c r="B801" t="s">
        <v>1630</v>
      </c>
      <c r="C801" t="s">
        <v>1691</v>
      </c>
      <c r="D801" t="s">
        <v>1692</v>
      </c>
      <c r="E801">
        <v>491</v>
      </c>
      <c r="F801" t="str">
        <f>VLOOKUP(D801,'General IEC Material'!D:D,1,0)</f>
        <v>fs Bophelong (Vrede) Clinic</v>
      </c>
    </row>
    <row r="802" spans="1:6" x14ac:dyDescent="0.3">
      <c r="A802" t="s">
        <v>1483</v>
      </c>
      <c r="B802" t="s">
        <v>1529</v>
      </c>
      <c r="C802" t="s">
        <v>1537</v>
      </c>
      <c r="D802" t="s">
        <v>1543</v>
      </c>
      <c r="E802">
        <v>1188</v>
      </c>
      <c r="F802" t="str">
        <f>VLOOKUP(D802,'General IEC Material'!D:D,1,0)</f>
        <v>fs Bophelong (Welkom) Clinic</v>
      </c>
    </row>
    <row r="803" spans="1:6" x14ac:dyDescent="0.3">
      <c r="A803" t="s">
        <v>1483</v>
      </c>
      <c r="B803" t="s">
        <v>1630</v>
      </c>
      <c r="C803" t="s">
        <v>1674</v>
      </c>
      <c r="D803" t="s">
        <v>1675</v>
      </c>
      <c r="E803">
        <v>354</v>
      </c>
      <c r="F803" t="str">
        <f>VLOOKUP(D803,'General IEC Material'!D:D,1,0)</f>
        <v>fs Borwa Clinic</v>
      </c>
    </row>
    <row r="804" spans="1:6" x14ac:dyDescent="0.3">
      <c r="A804" t="s">
        <v>1483</v>
      </c>
      <c r="B804" t="s">
        <v>1529</v>
      </c>
      <c r="C804" t="s">
        <v>1570</v>
      </c>
      <c r="D804" t="s">
        <v>1571</v>
      </c>
      <c r="E804">
        <v>660</v>
      </c>
      <c r="F804" t="str">
        <f>VLOOKUP(D804,'General IEC Material'!D:D,1,0)</f>
        <v>fs Boshof Clinic</v>
      </c>
    </row>
    <row r="805" spans="1:6" x14ac:dyDescent="0.3">
      <c r="A805" t="s">
        <v>1483</v>
      </c>
      <c r="B805" t="s">
        <v>1529</v>
      </c>
      <c r="C805" t="s">
        <v>1565</v>
      </c>
      <c r="D805" t="s">
        <v>1567</v>
      </c>
      <c r="E805">
        <v>899</v>
      </c>
      <c r="F805" t="str">
        <f>VLOOKUP(D805,'General IEC Material'!D:D,1,0)</f>
        <v>fs Bothaville Clinic</v>
      </c>
    </row>
    <row r="806" spans="1:6" x14ac:dyDescent="0.3">
      <c r="A806" t="s">
        <v>1483</v>
      </c>
      <c r="B806" t="s">
        <v>1578</v>
      </c>
      <c r="C806" t="s">
        <v>1599</v>
      </c>
      <c r="D806" t="s">
        <v>1601</v>
      </c>
      <c r="E806">
        <v>633</v>
      </c>
      <c r="F806" t="str">
        <f>VLOOKUP(D806,'General IEC Material'!D:D,1,0)</f>
        <v>fs Botshabelo Industrial Clinic</v>
      </c>
    </row>
    <row r="807" spans="1:6" x14ac:dyDescent="0.3">
      <c r="A807" t="s">
        <v>1483</v>
      </c>
      <c r="B807" t="s">
        <v>1484</v>
      </c>
      <c r="C807" t="s">
        <v>1504</v>
      </c>
      <c r="D807" t="s">
        <v>1507</v>
      </c>
      <c r="E807">
        <v>614</v>
      </c>
      <c r="F807" t="str">
        <f>VLOOKUP(D807,'General IEC Material'!D:D,1,0)</f>
        <v>fs Brentpark Clinic</v>
      </c>
    </row>
    <row r="808" spans="1:6" x14ac:dyDescent="0.3">
      <c r="A808" t="s">
        <v>1483</v>
      </c>
      <c r="B808" t="s">
        <v>1529</v>
      </c>
      <c r="C808" t="s">
        <v>1537</v>
      </c>
      <c r="D808" t="s">
        <v>1544</v>
      </c>
      <c r="E808">
        <v>683</v>
      </c>
      <c r="F808" t="str">
        <f>VLOOKUP(D808,'General IEC Material'!D:D,1,0)</f>
        <v>fs Bronville Clinic</v>
      </c>
    </row>
    <row r="809" spans="1:6" x14ac:dyDescent="0.3">
      <c r="A809" t="s">
        <v>1483</v>
      </c>
      <c r="B809" t="s">
        <v>1630</v>
      </c>
      <c r="C809" t="s">
        <v>1696</v>
      </c>
      <c r="D809" t="s">
        <v>1698</v>
      </c>
      <c r="E809">
        <v>684</v>
      </c>
      <c r="F809" t="str">
        <f>VLOOKUP(D809,'General IEC Material'!D:D,1,0)</f>
        <v>fs Clocolan Clinic</v>
      </c>
    </row>
    <row r="810" spans="1:6" x14ac:dyDescent="0.3">
      <c r="A810" t="s">
        <v>1483</v>
      </c>
      <c r="B810" t="s">
        <v>1529</v>
      </c>
      <c r="C810" t="s">
        <v>1574</v>
      </c>
      <c r="D810" t="s">
        <v>1575</v>
      </c>
      <c r="E810">
        <v>852</v>
      </c>
      <c r="F810" t="str">
        <f>VLOOKUP(D810,'General IEC Material'!D:D,1,0)</f>
        <v>fs DA Maleho Clinic</v>
      </c>
    </row>
    <row r="811" spans="1:6" x14ac:dyDescent="0.3">
      <c r="A811" t="s">
        <v>1483</v>
      </c>
      <c r="B811" t="s">
        <v>1578</v>
      </c>
      <c r="C811" t="s">
        <v>1599</v>
      </c>
      <c r="D811" t="s">
        <v>1602</v>
      </c>
      <c r="E811">
        <v>1458</v>
      </c>
      <c r="F811" t="str">
        <f>VLOOKUP(D811,'General IEC Material'!D:D,1,0)</f>
        <v>fs Daniel Ngatane Clinic</v>
      </c>
    </row>
    <row r="812" spans="1:6" x14ac:dyDescent="0.3">
      <c r="A812" t="s">
        <v>1483</v>
      </c>
      <c r="B812" t="s">
        <v>1484</v>
      </c>
      <c r="C812" t="s">
        <v>1494</v>
      </c>
      <c r="D812" t="s">
        <v>1495</v>
      </c>
      <c r="E812">
        <v>916</v>
      </c>
      <c r="F812" t="str">
        <f>VLOOKUP(D812,'General IEC Material'!D:D,1,0)</f>
        <v>fs Deneysville Clinic</v>
      </c>
    </row>
    <row r="813" spans="1:6" x14ac:dyDescent="0.3">
      <c r="A813" t="s">
        <v>1483</v>
      </c>
      <c r="B813" t="s">
        <v>1578</v>
      </c>
      <c r="C813" t="s">
        <v>1613</v>
      </c>
      <c r="D813" t="s">
        <v>1614</v>
      </c>
      <c r="E813">
        <v>1041</v>
      </c>
      <c r="F813" t="str">
        <f>VLOOKUP(D813,'General IEC Material'!D:D,1,0)</f>
        <v>fs Dewetsdorp One Stop Clinic</v>
      </c>
    </row>
    <row r="814" spans="1:6" x14ac:dyDescent="0.3">
      <c r="A814" t="s">
        <v>1483</v>
      </c>
      <c r="B814" t="s">
        <v>1578</v>
      </c>
      <c r="C814" t="s">
        <v>1617</v>
      </c>
      <c r="D814" t="s">
        <v>1618</v>
      </c>
      <c r="E814">
        <v>707</v>
      </c>
      <c r="F814" t="str">
        <f>VLOOKUP(D814,'General IEC Material'!D:D,1,0)</f>
        <v>fs Dinaane Clinic</v>
      </c>
    </row>
    <row r="815" spans="1:6" x14ac:dyDescent="0.3">
      <c r="A815" t="s">
        <v>1483</v>
      </c>
      <c r="B815" t="s">
        <v>1630</v>
      </c>
      <c r="C815" t="s">
        <v>1641</v>
      </c>
      <c r="D815" t="s">
        <v>1645</v>
      </c>
      <c r="E815">
        <v>344</v>
      </c>
      <c r="F815" t="str">
        <f>VLOOKUP(D815,'General IEC Material'!D:D,1,0)</f>
        <v>fs Dinkweng Clinic</v>
      </c>
    </row>
    <row r="816" spans="1:6" x14ac:dyDescent="0.3">
      <c r="A816" t="s">
        <v>1483</v>
      </c>
      <c r="B816" t="s">
        <v>1484</v>
      </c>
      <c r="C816" t="s">
        <v>1494</v>
      </c>
      <c r="D816" t="s">
        <v>1496</v>
      </c>
      <c r="E816">
        <v>1900</v>
      </c>
      <c r="F816" t="str">
        <f>VLOOKUP(D816,'General IEC Material'!D:D,1,0)</f>
        <v>fs Dr Che Guevara Clinic</v>
      </c>
    </row>
    <row r="817" spans="1:6" x14ac:dyDescent="0.3">
      <c r="A817" t="s">
        <v>1483</v>
      </c>
      <c r="B817" t="s">
        <v>1578</v>
      </c>
      <c r="C817" t="s">
        <v>1599</v>
      </c>
      <c r="D817" t="s">
        <v>1603</v>
      </c>
      <c r="E817">
        <v>1501</v>
      </c>
      <c r="F817" t="str">
        <f>VLOOKUP(D817,'General IEC Material'!D:D,1,0)</f>
        <v>fs Dr Pedro Memorial Clinic</v>
      </c>
    </row>
    <row r="818" spans="1:6" x14ac:dyDescent="0.3">
      <c r="A818" t="s">
        <v>1483</v>
      </c>
      <c r="B818" t="s">
        <v>1709</v>
      </c>
      <c r="C818" t="s">
        <v>1720</v>
      </c>
      <c r="D818" t="s">
        <v>1722</v>
      </c>
      <c r="E818">
        <v>792</v>
      </c>
      <c r="F818" t="str">
        <f>VLOOKUP(D818,'General IEC Material'!D:D,1,0)</f>
        <v>fs Ethembeni Clinic</v>
      </c>
    </row>
    <row r="819" spans="1:6" x14ac:dyDescent="0.3">
      <c r="A819" t="s">
        <v>1483</v>
      </c>
      <c r="B819" t="s">
        <v>1630</v>
      </c>
      <c r="C819" t="s">
        <v>1641</v>
      </c>
      <c r="D819" t="s">
        <v>1646</v>
      </c>
      <c r="E819">
        <v>519</v>
      </c>
      <c r="F819" t="str">
        <f>VLOOKUP(D819,'General IEC Material'!D:D,1,0)</f>
        <v>fs Eva Mota Clinic</v>
      </c>
    </row>
    <row r="820" spans="1:6" x14ac:dyDescent="0.3">
      <c r="A820" t="s">
        <v>1483</v>
      </c>
      <c r="B820" t="s">
        <v>1630</v>
      </c>
      <c r="C820" t="s">
        <v>1674</v>
      </c>
      <c r="D820" t="s">
        <v>1676</v>
      </c>
      <c r="E820">
        <v>459</v>
      </c>
      <c r="F820" t="str">
        <f>VLOOKUP(D820,'General IEC Material'!D:D,1,0)</f>
        <v>fs Excelsior Clinic</v>
      </c>
    </row>
    <row r="821" spans="1:6" x14ac:dyDescent="0.3">
      <c r="A821" t="s">
        <v>1483</v>
      </c>
      <c r="B821" t="s">
        <v>1630</v>
      </c>
      <c r="C821" t="s">
        <v>1631</v>
      </c>
      <c r="D821" t="s">
        <v>1635</v>
      </c>
      <c r="E821">
        <v>614</v>
      </c>
      <c r="F821" t="str">
        <f>VLOOKUP(D821,'General IEC Material'!D:D,1,0)</f>
        <v>fs Fateng Tse Ntsho Clinic</v>
      </c>
    </row>
    <row r="822" spans="1:6" x14ac:dyDescent="0.3">
      <c r="A822" t="s">
        <v>1483</v>
      </c>
      <c r="B822" t="s">
        <v>1578</v>
      </c>
      <c r="C822" t="s">
        <v>1579</v>
      </c>
      <c r="D822" t="s">
        <v>1584</v>
      </c>
      <c r="E822">
        <v>399</v>
      </c>
      <c r="F822" t="str">
        <f>VLOOKUP(D822,'General IEC Material'!D:D,1,0)</f>
        <v>fs Fauna Clinic</v>
      </c>
    </row>
    <row r="823" spans="1:6" x14ac:dyDescent="0.3">
      <c r="A823" t="s">
        <v>1483</v>
      </c>
      <c r="B823" t="s">
        <v>1709</v>
      </c>
      <c r="C823" t="s">
        <v>1710</v>
      </c>
      <c r="D823" t="s">
        <v>1711</v>
      </c>
      <c r="E823">
        <v>372</v>
      </c>
      <c r="F823" t="str">
        <f>VLOOKUP(D823,'General IEC Material'!D:D,1,0)</f>
        <v>fs Fauresmith Clinic</v>
      </c>
    </row>
    <row r="824" spans="1:6" x14ac:dyDescent="0.3">
      <c r="A824" t="s">
        <v>1483</v>
      </c>
      <c r="B824" t="s">
        <v>1578</v>
      </c>
      <c r="C824" t="s">
        <v>1579</v>
      </c>
      <c r="D824" t="s">
        <v>1585</v>
      </c>
      <c r="E824">
        <v>942</v>
      </c>
      <c r="F824" t="str">
        <f>VLOOKUP(D824,'General IEC Material'!D:D,1,0)</f>
        <v>fs Fichardtpark Clinic</v>
      </c>
    </row>
    <row r="825" spans="1:6" x14ac:dyDescent="0.3">
      <c r="A825" t="s">
        <v>1483</v>
      </c>
      <c r="B825" t="s">
        <v>1709</v>
      </c>
      <c r="C825" t="s">
        <v>1710</v>
      </c>
      <c r="D825" t="s">
        <v>1712</v>
      </c>
      <c r="E825">
        <v>344</v>
      </c>
      <c r="F825" t="str">
        <f>VLOOKUP(D825,'General IEC Material'!D:D,1,0)</f>
        <v>fs Flora Clinic</v>
      </c>
    </row>
    <row r="826" spans="1:6" x14ac:dyDescent="0.3">
      <c r="A826" t="s">
        <v>1483</v>
      </c>
      <c r="B826" t="s">
        <v>1484</v>
      </c>
      <c r="C826" t="s">
        <v>1485</v>
      </c>
      <c r="D826" t="s">
        <v>1486</v>
      </c>
      <c r="E826">
        <v>441</v>
      </c>
      <c r="F826" t="str">
        <f>VLOOKUP(D826,'General IEC Material'!D:D,1,0)</f>
        <v>fs Frankfort Clinic</v>
      </c>
    </row>
    <row r="827" spans="1:6" x14ac:dyDescent="0.3">
      <c r="A827" t="s">
        <v>1483</v>
      </c>
      <c r="B827" t="s">
        <v>1578</v>
      </c>
      <c r="C827" t="s">
        <v>1579</v>
      </c>
      <c r="D827" t="s">
        <v>1586</v>
      </c>
      <c r="E827">
        <v>2951</v>
      </c>
      <c r="F827" t="str">
        <f>VLOOKUP(D827,'General IEC Material'!D:D,1,0)</f>
        <v>fs Freedom Square Clinic</v>
      </c>
    </row>
    <row r="828" spans="1:6" x14ac:dyDescent="0.3">
      <c r="A828" t="s">
        <v>1483</v>
      </c>
      <c r="B828" t="s">
        <v>1578</v>
      </c>
      <c r="C828" t="s">
        <v>1579</v>
      </c>
      <c r="D828" t="s">
        <v>1587</v>
      </c>
      <c r="E828">
        <v>2438</v>
      </c>
      <c r="F828" t="str">
        <f>VLOOKUP(D828,'General IEC Material'!D:D,1,0)</f>
        <v>fs Gabriel Dichabe Clinic</v>
      </c>
    </row>
    <row r="829" spans="1:6" x14ac:dyDescent="0.3">
      <c r="A829" t="s">
        <v>1483</v>
      </c>
      <c r="B829" t="s">
        <v>1578</v>
      </c>
      <c r="C829" t="s">
        <v>1617</v>
      </c>
      <c r="D829" t="s">
        <v>1619</v>
      </c>
      <c r="E829">
        <v>1549</v>
      </c>
      <c r="F829" t="str">
        <f>VLOOKUP(D829,'General IEC Material'!D:D,1,0)</f>
        <v>fs Gaongalelwe Clinic</v>
      </c>
    </row>
    <row r="830" spans="1:6" x14ac:dyDescent="0.3">
      <c r="A830" t="s">
        <v>1483</v>
      </c>
      <c r="B830" t="s">
        <v>1529</v>
      </c>
      <c r="C830" t="s">
        <v>1537</v>
      </c>
      <c r="D830" t="s">
        <v>1545</v>
      </c>
      <c r="E830">
        <v>1118</v>
      </c>
      <c r="F830" t="str">
        <f>VLOOKUP(D830,'General IEC Material'!D:D,1,0)</f>
        <v>fs Geneva Clinic</v>
      </c>
    </row>
    <row r="831" spans="1:6" x14ac:dyDescent="0.3">
      <c r="A831" t="s">
        <v>1483</v>
      </c>
      <c r="B831" t="s">
        <v>1529</v>
      </c>
      <c r="C831" t="s">
        <v>1537</v>
      </c>
      <c r="D831" t="s">
        <v>1546</v>
      </c>
      <c r="E831">
        <v>1073</v>
      </c>
      <c r="F831" t="str">
        <f>VLOOKUP(D831,'General IEC Material'!D:D,1,0)</f>
        <v>fs Hani Park Clinic</v>
      </c>
    </row>
    <row r="832" spans="1:6" x14ac:dyDescent="0.3">
      <c r="A832" t="s">
        <v>1483</v>
      </c>
      <c r="B832" t="s">
        <v>1630</v>
      </c>
      <c r="C832" t="s">
        <v>1641</v>
      </c>
      <c r="D832" t="s">
        <v>1647</v>
      </c>
      <c r="E832">
        <v>991</v>
      </c>
      <c r="F832" t="str">
        <f>VLOOKUP(D832,'General IEC Material'!D:D,1,0)</f>
        <v>fs Harrismith Clinic</v>
      </c>
    </row>
    <row r="833" spans="1:6" x14ac:dyDescent="0.3">
      <c r="A833" t="s">
        <v>1483</v>
      </c>
      <c r="B833" t="s">
        <v>1578</v>
      </c>
      <c r="C833" t="s">
        <v>1599</v>
      </c>
      <c r="D833" t="s">
        <v>1604</v>
      </c>
      <c r="E833">
        <v>1100</v>
      </c>
      <c r="F833" t="str">
        <f>VLOOKUP(D833,'General IEC Material'!D:D,1,0)</f>
        <v>fs Harry Gwala (Botshabelo) Clinic</v>
      </c>
    </row>
    <row r="834" spans="1:6" x14ac:dyDescent="0.3">
      <c r="A834" t="s">
        <v>1483</v>
      </c>
      <c r="B834" t="s">
        <v>1484</v>
      </c>
      <c r="C834" t="s">
        <v>1494</v>
      </c>
      <c r="D834" t="s">
        <v>1497</v>
      </c>
      <c r="E834">
        <v>1353</v>
      </c>
      <c r="F834" t="str">
        <f>VLOOKUP(D834,'General IEC Material'!D:D,1,0)</f>
        <v>fs Harry Gwala (Sasolburg) Clinic</v>
      </c>
    </row>
    <row r="835" spans="1:6" x14ac:dyDescent="0.3">
      <c r="A835" t="s">
        <v>1483</v>
      </c>
      <c r="B835" t="s">
        <v>1578</v>
      </c>
      <c r="C835" t="s">
        <v>1579</v>
      </c>
      <c r="D835" t="s">
        <v>1588</v>
      </c>
      <c r="E835">
        <v>5101</v>
      </c>
      <c r="F835" t="str">
        <f>VLOOKUP(D835,'General IEC Material'!D:D,1,0)</f>
        <v>fs Heidedal CHC</v>
      </c>
    </row>
    <row r="836" spans="1:6" x14ac:dyDescent="0.3">
      <c r="A836" t="s">
        <v>1483</v>
      </c>
      <c r="B836" t="s">
        <v>1484</v>
      </c>
      <c r="C836" t="s">
        <v>1514</v>
      </c>
      <c r="D836" t="s">
        <v>1515</v>
      </c>
      <c r="E836">
        <v>532</v>
      </c>
      <c r="F836" t="str">
        <f>VLOOKUP(D836,'General IEC Material'!D:D,1,0)</f>
        <v>fs Heilbron Clinic</v>
      </c>
    </row>
    <row r="837" spans="1:6" x14ac:dyDescent="0.3">
      <c r="A837" t="s">
        <v>1483</v>
      </c>
      <c r="B837" t="s">
        <v>1529</v>
      </c>
      <c r="C837" t="s">
        <v>1537</v>
      </c>
      <c r="D837" t="s">
        <v>1547</v>
      </c>
      <c r="E837">
        <v>662</v>
      </c>
      <c r="F837" t="str">
        <f>VLOOKUP(D837,'General IEC Material'!D:D,1,0)</f>
        <v>fs Hennenman Clinic</v>
      </c>
    </row>
    <row r="838" spans="1:6" x14ac:dyDescent="0.3">
      <c r="A838" t="s">
        <v>1483</v>
      </c>
      <c r="B838" t="s">
        <v>1484</v>
      </c>
      <c r="C838" t="s">
        <v>1504</v>
      </c>
      <c r="D838" t="s">
        <v>1508</v>
      </c>
      <c r="E838">
        <v>1169</v>
      </c>
      <c r="F838" t="str">
        <f>VLOOKUP(D838,'General IEC Material'!D:D,1,0)</f>
        <v>fs Hill Street Clinic</v>
      </c>
    </row>
    <row r="839" spans="1:6" x14ac:dyDescent="0.3">
      <c r="A839" t="s">
        <v>1483</v>
      </c>
      <c r="B839" t="s">
        <v>1630</v>
      </c>
      <c r="C839" t="s">
        <v>1696</v>
      </c>
      <c r="D839" t="s">
        <v>1699</v>
      </c>
      <c r="E839">
        <v>673</v>
      </c>
      <c r="F839" t="str">
        <f>VLOOKUP(D839,'General IEC Material'!D:D,1,0)</f>
        <v>fs Hlohlolwane Clinic</v>
      </c>
    </row>
    <row r="840" spans="1:6" x14ac:dyDescent="0.3">
      <c r="A840" t="s">
        <v>1483</v>
      </c>
      <c r="B840" t="s">
        <v>1630</v>
      </c>
      <c r="C840" t="s">
        <v>1674</v>
      </c>
      <c r="D840" t="s">
        <v>1677</v>
      </c>
      <c r="E840">
        <v>450</v>
      </c>
      <c r="F840" t="str">
        <f>VLOOKUP(D840,'General IEC Material'!D:D,1,0)</f>
        <v>fs Hobhouse Clinic</v>
      </c>
    </row>
    <row r="841" spans="1:6" x14ac:dyDescent="0.3">
      <c r="A841" t="s">
        <v>1483</v>
      </c>
      <c r="B841" t="s">
        <v>1529</v>
      </c>
      <c r="C841" t="s">
        <v>1574</v>
      </c>
      <c r="D841" t="s">
        <v>1576</v>
      </c>
      <c r="E841">
        <v>1176</v>
      </c>
      <c r="F841" t="str">
        <f>VLOOKUP(D841,'General IEC Material'!D:D,1,0)</f>
        <v>fs Hoopstad Clinic</v>
      </c>
    </row>
    <row r="842" spans="1:6" x14ac:dyDescent="0.3">
      <c r="A842" t="s">
        <v>1483</v>
      </c>
      <c r="B842" t="s">
        <v>1529</v>
      </c>
      <c r="C842" t="s">
        <v>1537</v>
      </c>
      <c r="D842" t="s">
        <v>1548</v>
      </c>
      <c r="E842">
        <v>739</v>
      </c>
      <c r="F842" t="str">
        <f>VLOOKUP(D842,'General IEC Material'!D:D,1,0)</f>
        <v>fs Hope CHC</v>
      </c>
    </row>
    <row r="843" spans="1:6" x14ac:dyDescent="0.3">
      <c r="A843" t="s">
        <v>1483</v>
      </c>
      <c r="B843" t="s">
        <v>1630</v>
      </c>
      <c r="C843" t="s">
        <v>1674</v>
      </c>
      <c r="D843" t="s">
        <v>1678</v>
      </c>
      <c r="E843">
        <v>528</v>
      </c>
      <c r="F843" t="str">
        <f>VLOOKUP(D843,'General IEC Material'!D:D,1,0)</f>
        <v>fs Ikaheng Clinic</v>
      </c>
    </row>
    <row r="844" spans="1:6" x14ac:dyDescent="0.3">
      <c r="A844" t="s">
        <v>1483</v>
      </c>
      <c r="B844" t="s">
        <v>1578</v>
      </c>
      <c r="C844" t="s">
        <v>1579</v>
      </c>
      <c r="D844" t="s">
        <v>1589</v>
      </c>
      <c r="E844">
        <v>824</v>
      </c>
      <c r="F844" t="str">
        <f>VLOOKUP(D844,'General IEC Material'!D:D,1,0)</f>
        <v>fs Ikgomotseng Clinic</v>
      </c>
    </row>
    <row r="845" spans="1:6" x14ac:dyDescent="0.3">
      <c r="A845" t="s">
        <v>1483</v>
      </c>
      <c r="B845" t="s">
        <v>1630</v>
      </c>
      <c r="C845" t="s">
        <v>1641</v>
      </c>
      <c r="D845" t="s">
        <v>1648</v>
      </c>
      <c r="E845">
        <v>762</v>
      </c>
      <c r="F845" t="str">
        <f>VLOOKUP(D845,'General IEC Material'!D:D,1,0)</f>
        <v>fs Intabazwe Clinic</v>
      </c>
    </row>
    <row r="846" spans="1:6" x14ac:dyDescent="0.3">
      <c r="A846" t="s">
        <v>1483</v>
      </c>
      <c r="B846" t="s">
        <v>1578</v>
      </c>
      <c r="C846" t="s">
        <v>1599</v>
      </c>
      <c r="D846" t="s">
        <v>1605</v>
      </c>
      <c r="E846">
        <v>921</v>
      </c>
      <c r="F846" t="str">
        <f>VLOOKUP(D846,'General IEC Material'!D:D,1,0)</f>
        <v>fs Itumeleng (Botshabelo) Clinic</v>
      </c>
    </row>
    <row r="847" spans="1:6" x14ac:dyDescent="0.3">
      <c r="A847" t="s">
        <v>1483</v>
      </c>
      <c r="B847" t="s">
        <v>1630</v>
      </c>
      <c r="C847" t="s">
        <v>1631</v>
      </c>
      <c r="D847" t="s">
        <v>1636</v>
      </c>
      <c r="E847">
        <v>974</v>
      </c>
      <c r="F847" t="str">
        <f>VLOOKUP(D847,'General IEC Material'!D:D,1,0)</f>
        <v>fs Itumeleng (Clarens) Clinic</v>
      </c>
    </row>
    <row r="848" spans="1:6" x14ac:dyDescent="0.3">
      <c r="A848" t="s">
        <v>1483</v>
      </c>
      <c r="B848" t="s">
        <v>1709</v>
      </c>
      <c r="C848" t="s">
        <v>1710</v>
      </c>
      <c r="D848" t="s">
        <v>1713</v>
      </c>
      <c r="E848">
        <v>362</v>
      </c>
      <c r="F848" t="str">
        <f>VLOOKUP(D848,'General IEC Material'!D:D,1,0)</f>
        <v>fs Itumeleng (Jagersfontein) Clinic</v>
      </c>
    </row>
    <row r="849" spans="1:6" x14ac:dyDescent="0.3">
      <c r="A849" t="s">
        <v>1483</v>
      </c>
      <c r="B849" t="s">
        <v>1709</v>
      </c>
      <c r="C849" t="s">
        <v>1720</v>
      </c>
      <c r="D849" t="s">
        <v>1723</v>
      </c>
      <c r="E849">
        <v>810</v>
      </c>
      <c r="F849" t="str">
        <f>VLOOKUP(D849,'General IEC Material'!D:D,1,0)</f>
        <v>fs Jacobsdal Clinic</v>
      </c>
    </row>
    <row r="850" spans="1:6" x14ac:dyDescent="0.3">
      <c r="A850" t="s">
        <v>1483</v>
      </c>
      <c r="B850" t="s">
        <v>1578</v>
      </c>
      <c r="C850" t="s">
        <v>1599</v>
      </c>
      <c r="D850" t="s">
        <v>1606</v>
      </c>
      <c r="E850">
        <v>1467</v>
      </c>
      <c r="F850" t="str">
        <f>VLOOKUP(D850,'General IEC Material'!D:D,1,0)</f>
        <v>fs Jazzman Mokhothu Clinic</v>
      </c>
    </row>
    <row r="851" spans="1:6" x14ac:dyDescent="0.3">
      <c r="A851" t="s">
        <v>1483</v>
      </c>
      <c r="B851" t="s">
        <v>1529</v>
      </c>
      <c r="C851" t="s">
        <v>1565</v>
      </c>
      <c r="D851" t="s">
        <v>1569</v>
      </c>
      <c r="E851">
        <v>1491</v>
      </c>
      <c r="F851" t="str">
        <f>VLOOKUP(D851,'General IEC Material'!D:D,1,0)</f>
        <v>fs K-Maile Clinic</v>
      </c>
    </row>
    <row r="852" spans="1:6" x14ac:dyDescent="0.3">
      <c r="A852" t="s">
        <v>1483</v>
      </c>
      <c r="B852" t="s">
        <v>1578</v>
      </c>
      <c r="C852" t="s">
        <v>1579</v>
      </c>
      <c r="D852" t="s">
        <v>1590</v>
      </c>
      <c r="E852">
        <v>1987</v>
      </c>
      <c r="F852" t="str">
        <f>VLOOKUP(D852,'General IEC Material'!D:D,1,0)</f>
        <v>fs Kagisanong Clinic</v>
      </c>
    </row>
    <row r="853" spans="1:6" x14ac:dyDescent="0.3">
      <c r="A853" t="s">
        <v>1483</v>
      </c>
      <c r="B853" t="s">
        <v>1529</v>
      </c>
      <c r="C853" t="s">
        <v>1530</v>
      </c>
      <c r="D853" t="s">
        <v>1531</v>
      </c>
      <c r="E853">
        <v>583</v>
      </c>
      <c r="F853" t="str">
        <f>VLOOKUP(D853,'General IEC Material'!D:D,1,0)</f>
        <v>fs Kamohelo Clinic</v>
      </c>
    </row>
    <row r="854" spans="1:6" x14ac:dyDescent="0.3">
      <c r="A854" t="s">
        <v>1483</v>
      </c>
      <c r="B854" t="s">
        <v>1484</v>
      </c>
      <c r="C854" t="s">
        <v>1514</v>
      </c>
      <c r="D854" t="s">
        <v>1516</v>
      </c>
      <c r="E854">
        <v>917</v>
      </c>
      <c r="F854" t="str">
        <f>VLOOKUP(D854,'General IEC Material'!D:D,1,0)</f>
        <v>fs Kananelo CHC</v>
      </c>
    </row>
    <row r="855" spans="1:6" x14ac:dyDescent="0.3">
      <c r="A855" t="s">
        <v>1483</v>
      </c>
      <c r="B855" t="s">
        <v>1578</v>
      </c>
      <c r="C855" t="s">
        <v>1617</v>
      </c>
      <c r="D855" t="s">
        <v>1620</v>
      </c>
      <c r="E855">
        <v>564</v>
      </c>
      <c r="F855" t="str">
        <f>VLOOKUP(D855,'General IEC Material'!D:D,1,0)</f>
        <v>fs Kgalala Clinic</v>
      </c>
    </row>
    <row r="856" spans="1:6" x14ac:dyDescent="0.3">
      <c r="A856" t="s">
        <v>1483</v>
      </c>
      <c r="B856" t="s">
        <v>1484</v>
      </c>
      <c r="C856" t="s">
        <v>1514</v>
      </c>
      <c r="D856" t="s">
        <v>1517</v>
      </c>
      <c r="E856">
        <v>1481</v>
      </c>
      <c r="F856" t="str">
        <f>VLOOKUP(D856,'General IEC Material'!D:D,1,0)</f>
        <v>fs Kganya CHC</v>
      </c>
    </row>
    <row r="857" spans="1:6" x14ac:dyDescent="0.3">
      <c r="A857" t="s">
        <v>1483</v>
      </c>
      <c r="B857" t="s">
        <v>1484</v>
      </c>
      <c r="C857" t="s">
        <v>1514</v>
      </c>
      <c r="D857" t="s">
        <v>1518</v>
      </c>
      <c r="E857">
        <v>653</v>
      </c>
      <c r="F857" t="str">
        <f>VLOOKUP(D857,'General IEC Material'!D:D,1,0)</f>
        <v>fs Kgotso Clinic</v>
      </c>
    </row>
    <row r="858" spans="1:6" x14ac:dyDescent="0.3">
      <c r="A858" t="s">
        <v>1483</v>
      </c>
      <c r="B858" t="s">
        <v>1529</v>
      </c>
      <c r="C858" t="s">
        <v>1565</v>
      </c>
      <c r="D858" t="s">
        <v>1568</v>
      </c>
      <c r="E858">
        <v>2114</v>
      </c>
      <c r="F858" t="str">
        <f>VLOOKUP(D858,'General IEC Material'!D:D,1,0)</f>
        <v>fs Kgotsong (Bothaville) Clinic</v>
      </c>
    </row>
    <row r="859" spans="1:6" x14ac:dyDescent="0.3">
      <c r="A859" t="s">
        <v>1483</v>
      </c>
      <c r="B859" t="s">
        <v>1529</v>
      </c>
      <c r="C859" t="s">
        <v>1537</v>
      </c>
      <c r="D859" t="s">
        <v>1549</v>
      </c>
      <c r="E859">
        <v>1611</v>
      </c>
      <c r="F859" t="str">
        <f>VLOOKUP(D859,'General IEC Material'!D:D,1,0)</f>
        <v>fs Kgotsong (Welkom) Clinic</v>
      </c>
    </row>
    <row r="860" spans="1:6" x14ac:dyDescent="0.3">
      <c r="A860" t="s">
        <v>1483</v>
      </c>
      <c r="B860" t="s">
        <v>1630</v>
      </c>
      <c r="C860" t="s">
        <v>1641</v>
      </c>
      <c r="D860" t="s">
        <v>1649</v>
      </c>
      <c r="E860">
        <v>561</v>
      </c>
      <c r="F860" t="str">
        <f>VLOOKUP(D860,'General IEC Material'!D:D,1,0)</f>
        <v>fs Khosatsana Masetjhaba Clinic</v>
      </c>
    </row>
    <row r="861" spans="1:6" x14ac:dyDescent="0.3">
      <c r="A861" t="s">
        <v>1483</v>
      </c>
      <c r="B861" t="s">
        <v>1529</v>
      </c>
      <c r="C861" t="s">
        <v>1537</v>
      </c>
      <c r="D861" t="s">
        <v>1550</v>
      </c>
      <c r="E861">
        <v>849</v>
      </c>
      <c r="F861" t="str">
        <f>VLOOKUP(D861,'General IEC Material'!D:D,1,0)</f>
        <v>fs Khotalong Clinic</v>
      </c>
    </row>
    <row r="862" spans="1:6" x14ac:dyDescent="0.3">
      <c r="A862" t="s">
        <v>1483</v>
      </c>
      <c r="B862" t="s">
        <v>1578</v>
      </c>
      <c r="C862" t="s">
        <v>1617</v>
      </c>
      <c r="D862" t="s">
        <v>1621</v>
      </c>
      <c r="E862">
        <v>344</v>
      </c>
      <c r="F862" t="str">
        <f>VLOOKUP(D862,'General IEC Material'!D:D,1,0)</f>
        <v>fs Klipfontein Clinic</v>
      </c>
    </row>
    <row r="863" spans="1:6" x14ac:dyDescent="0.3">
      <c r="A863" t="s">
        <v>1483</v>
      </c>
      <c r="B863" t="s">
        <v>1630</v>
      </c>
      <c r="C863" t="s">
        <v>1696</v>
      </c>
      <c r="D863" t="s">
        <v>1700</v>
      </c>
      <c r="E863">
        <v>353</v>
      </c>
      <c r="F863" t="str">
        <f>VLOOKUP(D863,'General IEC Material'!D:D,1,0)</f>
        <v>fs Kokelong Clinic</v>
      </c>
    </row>
    <row r="864" spans="1:6" x14ac:dyDescent="0.3">
      <c r="A864" t="s">
        <v>1483</v>
      </c>
      <c r="B864" t="s">
        <v>1630</v>
      </c>
      <c r="C864" t="s">
        <v>1641</v>
      </c>
      <c r="D864" t="s">
        <v>1650</v>
      </c>
      <c r="E864">
        <v>717</v>
      </c>
      <c r="F864" t="str">
        <f>VLOOKUP(D864,'General IEC Material'!D:D,1,0)</f>
        <v>fs Kopanong Clinic</v>
      </c>
    </row>
    <row r="865" spans="1:6" x14ac:dyDescent="0.3">
      <c r="A865" t="s">
        <v>1483</v>
      </c>
      <c r="B865" t="s">
        <v>1630</v>
      </c>
      <c r="C865" t="s">
        <v>1674</v>
      </c>
      <c r="D865" t="s">
        <v>1679</v>
      </c>
      <c r="E865">
        <v>529</v>
      </c>
      <c r="F865" t="str">
        <f>VLOOKUP(D865,'General IEC Material'!D:D,1,0)</f>
        <v>fs Ladybrand Clinic</v>
      </c>
    </row>
    <row r="866" spans="1:6" x14ac:dyDescent="0.3">
      <c r="A866" t="s">
        <v>1483</v>
      </c>
      <c r="B866" t="s">
        <v>1578</v>
      </c>
      <c r="C866" t="s">
        <v>1579</v>
      </c>
      <c r="D866" t="s">
        <v>1591</v>
      </c>
      <c r="E866">
        <v>563</v>
      </c>
      <c r="F866" t="str">
        <f>VLOOKUP(D866,'General IEC Material'!D:D,1,0)</f>
        <v>fs Langenhovenpark Clinic</v>
      </c>
    </row>
    <row r="867" spans="1:6" x14ac:dyDescent="0.3">
      <c r="A867" t="s">
        <v>1483</v>
      </c>
      <c r="B867" t="s">
        <v>1578</v>
      </c>
      <c r="C867" t="s">
        <v>1613</v>
      </c>
      <c r="D867" t="s">
        <v>1615</v>
      </c>
      <c r="E867">
        <v>1022</v>
      </c>
      <c r="F867" t="str">
        <f>VLOOKUP(D867,'General IEC Material'!D:D,1,0)</f>
        <v>fs Lebohang Clinic</v>
      </c>
    </row>
    <row r="868" spans="1:6" x14ac:dyDescent="0.3">
      <c r="A868" t="s">
        <v>1483</v>
      </c>
      <c r="B868" t="s">
        <v>1709</v>
      </c>
      <c r="C868" t="s">
        <v>1710</v>
      </c>
      <c r="D868" t="s">
        <v>1714</v>
      </c>
      <c r="E868">
        <v>602</v>
      </c>
      <c r="F868" t="str">
        <f>VLOOKUP(D868,'General IEC Material'!D:D,1,0)</f>
        <v>fs Lephoi Clinic</v>
      </c>
    </row>
    <row r="869" spans="1:6" x14ac:dyDescent="0.3">
      <c r="A869" t="s">
        <v>1483</v>
      </c>
      <c r="B869" t="s">
        <v>1529</v>
      </c>
      <c r="C869" t="s">
        <v>1537</v>
      </c>
      <c r="D869" t="s">
        <v>1551</v>
      </c>
      <c r="E869">
        <v>590</v>
      </c>
      <c r="F869" t="str">
        <f>VLOOKUP(D869,'General IEC Material'!D:D,1,0)</f>
        <v>fs Leratong Clinic</v>
      </c>
    </row>
    <row r="870" spans="1:6" x14ac:dyDescent="0.3">
      <c r="A870" t="s">
        <v>1483</v>
      </c>
      <c r="B870" t="s">
        <v>1630</v>
      </c>
      <c r="C870" t="s">
        <v>1684</v>
      </c>
      <c r="D870" t="s">
        <v>1685</v>
      </c>
      <c r="E870">
        <v>372</v>
      </c>
      <c r="F870" t="str">
        <f>VLOOKUP(D870,'General IEC Material'!D:D,1,0)</f>
        <v>fs Leratswana Clinic</v>
      </c>
    </row>
    <row r="871" spans="1:6" x14ac:dyDescent="0.3">
      <c r="A871" t="s">
        <v>1483</v>
      </c>
      <c r="B871" t="s">
        <v>1484</v>
      </c>
      <c r="C871" t="s">
        <v>1504</v>
      </c>
      <c r="D871" t="s">
        <v>1509</v>
      </c>
      <c r="E871">
        <v>666</v>
      </c>
      <c r="F871" t="str">
        <f>VLOOKUP(D871,'General IEC Material'!D:D,1,0)</f>
        <v>fs Lesedi CHC</v>
      </c>
    </row>
    <row r="872" spans="1:6" x14ac:dyDescent="0.3">
      <c r="A872" t="s">
        <v>1483</v>
      </c>
      <c r="B872" t="s">
        <v>1630</v>
      </c>
      <c r="C872" t="s">
        <v>1684</v>
      </c>
      <c r="D872" t="s">
        <v>1686</v>
      </c>
      <c r="E872">
        <v>424</v>
      </c>
      <c r="F872" t="str">
        <f>VLOOKUP(D872,'General IEC Material'!D:D,1,0)</f>
        <v>fs Leseding Clinic</v>
      </c>
    </row>
    <row r="873" spans="1:6" x14ac:dyDescent="0.3">
      <c r="A873" t="s">
        <v>1483</v>
      </c>
      <c r="B873" t="s">
        <v>1630</v>
      </c>
      <c r="C873" t="s">
        <v>1684</v>
      </c>
      <c r="D873" t="s">
        <v>1687</v>
      </c>
      <c r="E873">
        <v>400</v>
      </c>
      <c r="F873" t="str">
        <f>VLOOKUP(D873,'General IEC Material'!D:D,1,0)</f>
        <v>fs Lindley Clinic</v>
      </c>
    </row>
    <row r="874" spans="1:6" x14ac:dyDescent="0.3">
      <c r="A874" t="s">
        <v>1483</v>
      </c>
      <c r="B874" t="s">
        <v>1578</v>
      </c>
      <c r="C874" t="s">
        <v>1579</v>
      </c>
      <c r="D874" t="s">
        <v>1592</v>
      </c>
      <c r="E874">
        <v>707</v>
      </c>
      <c r="F874" t="str">
        <f>VLOOKUP(D874,'General IEC Material'!D:D,1,0)</f>
        <v>fs Lourierpark Clinic</v>
      </c>
    </row>
    <row r="875" spans="1:6" x14ac:dyDescent="0.3">
      <c r="A875" t="s">
        <v>1483</v>
      </c>
      <c r="B875" t="s">
        <v>1709</v>
      </c>
      <c r="C875" t="s">
        <v>1720</v>
      </c>
      <c r="D875" t="s">
        <v>1724</v>
      </c>
      <c r="E875">
        <v>459</v>
      </c>
      <c r="F875" t="str">
        <f>VLOOKUP(D875,'General IEC Material'!D:D,1,0)</f>
        <v>fs Luckhoff Clinic</v>
      </c>
    </row>
    <row r="876" spans="1:6" x14ac:dyDescent="0.3">
      <c r="A876" t="s">
        <v>1483</v>
      </c>
      <c r="B876" t="s">
        <v>1529</v>
      </c>
      <c r="C876" t="s">
        <v>1530</v>
      </c>
      <c r="D876" t="s">
        <v>1532</v>
      </c>
      <c r="E876">
        <v>742</v>
      </c>
      <c r="F876" t="str">
        <f>VLOOKUP(D876,'General IEC Material'!D:D,1,0)</f>
        <v>fs Lusaka Clinic</v>
      </c>
    </row>
    <row r="877" spans="1:6" x14ac:dyDescent="0.3">
      <c r="A877" t="s">
        <v>1483</v>
      </c>
      <c r="B877" t="s">
        <v>1630</v>
      </c>
      <c r="C877" t="s">
        <v>1641</v>
      </c>
      <c r="D877" t="s">
        <v>1651</v>
      </c>
      <c r="E877">
        <v>940</v>
      </c>
      <c r="F877" t="str">
        <f>VLOOKUP(D877,'General IEC Material'!D:D,1,0)</f>
        <v>fs Ma-haig Clinic</v>
      </c>
    </row>
    <row r="878" spans="1:6" x14ac:dyDescent="0.3">
      <c r="A878" t="s">
        <v>1483</v>
      </c>
      <c r="B878" t="s">
        <v>1578</v>
      </c>
      <c r="C878" t="s">
        <v>1617</v>
      </c>
      <c r="D878" t="s">
        <v>1622</v>
      </c>
      <c r="E878">
        <v>2044</v>
      </c>
      <c r="F878" t="str">
        <f>VLOOKUP(D878,'General IEC Material'!D:D,1,0)</f>
        <v>fs Mafane Clinic</v>
      </c>
    </row>
    <row r="879" spans="1:6" x14ac:dyDescent="0.3">
      <c r="A879" t="s">
        <v>1483</v>
      </c>
      <c r="B879" t="s">
        <v>1630</v>
      </c>
      <c r="C879" t="s">
        <v>1641</v>
      </c>
      <c r="D879" t="s">
        <v>1652</v>
      </c>
      <c r="E879">
        <v>640</v>
      </c>
      <c r="F879" t="str">
        <f>VLOOKUP(D879,'General IEC Material'!D:D,1,0)</f>
        <v>fs Makeneng Clinic</v>
      </c>
    </row>
    <row r="880" spans="1:6" x14ac:dyDescent="0.3">
      <c r="A880" t="s">
        <v>1483</v>
      </c>
      <c r="B880" t="s">
        <v>1630</v>
      </c>
      <c r="C880" t="s">
        <v>1641</v>
      </c>
      <c r="D880" t="s">
        <v>1653</v>
      </c>
      <c r="E880">
        <v>588</v>
      </c>
      <c r="F880" t="str">
        <f>VLOOKUP(D880,'General IEC Material'!D:D,1,0)</f>
        <v>fs Makhalaneng Clinic</v>
      </c>
    </row>
    <row r="881" spans="1:6" x14ac:dyDescent="0.3">
      <c r="A881" t="s">
        <v>1483</v>
      </c>
      <c r="B881" t="s">
        <v>1630</v>
      </c>
      <c r="C881" t="s">
        <v>1641</v>
      </c>
      <c r="D881" t="s">
        <v>1654</v>
      </c>
      <c r="E881">
        <v>1023</v>
      </c>
      <c r="F881" t="str">
        <f>VLOOKUP(D881,'General IEC Material'!D:D,1,0)</f>
        <v>fs Makoane Clinic</v>
      </c>
    </row>
    <row r="882" spans="1:6" x14ac:dyDescent="0.3">
      <c r="A882" t="s">
        <v>1483</v>
      </c>
      <c r="B882" t="s">
        <v>1630</v>
      </c>
      <c r="C882" t="s">
        <v>1641</v>
      </c>
      <c r="D882" t="s">
        <v>1655</v>
      </c>
      <c r="E882">
        <v>353</v>
      </c>
      <c r="F882" t="str">
        <f>VLOOKUP(D882,'General IEC Material'!D:D,1,0)</f>
        <v>fs Malesoana Clinic</v>
      </c>
    </row>
    <row r="883" spans="1:6" x14ac:dyDescent="0.3">
      <c r="A883" t="s">
        <v>1483</v>
      </c>
      <c r="B883" t="s">
        <v>1578</v>
      </c>
      <c r="C883" t="s">
        <v>1599</v>
      </c>
      <c r="D883" t="s">
        <v>1607</v>
      </c>
      <c r="E883">
        <v>1452</v>
      </c>
      <c r="F883" t="str">
        <f>VLOOKUP(D883,'General IEC Material'!D:D,1,0)</f>
        <v>fs Maletsatsi Mabaso Clinic</v>
      </c>
    </row>
    <row r="884" spans="1:6" x14ac:dyDescent="0.3">
      <c r="A884" t="s">
        <v>1483</v>
      </c>
      <c r="B884" t="s">
        <v>1630</v>
      </c>
      <c r="C884" t="s">
        <v>1696</v>
      </c>
      <c r="D884" t="s">
        <v>1701</v>
      </c>
      <c r="E884">
        <v>1304</v>
      </c>
      <c r="F884" t="str">
        <f>VLOOKUP(D884,'General IEC Material'!D:D,1,0)</f>
        <v>fs Mamello CHC</v>
      </c>
    </row>
    <row r="885" spans="1:6" x14ac:dyDescent="0.3">
      <c r="A885" t="s">
        <v>1483</v>
      </c>
      <c r="B885" t="s">
        <v>1709</v>
      </c>
      <c r="C885" t="s">
        <v>1710</v>
      </c>
      <c r="D885" t="s">
        <v>1715</v>
      </c>
      <c r="E885">
        <v>476</v>
      </c>
      <c r="F885" t="str">
        <f>VLOOKUP(D885,'General IEC Material'!D:D,1,0)</f>
        <v>fs Mamello Clinic</v>
      </c>
    </row>
    <row r="886" spans="1:6" x14ac:dyDescent="0.3">
      <c r="A886" t="s">
        <v>1483</v>
      </c>
      <c r="B886" t="s">
        <v>1630</v>
      </c>
      <c r="C886" t="s">
        <v>1674</v>
      </c>
      <c r="D886" t="s">
        <v>1680</v>
      </c>
      <c r="E886">
        <v>546</v>
      </c>
      <c r="F886" t="str">
        <f>VLOOKUP(D886,'General IEC Material'!D:D,1,0)</f>
        <v>fs Manyatseng Clinic</v>
      </c>
    </row>
    <row r="887" spans="1:6" x14ac:dyDescent="0.3">
      <c r="A887" t="s">
        <v>1483</v>
      </c>
      <c r="B887" t="s">
        <v>1630</v>
      </c>
      <c r="C887" t="s">
        <v>1641</v>
      </c>
      <c r="D887" t="s">
        <v>1656</v>
      </c>
      <c r="E887">
        <v>757</v>
      </c>
      <c r="F887" t="str">
        <f>VLOOKUP(D887,'General IEC Material'!D:D,1,0)</f>
        <v>fs Marakong Clinic</v>
      </c>
    </row>
    <row r="888" spans="1:6" x14ac:dyDescent="0.3">
      <c r="A888" t="s">
        <v>1483</v>
      </c>
      <c r="B888" t="s">
        <v>1529</v>
      </c>
      <c r="C888" t="s">
        <v>1530</v>
      </c>
      <c r="D888" t="s">
        <v>1533</v>
      </c>
      <c r="E888">
        <v>755</v>
      </c>
      <c r="F888" t="str">
        <f>VLOOKUP(D888,'General IEC Material'!D:D,1,0)</f>
        <v>fs Marantha Clinic</v>
      </c>
    </row>
    <row r="889" spans="1:6" x14ac:dyDescent="0.3">
      <c r="A889" t="s">
        <v>1483</v>
      </c>
      <c r="B889" t="s">
        <v>1630</v>
      </c>
      <c r="C889" t="s">
        <v>1696</v>
      </c>
      <c r="D889" t="s">
        <v>1702</v>
      </c>
      <c r="E889">
        <v>698</v>
      </c>
      <c r="F889" t="str">
        <f>VLOOKUP(D889,'General IEC Material'!D:D,1,0)</f>
        <v>fs Masebabatso Clinic</v>
      </c>
    </row>
    <row r="890" spans="1:6" x14ac:dyDescent="0.3">
      <c r="A890" t="s">
        <v>1483</v>
      </c>
      <c r="B890" t="s">
        <v>1529</v>
      </c>
      <c r="C890" t="s">
        <v>1530</v>
      </c>
      <c r="D890" t="s">
        <v>1534</v>
      </c>
      <c r="E890">
        <v>1023</v>
      </c>
      <c r="F890" t="str">
        <f>VLOOKUP(D890,'General IEC Material'!D:D,1,0)</f>
        <v>fs Masilo Clinic</v>
      </c>
    </row>
    <row r="891" spans="1:6" x14ac:dyDescent="0.3">
      <c r="A891" t="s">
        <v>1483</v>
      </c>
      <c r="B891" t="s">
        <v>1529</v>
      </c>
      <c r="C891" t="s">
        <v>1537</v>
      </c>
      <c r="D891" t="s">
        <v>1552</v>
      </c>
      <c r="E891">
        <v>1282</v>
      </c>
      <c r="F891" t="str">
        <f>VLOOKUP(D891,'General IEC Material'!D:D,1,0)</f>
        <v>fs Matjhabeng Clinic</v>
      </c>
    </row>
    <row r="892" spans="1:6" x14ac:dyDescent="0.3">
      <c r="A892" t="s">
        <v>1483</v>
      </c>
      <c r="B892" t="s">
        <v>1709</v>
      </c>
      <c r="C892" t="s">
        <v>1726</v>
      </c>
      <c r="D892" t="s">
        <v>1727</v>
      </c>
      <c r="E892">
        <v>1237</v>
      </c>
      <c r="F892" t="str">
        <f>VLOOKUP(D892,'General IEC Material'!D:D,1,0)</f>
        <v>fs Matlakeng Clinic</v>
      </c>
    </row>
    <row r="893" spans="1:6" x14ac:dyDescent="0.3">
      <c r="A893" t="s">
        <v>1483</v>
      </c>
      <c r="B893" t="s">
        <v>1630</v>
      </c>
      <c r="C893" t="s">
        <v>1641</v>
      </c>
      <c r="D893" t="s">
        <v>1657</v>
      </c>
      <c r="E893">
        <v>344</v>
      </c>
      <c r="F893" t="str">
        <f>VLOOKUP(D893,'General IEC Material'!D:D,1,0)</f>
        <v>fs Matsieng Clinic</v>
      </c>
    </row>
    <row r="894" spans="1:6" x14ac:dyDescent="0.3">
      <c r="A894" t="s">
        <v>1483</v>
      </c>
      <c r="B894" t="s">
        <v>1630</v>
      </c>
      <c r="C894" t="s">
        <v>1674</v>
      </c>
      <c r="D894" t="s">
        <v>1681</v>
      </c>
      <c r="E894">
        <v>344</v>
      </c>
      <c r="F894" t="str">
        <f>VLOOKUP(D894,'General IEC Material'!D:D,1,0)</f>
        <v>fs Mauersnek Clinic</v>
      </c>
    </row>
    <row r="895" spans="1:6" x14ac:dyDescent="0.3">
      <c r="A895" t="s">
        <v>1483</v>
      </c>
      <c r="B895" t="s">
        <v>1529</v>
      </c>
      <c r="C895" t="s">
        <v>1537</v>
      </c>
      <c r="D895" t="s">
        <v>1553</v>
      </c>
      <c r="E895">
        <v>1031</v>
      </c>
      <c r="F895" t="str">
        <f>VLOOKUP(D895,'General IEC Material'!D:D,1,0)</f>
        <v>fs Meloding Clinic</v>
      </c>
    </row>
    <row r="896" spans="1:6" x14ac:dyDescent="0.3">
      <c r="A896" t="s">
        <v>1483</v>
      </c>
      <c r="B896" t="s">
        <v>1630</v>
      </c>
      <c r="C896" t="s">
        <v>1691</v>
      </c>
      <c r="D896" t="s">
        <v>1693</v>
      </c>
      <c r="E896">
        <v>492</v>
      </c>
      <c r="F896" t="str">
        <f>VLOOKUP(D896,'General IEC Material'!D:D,1,0)</f>
        <v>fs Memel Clinic</v>
      </c>
    </row>
    <row r="897" spans="1:6" x14ac:dyDescent="0.3">
      <c r="A897" t="s">
        <v>1483</v>
      </c>
      <c r="B897" t="s">
        <v>1630</v>
      </c>
      <c r="C897" t="s">
        <v>1696</v>
      </c>
      <c r="D897" t="s">
        <v>1703</v>
      </c>
      <c r="E897">
        <v>854</v>
      </c>
      <c r="F897" t="str">
        <f>VLOOKUP(D897,'General IEC Material'!D:D,1,0)</f>
        <v>fs Meqheleng Clinic</v>
      </c>
    </row>
    <row r="898" spans="1:6" x14ac:dyDescent="0.3">
      <c r="A898" t="s">
        <v>1483</v>
      </c>
      <c r="B898" t="s">
        <v>1484</v>
      </c>
      <c r="C898" t="s">
        <v>1494</v>
      </c>
      <c r="D898" t="s">
        <v>1498</v>
      </c>
      <c r="E898">
        <v>817</v>
      </c>
      <c r="F898" t="str">
        <f>VLOOKUP(D898,'General IEC Material'!D:D,1,0)</f>
        <v>fs Metsimaholo Clinic</v>
      </c>
    </row>
    <row r="899" spans="1:6" x14ac:dyDescent="0.3">
      <c r="A899" t="s">
        <v>1483</v>
      </c>
      <c r="B899" t="s">
        <v>1578</v>
      </c>
      <c r="C899" t="s">
        <v>1579</v>
      </c>
      <c r="D899" t="s">
        <v>1593</v>
      </c>
      <c r="E899">
        <v>2056</v>
      </c>
      <c r="F899" t="str">
        <f>VLOOKUP(D899,'General IEC Material'!D:D,1,0)</f>
        <v>fs Mmabana Clinic</v>
      </c>
    </row>
    <row r="900" spans="1:6" x14ac:dyDescent="0.3">
      <c r="A900" t="s">
        <v>1483</v>
      </c>
      <c r="B900" t="s">
        <v>1529</v>
      </c>
      <c r="C900" t="s">
        <v>1537</v>
      </c>
      <c r="D900" t="s">
        <v>1554</v>
      </c>
      <c r="E900">
        <v>688</v>
      </c>
      <c r="F900" t="str">
        <f>VLOOKUP(D900,'General IEC Material'!D:D,1,0)</f>
        <v>fs Mmamahabane Clinic</v>
      </c>
    </row>
    <row r="901" spans="1:6" x14ac:dyDescent="0.3">
      <c r="A901" t="s">
        <v>1483</v>
      </c>
      <c r="B901" t="s">
        <v>1578</v>
      </c>
      <c r="C901" t="s">
        <v>1617</v>
      </c>
      <c r="D901" t="s">
        <v>1623</v>
      </c>
      <c r="E901">
        <v>1077</v>
      </c>
      <c r="F901" t="str">
        <f>VLOOKUP(D901,'General IEC Material'!D:D,1,0)</f>
        <v>fs Mokwena Clinic</v>
      </c>
    </row>
    <row r="902" spans="1:6" x14ac:dyDescent="0.3">
      <c r="A902" t="s">
        <v>1483</v>
      </c>
      <c r="B902" t="s">
        <v>1578</v>
      </c>
      <c r="C902" t="s">
        <v>1599</v>
      </c>
      <c r="D902" t="s">
        <v>1608</v>
      </c>
      <c r="E902">
        <v>993</v>
      </c>
      <c r="F902" t="str">
        <f>VLOOKUP(D902,'General IEC Material'!D:D,1,0)</f>
        <v>fs Molefi Tau Clinic</v>
      </c>
    </row>
    <row r="903" spans="1:6" x14ac:dyDescent="0.3">
      <c r="A903" t="s">
        <v>1483</v>
      </c>
      <c r="B903" t="s">
        <v>1630</v>
      </c>
      <c r="C903" t="s">
        <v>1641</v>
      </c>
      <c r="D903" t="s">
        <v>1658</v>
      </c>
      <c r="E903">
        <v>726</v>
      </c>
      <c r="F903" t="str">
        <f>VLOOKUP(D903,'General IEC Material'!D:D,1,0)</f>
        <v>fs Monontsha Clinic</v>
      </c>
    </row>
    <row r="904" spans="1:6" x14ac:dyDescent="0.3">
      <c r="A904" t="s">
        <v>1483</v>
      </c>
      <c r="B904" t="s">
        <v>1630</v>
      </c>
      <c r="C904" t="s">
        <v>1641</v>
      </c>
      <c r="D904" t="s">
        <v>1659</v>
      </c>
      <c r="E904">
        <v>1067</v>
      </c>
      <c r="F904" t="str">
        <f>VLOOKUP(D904,'General IEC Material'!D:D,1,0)</f>
        <v>fs Mphatlalatsane Clinic</v>
      </c>
    </row>
    <row r="905" spans="1:6" x14ac:dyDescent="0.3">
      <c r="A905" t="s">
        <v>1483</v>
      </c>
      <c r="B905" t="s">
        <v>1630</v>
      </c>
      <c r="C905" t="s">
        <v>1631</v>
      </c>
      <c r="D905" t="s">
        <v>1637</v>
      </c>
      <c r="E905">
        <v>1748</v>
      </c>
      <c r="F905" t="str">
        <f>VLOOKUP(D905,'General IEC Material'!D:D,1,0)</f>
        <v>fs Mphohadi Clinic</v>
      </c>
    </row>
    <row r="906" spans="1:6" x14ac:dyDescent="0.3">
      <c r="A906" t="s">
        <v>1483</v>
      </c>
      <c r="B906" t="s">
        <v>1578</v>
      </c>
      <c r="C906" t="s">
        <v>1579</v>
      </c>
      <c r="D906" t="s">
        <v>1594</v>
      </c>
      <c r="E906">
        <v>6740</v>
      </c>
      <c r="F906" t="str">
        <f>VLOOKUP(D906,'General IEC Material'!D:D,1,0)</f>
        <v>fs MUCPP CHC</v>
      </c>
    </row>
    <row r="907" spans="1:6" x14ac:dyDescent="0.3">
      <c r="A907" t="s">
        <v>1483</v>
      </c>
      <c r="B907" t="s">
        <v>1630</v>
      </c>
      <c r="C907" t="s">
        <v>1641</v>
      </c>
      <c r="D907" t="s">
        <v>1660</v>
      </c>
      <c r="E907">
        <v>1219</v>
      </c>
      <c r="F907" t="str">
        <f>VLOOKUP(D907,'General IEC Material'!D:D,1,0)</f>
        <v>fs Namahali Clinic</v>
      </c>
    </row>
    <row r="908" spans="1:6" x14ac:dyDescent="0.3">
      <c r="A908" t="s">
        <v>1483</v>
      </c>
      <c r="B908" t="s">
        <v>1578</v>
      </c>
      <c r="C908" t="s">
        <v>1579</v>
      </c>
      <c r="D908" t="s">
        <v>1595</v>
      </c>
      <c r="E908">
        <v>1546</v>
      </c>
      <c r="F908" t="str">
        <f>VLOOKUP(D908,'General IEC Material'!D:D,1,0)</f>
        <v>fs National District Hospital Gateway Clinic</v>
      </c>
    </row>
    <row r="909" spans="1:6" x14ac:dyDescent="0.3">
      <c r="A909" t="s">
        <v>1483</v>
      </c>
      <c r="B909" t="s">
        <v>1709</v>
      </c>
      <c r="C909" t="s">
        <v>1710</v>
      </c>
      <c r="D909" t="s">
        <v>1716</v>
      </c>
      <c r="E909">
        <v>544</v>
      </c>
      <c r="F909" t="str">
        <f>VLOOKUP(D909,'General IEC Material'!D:D,1,0)</f>
        <v>fs Nelson Mandela Clinic</v>
      </c>
    </row>
    <row r="910" spans="1:6" x14ac:dyDescent="0.3">
      <c r="A910" t="s">
        <v>1483</v>
      </c>
      <c r="B910" t="s">
        <v>1630</v>
      </c>
      <c r="C910" t="s">
        <v>1696</v>
      </c>
      <c r="D910" t="s">
        <v>1704</v>
      </c>
      <c r="E910">
        <v>344</v>
      </c>
      <c r="F910" t="str">
        <f>VLOOKUP(D910,'General IEC Material'!D:D,1,0)</f>
        <v>fs Nothnagel Clinic</v>
      </c>
    </row>
    <row r="911" spans="1:6" x14ac:dyDescent="0.3">
      <c r="A911" t="s">
        <v>1483</v>
      </c>
      <c r="B911" t="s">
        <v>1630</v>
      </c>
      <c r="C911" t="s">
        <v>1641</v>
      </c>
      <c r="D911" t="s">
        <v>1661</v>
      </c>
      <c r="E911">
        <v>536</v>
      </c>
      <c r="F911" t="str">
        <f>VLOOKUP(D911,'General IEC Material'!D:D,1,0)</f>
        <v>fs Nthabiseng Clinic</v>
      </c>
    </row>
    <row r="912" spans="1:6" x14ac:dyDescent="0.3">
      <c r="A912" t="s">
        <v>1483</v>
      </c>
      <c r="B912" t="s">
        <v>1578</v>
      </c>
      <c r="C912" t="s">
        <v>1579</v>
      </c>
      <c r="D912" t="s">
        <v>1596</v>
      </c>
      <c r="E912">
        <v>1849</v>
      </c>
      <c r="F912" t="str">
        <f>VLOOKUP(D912,'General IEC Material'!D:D,1,0)</f>
        <v>fs Opkoms Clinic</v>
      </c>
    </row>
    <row r="913" spans="1:6" x14ac:dyDescent="0.3">
      <c r="A913" t="s">
        <v>1483</v>
      </c>
      <c r="B913" t="s">
        <v>1709</v>
      </c>
      <c r="C913" t="s">
        <v>1720</v>
      </c>
      <c r="D913" t="s">
        <v>1725</v>
      </c>
      <c r="E913">
        <v>344</v>
      </c>
      <c r="F913" t="str">
        <f>VLOOKUP(D913,'General IEC Material'!D:D,1,0)</f>
        <v>fs Oppermansgronde Clinic</v>
      </c>
    </row>
    <row r="914" spans="1:6" x14ac:dyDescent="0.3">
      <c r="A914" t="s">
        <v>1483</v>
      </c>
      <c r="B914" t="s">
        <v>1630</v>
      </c>
      <c r="C914" t="s">
        <v>1696</v>
      </c>
      <c r="D914" t="s">
        <v>1705</v>
      </c>
      <c r="E914">
        <v>1060</v>
      </c>
      <c r="F914" t="str">
        <f>VLOOKUP(D914,'General IEC Material'!D:D,1,0)</f>
        <v>fs OR Tambo (Senekal) Clinic</v>
      </c>
    </row>
    <row r="915" spans="1:6" x14ac:dyDescent="0.3">
      <c r="A915" t="s">
        <v>1483</v>
      </c>
      <c r="B915" t="s">
        <v>1529</v>
      </c>
      <c r="C915" t="s">
        <v>1537</v>
      </c>
      <c r="D915" t="s">
        <v>1555</v>
      </c>
      <c r="E915">
        <v>955</v>
      </c>
      <c r="F915" t="str">
        <f>VLOOKUP(D915,'General IEC Material'!D:D,1,0)</f>
        <v>fs OR Tambo Clinic</v>
      </c>
    </row>
    <row r="916" spans="1:6" x14ac:dyDescent="0.3">
      <c r="A916" t="s">
        <v>1483</v>
      </c>
      <c r="B916" t="s">
        <v>1630</v>
      </c>
      <c r="C916" t="s">
        <v>1641</v>
      </c>
      <c r="D916" t="s">
        <v>1662</v>
      </c>
      <c r="E916">
        <v>911</v>
      </c>
      <c r="F916" t="str">
        <f>VLOOKUP(D916,'General IEC Material'!D:D,1,0)</f>
        <v>fs Paballong Clinic</v>
      </c>
    </row>
    <row r="917" spans="1:6" x14ac:dyDescent="0.3">
      <c r="A917" t="s">
        <v>1483</v>
      </c>
      <c r="B917" t="s">
        <v>1484</v>
      </c>
      <c r="C917" t="s">
        <v>1514</v>
      </c>
      <c r="D917" t="s">
        <v>1519</v>
      </c>
      <c r="E917">
        <v>524</v>
      </c>
      <c r="F917" t="str">
        <f>VLOOKUP(D917,'General IEC Material'!D:D,1,0)</f>
        <v>fs Parys Clinic</v>
      </c>
    </row>
    <row r="918" spans="1:6" x14ac:dyDescent="0.3">
      <c r="A918" t="s">
        <v>1483</v>
      </c>
      <c r="B918" t="s">
        <v>1630</v>
      </c>
      <c r="C918" t="s">
        <v>1631</v>
      </c>
      <c r="D918" t="s">
        <v>1638</v>
      </c>
      <c r="E918">
        <v>424</v>
      </c>
      <c r="F918" t="str">
        <f>VLOOKUP(D918,'General IEC Material'!D:D,1,0)</f>
        <v>fs Paul Roux Clinic</v>
      </c>
    </row>
    <row r="919" spans="1:6" x14ac:dyDescent="0.3">
      <c r="A919" t="s">
        <v>1483</v>
      </c>
      <c r="B919" t="s">
        <v>1484</v>
      </c>
      <c r="C919" t="s">
        <v>1504</v>
      </c>
      <c r="D919" t="s">
        <v>1510</v>
      </c>
      <c r="E919">
        <v>1671</v>
      </c>
      <c r="F919" t="str">
        <f>VLOOKUP(D919,'General IEC Material'!D:D,1,0)</f>
        <v>fs PAX CHC</v>
      </c>
    </row>
    <row r="920" spans="1:6" x14ac:dyDescent="0.3">
      <c r="A920" t="s">
        <v>1483</v>
      </c>
      <c r="B920" t="s">
        <v>1630</v>
      </c>
      <c r="C920" t="s">
        <v>1684</v>
      </c>
      <c r="D920" t="s">
        <v>1688</v>
      </c>
      <c r="E920">
        <v>604</v>
      </c>
      <c r="F920" t="str">
        <f>VLOOKUP(D920,'General IEC Material'!D:D,1,0)</f>
        <v>fs Petsana Clinic</v>
      </c>
    </row>
    <row r="921" spans="1:6" x14ac:dyDescent="0.3">
      <c r="A921" t="s">
        <v>1483</v>
      </c>
      <c r="B921" t="s">
        <v>1529</v>
      </c>
      <c r="C921" t="s">
        <v>1574</v>
      </c>
      <c r="D921" t="s">
        <v>1577</v>
      </c>
      <c r="E921">
        <v>1253</v>
      </c>
      <c r="F921" t="str">
        <f>VLOOKUP(D921,'General IEC Material'!D:D,1,0)</f>
        <v>fs Phahameng (Bultfontein) Clinic</v>
      </c>
    </row>
    <row r="922" spans="1:6" x14ac:dyDescent="0.3">
      <c r="A922" t="s">
        <v>1483</v>
      </c>
      <c r="B922" t="s">
        <v>1484</v>
      </c>
      <c r="C922" t="s">
        <v>1485</v>
      </c>
      <c r="D922" t="s">
        <v>1487</v>
      </c>
      <c r="E922">
        <v>651</v>
      </c>
      <c r="F922" t="str">
        <f>VLOOKUP(D922,'General IEC Material'!D:D,1,0)</f>
        <v>fs Phahameng (Frankfort) Clinic</v>
      </c>
    </row>
    <row r="923" spans="1:6" x14ac:dyDescent="0.3">
      <c r="A923" t="s">
        <v>1483</v>
      </c>
      <c r="B923" t="s">
        <v>1529</v>
      </c>
      <c r="C923" t="s">
        <v>1537</v>
      </c>
      <c r="D923" t="s">
        <v>1556</v>
      </c>
      <c r="E923">
        <v>704</v>
      </c>
      <c r="F923" t="str">
        <f>VLOOKUP(D923,'General IEC Material'!D:D,1,0)</f>
        <v>fs Phedisanang Clinic</v>
      </c>
    </row>
    <row r="924" spans="1:6" x14ac:dyDescent="0.3">
      <c r="A924" t="s">
        <v>1483</v>
      </c>
      <c r="B924" t="s">
        <v>1484</v>
      </c>
      <c r="C924" t="s">
        <v>1485</v>
      </c>
      <c r="D924" t="s">
        <v>1488</v>
      </c>
      <c r="E924">
        <v>818</v>
      </c>
      <c r="F924" t="str">
        <f>VLOOKUP(D924,'General IEC Material'!D:D,1,0)</f>
        <v>fs Phedisong Clinic</v>
      </c>
    </row>
    <row r="925" spans="1:6" x14ac:dyDescent="0.3">
      <c r="A925" t="s">
        <v>1483</v>
      </c>
      <c r="B925" t="s">
        <v>1484</v>
      </c>
      <c r="C925" t="s">
        <v>1485</v>
      </c>
      <c r="D925" t="s">
        <v>1489</v>
      </c>
      <c r="E925">
        <v>441</v>
      </c>
      <c r="F925" t="str">
        <f>VLOOKUP(D925,'General IEC Material'!D:D,1,0)</f>
        <v>fs Phekolong (Cornelia) Clinic</v>
      </c>
    </row>
    <row r="926" spans="1:6" x14ac:dyDescent="0.3">
      <c r="A926" t="s">
        <v>1483</v>
      </c>
      <c r="B926" t="s">
        <v>1709</v>
      </c>
      <c r="C926" t="s">
        <v>1710</v>
      </c>
      <c r="D926" t="s">
        <v>1717</v>
      </c>
      <c r="E926">
        <v>507</v>
      </c>
      <c r="F926" t="str">
        <f>VLOOKUP(D926,'General IEC Material'!D:D,1,0)</f>
        <v>fs Phekolong (Reddersburg) Clinic</v>
      </c>
    </row>
    <row r="927" spans="1:6" x14ac:dyDescent="0.3">
      <c r="A927" t="s">
        <v>1483</v>
      </c>
      <c r="B927" t="s">
        <v>1578</v>
      </c>
      <c r="C927" t="s">
        <v>1617</v>
      </c>
      <c r="D927" t="s">
        <v>1624</v>
      </c>
      <c r="E927">
        <v>344</v>
      </c>
      <c r="F927" t="str">
        <f>VLOOKUP(D927,'General IEC Material'!D:D,1,0)</f>
        <v>fs Phetogo Clinic</v>
      </c>
    </row>
    <row r="928" spans="1:6" x14ac:dyDescent="0.3">
      <c r="A928" t="s">
        <v>1483</v>
      </c>
      <c r="B928" t="s">
        <v>1484</v>
      </c>
      <c r="C928" t="s">
        <v>1485</v>
      </c>
      <c r="D928" t="s">
        <v>1490</v>
      </c>
      <c r="E928">
        <v>636</v>
      </c>
      <c r="F928" t="str">
        <f>VLOOKUP(D928,'General IEC Material'!D:D,1,0)</f>
        <v>fs Philani Clinic</v>
      </c>
    </row>
    <row r="929" spans="1:6" x14ac:dyDescent="0.3">
      <c r="A929" t="s">
        <v>1483</v>
      </c>
      <c r="B929" t="s">
        <v>1709</v>
      </c>
      <c r="C929" t="s">
        <v>1710</v>
      </c>
      <c r="D929" t="s">
        <v>1718</v>
      </c>
      <c r="E929">
        <v>372</v>
      </c>
      <c r="F929" t="str">
        <f>VLOOKUP(D929,'General IEC Material'!D:D,1,0)</f>
        <v>fs Philippolis Clinic</v>
      </c>
    </row>
    <row r="930" spans="1:6" x14ac:dyDescent="0.3">
      <c r="A930" t="s">
        <v>1483</v>
      </c>
      <c r="B930" t="s">
        <v>1630</v>
      </c>
      <c r="C930" t="s">
        <v>1696</v>
      </c>
      <c r="D930" t="s">
        <v>1706</v>
      </c>
      <c r="E930">
        <v>667</v>
      </c>
      <c r="F930" t="str">
        <f>VLOOKUP(D930,'General IEC Material'!D:D,1,0)</f>
        <v>fs Phomolong (Ficksburg) Clinic</v>
      </c>
    </row>
    <row r="931" spans="1:6" x14ac:dyDescent="0.3">
      <c r="A931" t="s">
        <v>1483</v>
      </c>
      <c r="B931" t="s">
        <v>1529</v>
      </c>
      <c r="C931" t="s">
        <v>1537</v>
      </c>
      <c r="D931" t="s">
        <v>1557</v>
      </c>
      <c r="E931">
        <v>956</v>
      </c>
      <c r="F931" t="str">
        <f>VLOOKUP(D931,'General IEC Material'!D:D,1,0)</f>
        <v>fs Phomolong (Hennenman) Clinic</v>
      </c>
    </row>
    <row r="932" spans="1:6" x14ac:dyDescent="0.3">
      <c r="A932" t="s">
        <v>1483</v>
      </c>
      <c r="B932" t="s">
        <v>1630</v>
      </c>
      <c r="C932" t="s">
        <v>1641</v>
      </c>
      <c r="D932" t="s">
        <v>1663</v>
      </c>
      <c r="E932">
        <v>1634</v>
      </c>
      <c r="F932" t="str">
        <f>VLOOKUP(D932,'General IEC Material'!D:D,1,0)</f>
        <v>fs Phuthaditjhaba Clinic</v>
      </c>
    </row>
    <row r="933" spans="1:6" x14ac:dyDescent="0.3">
      <c r="A933" t="s">
        <v>1483</v>
      </c>
      <c r="B933" t="s">
        <v>1578</v>
      </c>
      <c r="C933" t="s">
        <v>1599</v>
      </c>
      <c r="D933" t="s">
        <v>1609</v>
      </c>
      <c r="E933">
        <v>1628</v>
      </c>
      <c r="F933" t="str">
        <f>VLOOKUP(D933,'General IEC Material'!D:D,1,0)</f>
        <v>fs Potlako Motlohi Clinic</v>
      </c>
    </row>
    <row r="934" spans="1:6" x14ac:dyDescent="0.3">
      <c r="A934" t="s">
        <v>1483</v>
      </c>
      <c r="B934" t="s">
        <v>1578</v>
      </c>
      <c r="C934" t="s">
        <v>1599</v>
      </c>
      <c r="D934" t="s">
        <v>1610</v>
      </c>
      <c r="E934">
        <v>2245</v>
      </c>
      <c r="F934" t="str">
        <f>VLOOKUP(D934,'General IEC Material'!D:D,1,0)</f>
        <v>fs Pule Sefatsa Clinic</v>
      </c>
    </row>
    <row r="935" spans="1:6" x14ac:dyDescent="0.3">
      <c r="A935" t="s">
        <v>1483</v>
      </c>
      <c r="B935" t="s">
        <v>1484</v>
      </c>
      <c r="C935" t="s">
        <v>1485</v>
      </c>
      <c r="D935" t="s">
        <v>1491</v>
      </c>
      <c r="E935">
        <v>578</v>
      </c>
      <c r="F935" t="str">
        <f>VLOOKUP(D935,'General IEC Material'!D:D,1,0)</f>
        <v>fs Qalabotjha Clinic</v>
      </c>
    </row>
    <row r="936" spans="1:6" x14ac:dyDescent="0.3">
      <c r="A936" t="s">
        <v>1483</v>
      </c>
      <c r="B936" t="s">
        <v>1630</v>
      </c>
      <c r="C936" t="s">
        <v>1641</v>
      </c>
      <c r="D936" t="s">
        <v>1664</v>
      </c>
      <c r="E936">
        <v>900</v>
      </c>
      <c r="F936" t="str">
        <f>VLOOKUP(D936,'General IEC Material'!D:D,1,0)</f>
        <v>fs Qholaqhwe Clinic</v>
      </c>
    </row>
    <row r="937" spans="1:6" x14ac:dyDescent="0.3">
      <c r="A937" t="s">
        <v>1483</v>
      </c>
      <c r="B937" t="s">
        <v>1484</v>
      </c>
      <c r="C937" t="s">
        <v>1485</v>
      </c>
      <c r="D937" t="s">
        <v>1492</v>
      </c>
      <c r="E937">
        <v>850</v>
      </c>
      <c r="F937" t="str">
        <f>VLOOKUP(D937,'General IEC Material'!D:D,1,0)</f>
        <v>fs Rainbow Clinic</v>
      </c>
    </row>
    <row r="938" spans="1:6" x14ac:dyDescent="0.3">
      <c r="A938" t="s">
        <v>1483</v>
      </c>
      <c r="B938" t="s">
        <v>1529</v>
      </c>
      <c r="C938" t="s">
        <v>1537</v>
      </c>
      <c r="D938" t="s">
        <v>1558</v>
      </c>
      <c r="E938">
        <v>662</v>
      </c>
      <c r="F938" t="str">
        <f>VLOOKUP(D938,'General IEC Material'!D:D,1,0)</f>
        <v>fs Rearabetsoe (Virginia) Clinic</v>
      </c>
    </row>
    <row r="939" spans="1:6" x14ac:dyDescent="0.3">
      <c r="A939" t="s">
        <v>1483</v>
      </c>
      <c r="B939" t="s">
        <v>1630</v>
      </c>
      <c r="C939" t="s">
        <v>1684</v>
      </c>
      <c r="D939" t="s">
        <v>1689</v>
      </c>
      <c r="E939">
        <v>622</v>
      </c>
      <c r="F939" t="str">
        <f>VLOOKUP(D939,'General IEC Material'!D:D,1,0)</f>
        <v>fs Rearabetswe Clinic</v>
      </c>
    </row>
    <row r="940" spans="1:6" x14ac:dyDescent="0.3">
      <c r="A940" t="s">
        <v>1483</v>
      </c>
      <c r="B940" t="s">
        <v>1484</v>
      </c>
      <c r="C940" t="s">
        <v>1494</v>
      </c>
      <c r="D940" t="s">
        <v>1499</v>
      </c>
      <c r="E940">
        <v>1602</v>
      </c>
      <c r="F940" t="str">
        <f>VLOOKUP(D940,'General IEC Material'!D:D,1,0)</f>
        <v>fs Refengkgotso Clinic</v>
      </c>
    </row>
    <row r="941" spans="1:6" x14ac:dyDescent="0.3">
      <c r="A941" t="s">
        <v>1483</v>
      </c>
      <c r="B941" t="s">
        <v>1630</v>
      </c>
      <c r="C941" t="s">
        <v>1631</v>
      </c>
      <c r="D941" t="s">
        <v>1639</v>
      </c>
      <c r="E941">
        <v>1654</v>
      </c>
      <c r="F941" t="str">
        <f>VLOOKUP(D941,'General IEC Material'!D:D,1,0)</f>
        <v>fs Reitumetse Clinic</v>
      </c>
    </row>
    <row r="942" spans="1:6" x14ac:dyDescent="0.3">
      <c r="A942" t="s">
        <v>1483</v>
      </c>
      <c r="B942" t="s">
        <v>1630</v>
      </c>
      <c r="C942" t="s">
        <v>1684</v>
      </c>
      <c r="D942" t="s">
        <v>1690</v>
      </c>
      <c r="E942">
        <v>640</v>
      </c>
      <c r="F942" t="str">
        <f>VLOOKUP(D942,'General IEC Material'!D:D,1,0)</f>
        <v>fs Reitz Clinic</v>
      </c>
    </row>
    <row r="943" spans="1:6" x14ac:dyDescent="0.3">
      <c r="A943" t="s">
        <v>1483</v>
      </c>
      <c r="B943" t="s">
        <v>1484</v>
      </c>
      <c r="C943" t="s">
        <v>1514</v>
      </c>
      <c r="D943" t="s">
        <v>1520</v>
      </c>
      <c r="E943">
        <v>935</v>
      </c>
      <c r="F943" t="str">
        <f>VLOOKUP(D943,'General IEC Material'!D:D,1,0)</f>
        <v>fs Relebohile (Heilbron) Clinic</v>
      </c>
    </row>
    <row r="944" spans="1:6" x14ac:dyDescent="0.3">
      <c r="A944" t="s">
        <v>1483</v>
      </c>
      <c r="B944" t="s">
        <v>1630</v>
      </c>
      <c r="C944" t="s">
        <v>1631</v>
      </c>
      <c r="D944" t="s">
        <v>1640</v>
      </c>
      <c r="E944">
        <v>638</v>
      </c>
      <c r="F944" t="str">
        <f>VLOOKUP(D944,'General IEC Material'!D:D,1,0)</f>
        <v>fs Relebohile (Rosendal) Clinic</v>
      </c>
    </row>
    <row r="945" spans="1:6" x14ac:dyDescent="0.3">
      <c r="A945" t="s">
        <v>1483</v>
      </c>
      <c r="B945" t="s">
        <v>1484</v>
      </c>
      <c r="C945" t="s">
        <v>1514</v>
      </c>
      <c r="D945" t="s">
        <v>1521</v>
      </c>
      <c r="E945">
        <v>534</v>
      </c>
      <c r="F945" t="str">
        <f>VLOOKUP(D945,'General IEC Material'!D:D,1,0)</f>
        <v>fs Relebohile (Vredefort) Clinic</v>
      </c>
    </row>
    <row r="946" spans="1:6" x14ac:dyDescent="0.3">
      <c r="A946" t="s">
        <v>1483</v>
      </c>
      <c r="B946" t="s">
        <v>1529</v>
      </c>
      <c r="C946" t="s">
        <v>1537</v>
      </c>
      <c r="D946" t="s">
        <v>1559</v>
      </c>
      <c r="E946">
        <v>592</v>
      </c>
      <c r="F946" t="str">
        <f>VLOOKUP(D946,'General IEC Material'!D:D,1,0)</f>
        <v>fs Rheederspark Clinic</v>
      </c>
    </row>
    <row r="947" spans="1:6" x14ac:dyDescent="0.3">
      <c r="A947" t="s">
        <v>1483</v>
      </c>
      <c r="B947" t="s">
        <v>1529</v>
      </c>
      <c r="C947" t="s">
        <v>1537</v>
      </c>
      <c r="D947" t="s">
        <v>1560</v>
      </c>
      <c r="E947">
        <v>619</v>
      </c>
      <c r="F947" t="str">
        <f>VLOOKUP(D947,'General IEC Material'!D:D,1,0)</f>
        <v>fs Riebeeckstad Clinic</v>
      </c>
    </row>
    <row r="948" spans="1:6" x14ac:dyDescent="0.3">
      <c r="A948" t="s">
        <v>1483</v>
      </c>
      <c r="B948" t="s">
        <v>1630</v>
      </c>
      <c r="C948" t="s">
        <v>1641</v>
      </c>
      <c r="D948" t="s">
        <v>1665</v>
      </c>
      <c r="E948">
        <v>931</v>
      </c>
      <c r="F948" t="str">
        <f>VLOOKUP(D948,'General IEC Material'!D:D,1,0)</f>
        <v>fs Riverside Clinic</v>
      </c>
    </row>
    <row r="949" spans="1:6" x14ac:dyDescent="0.3">
      <c r="A949" t="s">
        <v>1483</v>
      </c>
      <c r="B949" t="s">
        <v>1484</v>
      </c>
      <c r="C949" t="s">
        <v>1514</v>
      </c>
      <c r="D949" t="s">
        <v>1522</v>
      </c>
      <c r="E949">
        <v>344</v>
      </c>
      <c r="F949" t="str">
        <f>VLOOKUP(D949,'General IEC Material'!D:D,1,0)</f>
        <v>fs Sandersville Clinic</v>
      </c>
    </row>
    <row r="950" spans="1:6" x14ac:dyDescent="0.3">
      <c r="A950" t="s">
        <v>1483</v>
      </c>
      <c r="B950" t="s">
        <v>1484</v>
      </c>
      <c r="C950" t="s">
        <v>1494</v>
      </c>
      <c r="D950" t="s">
        <v>1500</v>
      </c>
      <c r="E950">
        <v>1159</v>
      </c>
      <c r="F950" t="str">
        <f>VLOOKUP(D950,'General IEC Material'!D:D,1,0)</f>
        <v>fs Sasolburg Clinic</v>
      </c>
    </row>
    <row r="951" spans="1:6" x14ac:dyDescent="0.3">
      <c r="A951" t="s">
        <v>1483</v>
      </c>
      <c r="B951" t="s">
        <v>1484</v>
      </c>
      <c r="C951" t="s">
        <v>1514</v>
      </c>
      <c r="D951" t="s">
        <v>1523</v>
      </c>
      <c r="E951">
        <v>532</v>
      </c>
      <c r="F951" t="str">
        <f>VLOOKUP(D951,'General IEC Material'!D:D,1,0)</f>
        <v>fs Schonkenville Clinic</v>
      </c>
    </row>
    <row r="952" spans="1:6" x14ac:dyDescent="0.3">
      <c r="A952" t="s">
        <v>1483</v>
      </c>
      <c r="B952" t="s">
        <v>1578</v>
      </c>
      <c r="C952" t="s">
        <v>1617</v>
      </c>
      <c r="D952" t="s">
        <v>1625</v>
      </c>
      <c r="E952">
        <v>344</v>
      </c>
      <c r="F952" t="str">
        <f>VLOOKUP(D952,'General IEC Material'!D:D,1,0)</f>
        <v>fs Seadimo Clinic</v>
      </c>
    </row>
    <row r="953" spans="1:6" x14ac:dyDescent="0.3">
      <c r="A953" t="s">
        <v>1483</v>
      </c>
      <c r="B953" t="s">
        <v>1578</v>
      </c>
      <c r="C953" t="s">
        <v>1617</v>
      </c>
      <c r="D953" t="s">
        <v>1626</v>
      </c>
      <c r="E953">
        <v>344</v>
      </c>
      <c r="F953" t="str">
        <f>VLOOKUP(D953,'General IEC Material'!D:D,1,0)</f>
        <v>fs Sediba Clinic</v>
      </c>
    </row>
    <row r="954" spans="1:6" x14ac:dyDescent="0.3">
      <c r="A954" t="s">
        <v>1483</v>
      </c>
      <c r="B954" t="s">
        <v>1484</v>
      </c>
      <c r="C954" t="s">
        <v>1504</v>
      </c>
      <c r="D954" t="s">
        <v>1511</v>
      </c>
      <c r="E954">
        <v>874</v>
      </c>
      <c r="F954" t="str">
        <f>VLOOKUP(D954,'General IEC Material'!D:D,1,0)</f>
        <v>fs Sedibeng sa Bophelo Clinic</v>
      </c>
    </row>
    <row r="955" spans="1:6" x14ac:dyDescent="0.3">
      <c r="A955" t="s">
        <v>1483</v>
      </c>
      <c r="B955" t="s">
        <v>1484</v>
      </c>
      <c r="C955" t="s">
        <v>1504</v>
      </c>
      <c r="D955" t="s">
        <v>1512</v>
      </c>
      <c r="E955">
        <v>672</v>
      </c>
      <c r="F955" t="str">
        <f>VLOOKUP(D955,'General IEC Material'!D:D,1,0)</f>
        <v>fs Seeisoville Clinic</v>
      </c>
    </row>
    <row r="956" spans="1:6" x14ac:dyDescent="0.3">
      <c r="A956" t="s">
        <v>1483</v>
      </c>
      <c r="B956" t="s">
        <v>1709</v>
      </c>
      <c r="C956" t="s">
        <v>1710</v>
      </c>
      <c r="D956" t="s">
        <v>1719</v>
      </c>
      <c r="E956">
        <v>474</v>
      </c>
      <c r="F956" t="str">
        <f>VLOOKUP(D956,'General IEC Material'!D:D,1,0)</f>
        <v>fs Sehularo Tau Clinic</v>
      </c>
    </row>
    <row r="957" spans="1:6" x14ac:dyDescent="0.3">
      <c r="A957" t="s">
        <v>1483</v>
      </c>
      <c r="B957" t="s">
        <v>1630</v>
      </c>
      <c r="C957" t="s">
        <v>1641</v>
      </c>
      <c r="D957" t="s">
        <v>1666</v>
      </c>
      <c r="E957">
        <v>518</v>
      </c>
      <c r="F957" t="str">
        <f>VLOOKUP(D957,'General IEC Material'!D:D,1,0)</f>
        <v>fs Sekamotho Mota Clinic</v>
      </c>
    </row>
    <row r="958" spans="1:6" x14ac:dyDescent="0.3">
      <c r="A958" t="s">
        <v>1483</v>
      </c>
      <c r="B958" t="s">
        <v>1630</v>
      </c>
      <c r="C958" t="s">
        <v>1696</v>
      </c>
      <c r="D958" t="s">
        <v>1707</v>
      </c>
      <c r="E958">
        <v>650</v>
      </c>
      <c r="F958" t="str">
        <f>VLOOKUP(D958,'General IEC Material'!D:D,1,0)</f>
        <v>fs Senekal Clinic</v>
      </c>
    </row>
    <row r="959" spans="1:6" x14ac:dyDescent="0.3">
      <c r="A959" t="s">
        <v>1483</v>
      </c>
      <c r="B959" t="s">
        <v>1484</v>
      </c>
      <c r="C959" t="s">
        <v>1514</v>
      </c>
      <c r="D959" t="s">
        <v>1524</v>
      </c>
      <c r="E959">
        <v>353</v>
      </c>
      <c r="F959" t="str">
        <f>VLOOKUP(D959,'General IEC Material'!D:D,1,0)</f>
        <v>fs Sizabantu Clinic</v>
      </c>
    </row>
    <row r="960" spans="1:6" x14ac:dyDescent="0.3">
      <c r="A960" t="s">
        <v>1483</v>
      </c>
      <c r="B960" t="s">
        <v>1630</v>
      </c>
      <c r="C960" t="s">
        <v>1696</v>
      </c>
      <c r="D960" t="s">
        <v>1708</v>
      </c>
      <c r="E960">
        <v>643</v>
      </c>
      <c r="F960" t="str">
        <f>VLOOKUP(D960,'General IEC Material'!D:D,1,0)</f>
        <v>fs Soetwater Clinic</v>
      </c>
    </row>
    <row r="961" spans="1:6" x14ac:dyDescent="0.3">
      <c r="A961" t="s">
        <v>1483</v>
      </c>
      <c r="B961" t="s">
        <v>1630</v>
      </c>
      <c r="C961" t="s">
        <v>1641</v>
      </c>
      <c r="D961" t="s">
        <v>1667</v>
      </c>
      <c r="E961">
        <v>796</v>
      </c>
      <c r="F961" t="str">
        <f>VLOOKUP(D961,'General IEC Material'!D:D,1,0)</f>
        <v>fs Tebang Clinic</v>
      </c>
    </row>
    <row r="962" spans="1:6" x14ac:dyDescent="0.3">
      <c r="A962" t="s">
        <v>1483</v>
      </c>
      <c r="B962" t="s">
        <v>1630</v>
      </c>
      <c r="C962" t="s">
        <v>1641</v>
      </c>
      <c r="D962" t="s">
        <v>1668</v>
      </c>
      <c r="E962">
        <v>409</v>
      </c>
      <c r="F962" t="str">
        <f>VLOOKUP(D962,'General IEC Material'!D:D,1,0)</f>
        <v>fs Thaba Bosiu Clinic</v>
      </c>
    </row>
    <row r="963" spans="1:6" x14ac:dyDescent="0.3">
      <c r="A963" t="s">
        <v>1483</v>
      </c>
      <c r="B963" t="s">
        <v>1578</v>
      </c>
      <c r="C963" t="s">
        <v>1617</v>
      </c>
      <c r="D963" t="s">
        <v>1627</v>
      </c>
      <c r="E963">
        <v>1509</v>
      </c>
      <c r="F963" t="str">
        <f>VLOOKUP(D963,'General IEC Material'!D:D,1,0)</f>
        <v>fs Thaba Nchu Clinic</v>
      </c>
    </row>
    <row r="964" spans="1:6" x14ac:dyDescent="0.3">
      <c r="A964" t="s">
        <v>1483</v>
      </c>
      <c r="B964" t="s">
        <v>1630</v>
      </c>
      <c r="C964" t="s">
        <v>1674</v>
      </c>
      <c r="D964" t="s">
        <v>1682</v>
      </c>
      <c r="E964">
        <v>344</v>
      </c>
      <c r="F964" t="str">
        <f>VLOOKUP(D964,'General IEC Material'!D:D,1,0)</f>
        <v>fs Thaba Phatswa Clinic</v>
      </c>
    </row>
    <row r="965" spans="1:6" x14ac:dyDescent="0.3">
      <c r="A965" t="s">
        <v>1483</v>
      </c>
      <c r="B965" t="s">
        <v>1630</v>
      </c>
      <c r="C965" t="s">
        <v>1641</v>
      </c>
      <c r="D965" t="s">
        <v>1669</v>
      </c>
      <c r="E965">
        <v>477</v>
      </c>
      <c r="F965" t="str">
        <f>VLOOKUP(D965,'General IEC Material'!D:D,1,0)</f>
        <v>fs Thabang Clinic</v>
      </c>
    </row>
    <row r="966" spans="1:6" x14ac:dyDescent="0.3">
      <c r="A966" t="s">
        <v>1483</v>
      </c>
      <c r="B966" t="s">
        <v>1484</v>
      </c>
      <c r="C966" t="s">
        <v>1514</v>
      </c>
      <c r="D966" t="s">
        <v>1525</v>
      </c>
      <c r="E966">
        <v>747</v>
      </c>
      <c r="F966" t="str">
        <f>VLOOKUP(D966,'General IEC Material'!D:D,1,0)</f>
        <v>fs Thabang Society Clinic</v>
      </c>
    </row>
    <row r="967" spans="1:6" x14ac:dyDescent="0.3">
      <c r="A967" t="s">
        <v>1483</v>
      </c>
      <c r="B967" t="s">
        <v>1529</v>
      </c>
      <c r="C967" t="s">
        <v>1537</v>
      </c>
      <c r="D967" t="s">
        <v>1561</v>
      </c>
      <c r="E967">
        <v>1229</v>
      </c>
      <c r="F967" t="str">
        <f>VLOOKUP(D967,'General IEC Material'!D:D,1,0)</f>
        <v>fs Thabong Clinic</v>
      </c>
    </row>
    <row r="968" spans="1:6" x14ac:dyDescent="0.3">
      <c r="A968" t="s">
        <v>1483</v>
      </c>
      <c r="B968" t="s">
        <v>1709</v>
      </c>
      <c r="C968" t="s">
        <v>1726</v>
      </c>
      <c r="D968" t="s">
        <v>1728</v>
      </c>
      <c r="E968">
        <v>546</v>
      </c>
      <c r="F968" t="str">
        <f>VLOOKUP(D968,'General IEC Material'!D:D,1,0)</f>
        <v>fs Thembalethu Clinic</v>
      </c>
    </row>
    <row r="969" spans="1:6" x14ac:dyDescent="0.3">
      <c r="A969" t="s">
        <v>1483</v>
      </c>
      <c r="B969" t="s">
        <v>1630</v>
      </c>
      <c r="C969" t="s">
        <v>1691</v>
      </c>
      <c r="D969" t="s">
        <v>1694</v>
      </c>
      <c r="E969">
        <v>592</v>
      </c>
      <c r="F969" t="str">
        <f>VLOOKUP(D969,'General IEC Material'!D:D,1,0)</f>
        <v>fs Thusa Bophelo Clinic</v>
      </c>
    </row>
    <row r="970" spans="1:6" x14ac:dyDescent="0.3">
      <c r="A970" t="s">
        <v>1483</v>
      </c>
      <c r="B970" t="s">
        <v>1484</v>
      </c>
      <c r="C970" t="s">
        <v>1514</v>
      </c>
      <c r="D970" t="s">
        <v>1526</v>
      </c>
      <c r="E970">
        <v>344</v>
      </c>
      <c r="F970" t="str">
        <f>VLOOKUP(D970,'General IEC Material'!D:D,1,0)</f>
        <v>fs Thusanong (Parys) Clinic</v>
      </c>
    </row>
    <row r="971" spans="1:6" x14ac:dyDescent="0.3">
      <c r="A971" t="s">
        <v>1483</v>
      </c>
      <c r="B971" t="s">
        <v>1484</v>
      </c>
      <c r="C971" t="s">
        <v>1494</v>
      </c>
      <c r="D971" t="s">
        <v>1501</v>
      </c>
      <c r="E971">
        <v>1200</v>
      </c>
      <c r="F971" t="str">
        <f>VLOOKUP(D971,'General IEC Material'!D:D,1,0)</f>
        <v>fs Thusanong (Sasolburg) Clinic</v>
      </c>
    </row>
    <row r="972" spans="1:6" x14ac:dyDescent="0.3">
      <c r="A972" t="s">
        <v>1483</v>
      </c>
      <c r="B972" t="s">
        <v>1578</v>
      </c>
      <c r="C972" t="s">
        <v>1579</v>
      </c>
      <c r="D972" t="s">
        <v>1597</v>
      </c>
      <c r="E972">
        <v>2683</v>
      </c>
      <c r="F972" t="str">
        <f>VLOOKUP(D972,'General IEC Material'!D:D,1,0)</f>
        <v>fs Thusong Clinic</v>
      </c>
    </row>
    <row r="973" spans="1:6" x14ac:dyDescent="0.3">
      <c r="A973" t="s">
        <v>1483</v>
      </c>
      <c r="B973" t="s">
        <v>1578</v>
      </c>
      <c r="C973" t="s">
        <v>1617</v>
      </c>
      <c r="D973" t="s">
        <v>1628</v>
      </c>
      <c r="E973">
        <v>344</v>
      </c>
      <c r="F973" t="str">
        <f>VLOOKUP(D973,'General IEC Material'!D:D,1,0)</f>
        <v>fs Tiger River Clinic</v>
      </c>
    </row>
    <row r="974" spans="1:6" x14ac:dyDescent="0.3">
      <c r="A974" t="s">
        <v>1483</v>
      </c>
      <c r="B974" t="s">
        <v>1630</v>
      </c>
      <c r="C974" t="s">
        <v>1641</v>
      </c>
      <c r="D974" t="s">
        <v>1670</v>
      </c>
      <c r="E974">
        <v>344</v>
      </c>
      <c r="F974" t="str">
        <f>VLOOKUP(D974,'General IEC Material'!D:D,1,0)</f>
        <v>fs Tina Moloi Clinic</v>
      </c>
    </row>
    <row r="975" spans="1:6" x14ac:dyDescent="0.3">
      <c r="A975" t="s">
        <v>1483</v>
      </c>
      <c r="B975" t="s">
        <v>1578</v>
      </c>
      <c r="C975" t="s">
        <v>1599</v>
      </c>
      <c r="D975" t="s">
        <v>1611</v>
      </c>
      <c r="E975">
        <v>1760</v>
      </c>
      <c r="F975" t="str">
        <f>VLOOKUP(D975,'General IEC Material'!D:D,1,0)</f>
        <v>fs TS Mahloko Clinic</v>
      </c>
    </row>
    <row r="976" spans="1:6" x14ac:dyDescent="0.3">
      <c r="A976" t="s">
        <v>1483</v>
      </c>
      <c r="B976" t="s">
        <v>1484</v>
      </c>
      <c r="C976" t="s">
        <v>1494</v>
      </c>
      <c r="D976" t="s">
        <v>1502</v>
      </c>
      <c r="E976">
        <v>689</v>
      </c>
      <c r="F976" t="str">
        <f>VLOOKUP(D976,'General IEC Material'!D:D,1,0)</f>
        <v>fs Tsatsi SPS Clinic</v>
      </c>
    </row>
    <row r="977" spans="1:6" x14ac:dyDescent="0.3">
      <c r="A977" t="s">
        <v>1483</v>
      </c>
      <c r="B977" t="s">
        <v>1630</v>
      </c>
      <c r="C977" t="s">
        <v>1641</v>
      </c>
      <c r="D977" t="s">
        <v>1671</v>
      </c>
      <c r="E977">
        <v>852</v>
      </c>
      <c r="F977" t="str">
        <f>VLOOKUP(D977,'General IEC Material'!D:D,1,0)</f>
        <v>fs Tseki Clinic</v>
      </c>
    </row>
    <row r="978" spans="1:6" x14ac:dyDescent="0.3">
      <c r="A978" t="s">
        <v>1483</v>
      </c>
      <c r="B978" t="s">
        <v>1484</v>
      </c>
      <c r="C978" t="s">
        <v>1504</v>
      </c>
      <c r="D978" t="s">
        <v>1513</v>
      </c>
      <c r="E978">
        <v>1356</v>
      </c>
      <c r="F978" t="str">
        <f>VLOOKUP(D978,'General IEC Material'!D:D,1,0)</f>
        <v>fs Tshepong (Kroonstad) Clinic</v>
      </c>
    </row>
    <row r="979" spans="1:6" x14ac:dyDescent="0.3">
      <c r="A979" t="s">
        <v>1483</v>
      </c>
      <c r="B979" t="s">
        <v>1529</v>
      </c>
      <c r="C979" t="s">
        <v>1530</v>
      </c>
      <c r="D979" t="s">
        <v>1535</v>
      </c>
      <c r="E979">
        <v>639</v>
      </c>
      <c r="F979" t="str">
        <f>VLOOKUP(D979,'General IEC Material'!D:D,1,0)</f>
        <v>fs Tshepong (Verkeerdevlei) Clinic</v>
      </c>
    </row>
    <row r="980" spans="1:6" x14ac:dyDescent="0.3">
      <c r="A980" t="s">
        <v>1483</v>
      </c>
      <c r="B980" t="s">
        <v>1529</v>
      </c>
      <c r="C980" t="s">
        <v>1537</v>
      </c>
      <c r="D980" t="s">
        <v>1562</v>
      </c>
      <c r="E980">
        <v>1346</v>
      </c>
      <c r="F980" t="str">
        <f>VLOOKUP(D980,'General IEC Material'!D:D,1,0)</f>
        <v>fs Tshepong (Welkom) Clinic</v>
      </c>
    </row>
    <row r="981" spans="1:6" x14ac:dyDescent="0.3">
      <c r="A981" t="s">
        <v>1483</v>
      </c>
      <c r="B981" t="s">
        <v>1630</v>
      </c>
      <c r="C981" t="s">
        <v>1641</v>
      </c>
      <c r="D981" t="s">
        <v>1672</v>
      </c>
      <c r="E981">
        <v>842</v>
      </c>
      <c r="F981" t="str">
        <f>VLOOKUP(D981,'General IEC Material'!D:D,1,0)</f>
        <v>fs Tshiame B Clinic</v>
      </c>
    </row>
    <row r="982" spans="1:6" x14ac:dyDescent="0.3">
      <c r="A982" t="s">
        <v>1483</v>
      </c>
      <c r="B982" t="s">
        <v>1630</v>
      </c>
      <c r="C982" t="s">
        <v>1641</v>
      </c>
      <c r="D982" t="s">
        <v>1673</v>
      </c>
      <c r="E982">
        <v>633</v>
      </c>
      <c r="F982" t="str">
        <f>VLOOKUP(D982,'General IEC Material'!D:D,1,0)</f>
        <v>fs Tshirela Clinic</v>
      </c>
    </row>
    <row r="983" spans="1:6" x14ac:dyDescent="0.3">
      <c r="A983" t="s">
        <v>1483</v>
      </c>
      <c r="B983" t="s">
        <v>1529</v>
      </c>
      <c r="C983" t="s">
        <v>1570</v>
      </c>
      <c r="D983" t="s">
        <v>1572</v>
      </c>
      <c r="E983">
        <v>660</v>
      </c>
      <c r="F983" t="str">
        <f>VLOOKUP(D983,'General IEC Material'!D:D,1,0)</f>
        <v>fs Tshwaraganang (Dealesville) Clinic</v>
      </c>
    </row>
    <row r="984" spans="1:6" x14ac:dyDescent="0.3">
      <c r="A984" t="s">
        <v>1483</v>
      </c>
      <c r="B984" t="s">
        <v>1529</v>
      </c>
      <c r="C984" t="s">
        <v>1570</v>
      </c>
      <c r="D984" t="s">
        <v>1573</v>
      </c>
      <c r="E984">
        <v>1153</v>
      </c>
      <c r="F984" t="str">
        <f>VLOOKUP(D984,'General IEC Material'!D:D,1,0)</f>
        <v>fs Tshwaraganang (Hertzogville) Clinic</v>
      </c>
    </row>
    <row r="985" spans="1:6" x14ac:dyDescent="0.3">
      <c r="A985" t="s">
        <v>1483</v>
      </c>
      <c r="B985" t="s">
        <v>1484</v>
      </c>
      <c r="C985" t="s">
        <v>1514</v>
      </c>
      <c r="D985" t="s">
        <v>1527</v>
      </c>
      <c r="E985">
        <v>585</v>
      </c>
      <c r="F985" t="str">
        <f>VLOOKUP(D985,'General IEC Material'!D:D,1,0)</f>
        <v>fs Tumahole Clinic</v>
      </c>
    </row>
    <row r="986" spans="1:6" x14ac:dyDescent="0.3">
      <c r="A986" t="s">
        <v>1483</v>
      </c>
      <c r="B986" t="s">
        <v>1578</v>
      </c>
      <c r="C986" t="s">
        <v>1617</v>
      </c>
      <c r="D986" t="s">
        <v>1629</v>
      </c>
      <c r="E986">
        <v>344</v>
      </c>
      <c r="F986" t="str">
        <f>VLOOKUP(D986,'General IEC Material'!D:D,1,0)</f>
        <v>fs Tweefontein Clinic</v>
      </c>
    </row>
    <row r="987" spans="1:6" x14ac:dyDescent="0.3">
      <c r="A987" t="s">
        <v>1483</v>
      </c>
      <c r="B987" t="s">
        <v>1630</v>
      </c>
      <c r="C987" t="s">
        <v>1674</v>
      </c>
      <c r="D987" t="s">
        <v>1683</v>
      </c>
      <c r="E987">
        <v>372</v>
      </c>
      <c r="F987" t="str">
        <f>VLOOKUP(D987,'General IEC Material'!D:D,1,0)</f>
        <v>fs Tweespruit Clinic</v>
      </c>
    </row>
    <row r="988" spans="1:6" x14ac:dyDescent="0.3">
      <c r="A988" t="s">
        <v>1483</v>
      </c>
      <c r="B988" t="s">
        <v>1578</v>
      </c>
      <c r="C988" t="s">
        <v>1613</v>
      </c>
      <c r="D988" t="s">
        <v>1616</v>
      </c>
      <c r="E988">
        <v>344</v>
      </c>
      <c r="F988" t="str">
        <f>VLOOKUP(D988,'General IEC Material'!D:D,1,0)</f>
        <v>fs Vanstadensrus Clinic</v>
      </c>
    </row>
    <row r="989" spans="1:6" x14ac:dyDescent="0.3">
      <c r="A989" t="s">
        <v>1483</v>
      </c>
      <c r="B989" t="s">
        <v>1484</v>
      </c>
      <c r="C989" t="s">
        <v>1485</v>
      </c>
      <c r="D989" t="s">
        <v>1493</v>
      </c>
      <c r="E989">
        <v>344</v>
      </c>
      <c r="F989" t="str">
        <f>VLOOKUP(D989,'General IEC Material'!D:D,1,0)</f>
        <v>fs Villiers Clinic</v>
      </c>
    </row>
    <row r="990" spans="1:6" x14ac:dyDescent="0.3">
      <c r="A990" t="s">
        <v>1483</v>
      </c>
      <c r="B990" t="s">
        <v>1529</v>
      </c>
      <c r="C990" t="s">
        <v>1537</v>
      </c>
      <c r="D990" t="s">
        <v>1563</v>
      </c>
      <c r="E990">
        <v>722</v>
      </c>
      <c r="F990" t="str">
        <f>VLOOKUP(D990,'General IEC Material'!D:D,1,0)</f>
        <v>fs Virginia Clinic</v>
      </c>
    </row>
    <row r="991" spans="1:6" x14ac:dyDescent="0.3">
      <c r="A991" t="s">
        <v>1483</v>
      </c>
      <c r="B991" t="s">
        <v>1484</v>
      </c>
      <c r="C991" t="s">
        <v>1514</v>
      </c>
      <c r="D991" t="s">
        <v>1528</v>
      </c>
      <c r="E991">
        <v>850</v>
      </c>
      <c r="F991" t="str">
        <f>VLOOKUP(D991,'General IEC Material'!D:D,1,0)</f>
        <v>fs Vivian Mangwane Clinic</v>
      </c>
    </row>
    <row r="992" spans="1:6" x14ac:dyDescent="0.3">
      <c r="A992" t="s">
        <v>1483</v>
      </c>
      <c r="B992" t="s">
        <v>1630</v>
      </c>
      <c r="C992" t="s">
        <v>1691</v>
      </c>
      <c r="D992" t="s">
        <v>1695</v>
      </c>
      <c r="E992">
        <v>457</v>
      </c>
      <c r="F992" t="str">
        <f>VLOOKUP(D992,'General IEC Material'!D:D,1,0)</f>
        <v>fs Vrede Clinic</v>
      </c>
    </row>
    <row r="993" spans="1:6" x14ac:dyDescent="0.3">
      <c r="A993" t="s">
        <v>1483</v>
      </c>
      <c r="B993" t="s">
        <v>1529</v>
      </c>
      <c r="C993" t="s">
        <v>1537</v>
      </c>
      <c r="D993" t="s">
        <v>1564</v>
      </c>
      <c r="E993">
        <v>1535</v>
      </c>
      <c r="F993" t="str">
        <f>VLOOKUP(D993,'General IEC Material'!D:D,1,0)</f>
        <v>fs Welkom Clinic</v>
      </c>
    </row>
    <row r="994" spans="1:6" x14ac:dyDescent="0.3">
      <c r="A994" t="s">
        <v>1483</v>
      </c>
      <c r="B994" t="s">
        <v>1578</v>
      </c>
      <c r="C994" t="s">
        <v>1579</v>
      </c>
      <c r="D994" t="s">
        <v>1598</v>
      </c>
      <c r="E994">
        <v>1030</v>
      </c>
      <c r="F994" t="str">
        <f>VLOOKUP(D994,'General IEC Material'!D:D,1,0)</f>
        <v>fs Westdene Clinic</v>
      </c>
    </row>
    <row r="995" spans="1:6" x14ac:dyDescent="0.3">
      <c r="A995" t="s">
        <v>1483</v>
      </c>
      <c r="B995" t="s">
        <v>1529</v>
      </c>
      <c r="C995" t="s">
        <v>1530</v>
      </c>
      <c r="D995" t="s">
        <v>1536</v>
      </c>
      <c r="E995">
        <v>943</v>
      </c>
      <c r="F995" t="str">
        <f>VLOOKUP(D995,'General IEC Material'!D:D,1,0)</f>
        <v>fs Winburg Clinic</v>
      </c>
    </row>
    <row r="996" spans="1:6" x14ac:dyDescent="0.3">
      <c r="A996" t="s">
        <v>1483</v>
      </c>
      <c r="B996" t="s">
        <v>1578</v>
      </c>
      <c r="C996" t="s">
        <v>1599</v>
      </c>
      <c r="D996" t="s">
        <v>1612</v>
      </c>
      <c r="E996">
        <v>1774</v>
      </c>
      <c r="F996" t="str">
        <f>VLOOKUP(D996,'General IEC Material'!D:D,1,0)</f>
        <v>fs Winnie Mandela (Botshabelo) Clinic</v>
      </c>
    </row>
    <row r="997" spans="1:6" x14ac:dyDescent="0.3">
      <c r="A997" t="s">
        <v>1483</v>
      </c>
      <c r="B997" t="s">
        <v>1709</v>
      </c>
      <c r="C997" t="s">
        <v>1726</v>
      </c>
      <c r="D997" t="s">
        <v>1729</v>
      </c>
      <c r="E997">
        <v>639</v>
      </c>
      <c r="F997" t="str">
        <f>VLOOKUP(D997,'General IEC Material'!D:D,1,0)</f>
        <v>fs Winnie Mandela (Rouxville) Clinic</v>
      </c>
    </row>
    <row r="998" spans="1:6" x14ac:dyDescent="0.3">
      <c r="A998" t="s">
        <v>1483</v>
      </c>
      <c r="B998" t="s">
        <v>1484</v>
      </c>
      <c r="C998" t="s">
        <v>1494</v>
      </c>
      <c r="D998" t="s">
        <v>1503</v>
      </c>
      <c r="E998">
        <v>2538</v>
      </c>
      <c r="F998" t="str">
        <f>VLOOKUP(D998,'General IEC Material'!D:D,1,0)</f>
        <v>fs Zamdela CHC</v>
      </c>
    </row>
    <row r="999" spans="1:6" x14ac:dyDescent="0.3">
      <c r="A999" t="s">
        <v>72</v>
      </c>
      <c r="B999" t="s">
        <v>73</v>
      </c>
      <c r="C999" t="s">
        <v>79</v>
      </c>
      <c r="D999" t="s">
        <v>233</v>
      </c>
      <c r="E999">
        <v>6189</v>
      </c>
      <c r="F999" t="str">
        <f>VLOOKUP(D999,'General IEC Material'!D:D,1,0)</f>
        <v>gp 17 Esselen Street Clinic</v>
      </c>
    </row>
    <row r="1000" spans="1:6" x14ac:dyDescent="0.3">
      <c r="A1000" t="s">
        <v>72</v>
      </c>
      <c r="B1000" t="s">
        <v>73</v>
      </c>
      <c r="C1000" t="s">
        <v>78</v>
      </c>
      <c r="D1000" t="s">
        <v>228</v>
      </c>
      <c r="E1000">
        <v>5194</v>
      </c>
      <c r="F1000" t="str">
        <f>VLOOKUP(D1000,'General IEC Material'!D:D,1,0)</f>
        <v>gp 4th Avenue Clinic</v>
      </c>
    </row>
    <row r="1001" spans="1:6" x14ac:dyDescent="0.3">
      <c r="A1001" t="s">
        <v>72</v>
      </c>
      <c r="B1001" t="s">
        <v>81</v>
      </c>
      <c r="C1001" t="s">
        <v>83</v>
      </c>
      <c r="D1001" t="s">
        <v>1811</v>
      </c>
      <c r="E1001">
        <v>2206</v>
      </c>
      <c r="F1001" t="str">
        <f>VLOOKUP(D1001,'General IEC Material'!D:D,1,0)</f>
        <v>gp Adelaide Tambo Clinic</v>
      </c>
    </row>
    <row r="1002" spans="1:6" x14ac:dyDescent="0.3">
      <c r="A1002" t="s">
        <v>72</v>
      </c>
      <c r="B1002" t="s">
        <v>96</v>
      </c>
      <c r="C1002" t="s">
        <v>97</v>
      </c>
      <c r="D1002" t="s">
        <v>1891</v>
      </c>
      <c r="E1002">
        <v>1839</v>
      </c>
      <c r="F1002" t="str">
        <f>VLOOKUP(D1002,'General IEC Material'!D:D,1,0)</f>
        <v>gp Albertina Sisulu Clinic</v>
      </c>
    </row>
    <row r="1003" spans="1:6" x14ac:dyDescent="0.3">
      <c r="A1003" t="s">
        <v>72</v>
      </c>
      <c r="B1003" t="s">
        <v>89</v>
      </c>
      <c r="C1003" t="s">
        <v>94</v>
      </c>
      <c r="D1003" t="s">
        <v>1874</v>
      </c>
      <c r="E1003">
        <v>3512</v>
      </c>
      <c r="F1003" t="str">
        <f>VLOOKUP(D1003,'General IEC Material'!D:D,1,0)</f>
        <v>gp Alberton North Clinic</v>
      </c>
    </row>
    <row r="1004" spans="1:6" x14ac:dyDescent="0.3">
      <c r="A1004" t="s">
        <v>72</v>
      </c>
      <c r="B1004" t="s">
        <v>73</v>
      </c>
      <c r="C1004" t="s">
        <v>78</v>
      </c>
      <c r="D1004" t="s">
        <v>1765</v>
      </c>
      <c r="E1004">
        <v>344</v>
      </c>
      <c r="F1004" t="str">
        <f>VLOOKUP(D1004,'General IEC Material'!D:D,1,0)</f>
        <v>gp Alexandra 18th Avenue Clinic</v>
      </c>
    </row>
    <row r="1005" spans="1:6" x14ac:dyDescent="0.3">
      <c r="A1005" t="s">
        <v>72</v>
      </c>
      <c r="B1005" t="s">
        <v>73</v>
      </c>
      <c r="C1005" t="s">
        <v>78</v>
      </c>
      <c r="D1005" t="s">
        <v>229</v>
      </c>
      <c r="E1005">
        <v>4406</v>
      </c>
      <c r="F1005" t="str">
        <f>VLOOKUP(D1005,'General IEC Material'!D:D,1,0)</f>
        <v>gp Alexandra 8th Avenue Clinic</v>
      </c>
    </row>
    <row r="1006" spans="1:6" x14ac:dyDescent="0.3">
      <c r="A1006" t="s">
        <v>72</v>
      </c>
      <c r="B1006" t="s">
        <v>73</v>
      </c>
      <c r="C1006" t="s">
        <v>78</v>
      </c>
      <c r="D1006" t="s">
        <v>230</v>
      </c>
      <c r="E1006">
        <v>17304</v>
      </c>
      <c r="F1006" t="str">
        <f>VLOOKUP(D1006,'General IEC Material'!D:D,1,0)</f>
        <v>gp Alexandra CHC</v>
      </c>
    </row>
    <row r="1007" spans="1:6" x14ac:dyDescent="0.3">
      <c r="A1007" t="s">
        <v>72</v>
      </c>
      <c r="B1007" t="s">
        <v>73</v>
      </c>
      <c r="C1007" t="s">
        <v>78</v>
      </c>
      <c r="D1007" t="s">
        <v>231</v>
      </c>
      <c r="E1007">
        <v>8839</v>
      </c>
      <c r="F1007" t="str">
        <f>VLOOKUP(D1007,'General IEC Material'!D:D,1,0)</f>
        <v>gp Alexandra East Bank Clinic</v>
      </c>
    </row>
    <row r="1008" spans="1:6" x14ac:dyDescent="0.3">
      <c r="A1008" t="s">
        <v>72</v>
      </c>
      <c r="B1008" t="s">
        <v>89</v>
      </c>
      <c r="C1008" t="s">
        <v>91</v>
      </c>
      <c r="D1008" t="s">
        <v>1849</v>
      </c>
      <c r="E1008">
        <v>1785</v>
      </c>
      <c r="F1008" t="str">
        <f>VLOOKUP(D1008,'General IEC Material'!D:D,1,0)</f>
        <v>gp Alra Park Ext 3 Clinic</v>
      </c>
    </row>
    <row r="1009" spans="1:6" x14ac:dyDescent="0.3">
      <c r="A1009" t="s">
        <v>72</v>
      </c>
      <c r="B1009" t="s">
        <v>89</v>
      </c>
      <c r="C1009" t="s">
        <v>91</v>
      </c>
      <c r="D1009" t="s">
        <v>283</v>
      </c>
      <c r="E1009">
        <v>2631</v>
      </c>
      <c r="F1009" t="str">
        <f>VLOOKUP(D1009,'General IEC Material'!D:D,1,0)</f>
        <v>gp Andries Raditsela Clinic</v>
      </c>
    </row>
    <row r="1010" spans="1:6" x14ac:dyDescent="0.3">
      <c r="A1010" t="s">
        <v>72</v>
      </c>
      <c r="B1010" t="s">
        <v>81</v>
      </c>
      <c r="C1010" t="s">
        <v>84</v>
      </c>
      <c r="D1010" t="s">
        <v>260</v>
      </c>
      <c r="E1010">
        <v>4869</v>
      </c>
      <c r="F1010" t="str">
        <f>VLOOKUP(D1010,'General IEC Material'!D:D,1,0)</f>
        <v>gp Atteridgeville Clinic</v>
      </c>
    </row>
    <row r="1011" spans="1:6" x14ac:dyDescent="0.3">
      <c r="A1011" t="s">
        <v>72</v>
      </c>
      <c r="B1011" t="s">
        <v>98</v>
      </c>
      <c r="C1011" t="s">
        <v>99</v>
      </c>
      <c r="D1011" t="s">
        <v>1940</v>
      </c>
      <c r="E1011">
        <v>1340</v>
      </c>
      <c r="F1011" t="str">
        <f>VLOOKUP(D1011,'General IEC Material'!D:D,1,0)</f>
        <v>gp Azaadville Clinic</v>
      </c>
    </row>
    <row r="1012" spans="1:6" x14ac:dyDescent="0.3">
      <c r="A1012" t="s">
        <v>72</v>
      </c>
      <c r="B1012" t="s">
        <v>98</v>
      </c>
      <c r="C1012" t="s">
        <v>1956</v>
      </c>
      <c r="D1012" t="s">
        <v>1957</v>
      </c>
      <c r="E1012">
        <v>1123</v>
      </c>
      <c r="F1012" t="str">
        <f>VLOOKUP(D1012,'General IEC Material'!D:D,1,0)</f>
        <v>gp Badirile Clinic</v>
      </c>
    </row>
    <row r="1013" spans="1:6" x14ac:dyDescent="0.3">
      <c r="A1013" t="s">
        <v>72</v>
      </c>
      <c r="B1013" t="s">
        <v>89</v>
      </c>
      <c r="C1013" t="s">
        <v>90</v>
      </c>
      <c r="D1013" t="s">
        <v>276</v>
      </c>
      <c r="E1013">
        <v>3441</v>
      </c>
      <c r="F1013" t="str">
        <f>VLOOKUP(D1013,'General IEC Material'!D:D,1,0)</f>
        <v>gp Barcelona Clinic</v>
      </c>
    </row>
    <row r="1014" spans="1:6" x14ac:dyDescent="0.3">
      <c r="A1014" t="s">
        <v>72</v>
      </c>
      <c r="B1014" t="s">
        <v>73</v>
      </c>
      <c r="C1014" t="s">
        <v>80</v>
      </c>
      <c r="D1014" t="s">
        <v>1777</v>
      </c>
      <c r="E1014">
        <v>3209</v>
      </c>
      <c r="F1014" t="str">
        <f>VLOOKUP(D1014,'General IEC Material'!D:D,1,0)</f>
        <v>gp Barney Molokoane Clinic</v>
      </c>
    </row>
    <row r="1015" spans="1:6" x14ac:dyDescent="0.3">
      <c r="A1015" t="s">
        <v>72</v>
      </c>
      <c r="B1015" t="s">
        <v>89</v>
      </c>
      <c r="C1015" t="s">
        <v>93</v>
      </c>
      <c r="D1015" t="s">
        <v>1864</v>
      </c>
      <c r="E1015">
        <v>2026</v>
      </c>
      <c r="F1015" t="str">
        <f>VLOOKUP(D1015,'General IEC Material'!D:D,1,0)</f>
        <v>gp Bedfordview Clinic</v>
      </c>
    </row>
    <row r="1016" spans="1:6" x14ac:dyDescent="0.3">
      <c r="A1016" t="s">
        <v>72</v>
      </c>
      <c r="B1016" t="s">
        <v>98</v>
      </c>
      <c r="C1016" t="s">
        <v>1956</v>
      </c>
      <c r="D1016" t="s">
        <v>1958</v>
      </c>
      <c r="E1016">
        <v>2111</v>
      </c>
      <c r="F1016" t="str">
        <f>VLOOKUP(D1016,'General IEC Material'!D:D,1,0)</f>
        <v>gp Bekkersdal East Clinic</v>
      </c>
    </row>
    <row r="1017" spans="1:6" x14ac:dyDescent="0.3">
      <c r="A1017" t="s">
        <v>72</v>
      </c>
      <c r="B1017" t="s">
        <v>98</v>
      </c>
      <c r="C1017" t="s">
        <v>1956</v>
      </c>
      <c r="D1017" t="s">
        <v>1959</v>
      </c>
      <c r="E1017">
        <v>2947</v>
      </c>
      <c r="F1017" t="str">
        <f>VLOOKUP(D1017,'General IEC Material'!D:D,1,0)</f>
        <v>gp Bekkersdal West CHC</v>
      </c>
    </row>
    <row r="1018" spans="1:6" x14ac:dyDescent="0.3">
      <c r="A1018" t="s">
        <v>72</v>
      </c>
      <c r="B1018" t="s">
        <v>73</v>
      </c>
      <c r="C1018" t="s">
        <v>79</v>
      </c>
      <c r="D1018" t="s">
        <v>234</v>
      </c>
      <c r="E1018">
        <v>5295</v>
      </c>
      <c r="F1018" t="str">
        <f>VLOOKUP(D1018,'General IEC Material'!D:D,1,0)</f>
        <v>gp Bellavista Clinic</v>
      </c>
    </row>
    <row r="1019" spans="1:6" x14ac:dyDescent="0.3">
      <c r="A1019" t="s">
        <v>72</v>
      </c>
      <c r="B1019" t="s">
        <v>73</v>
      </c>
      <c r="C1019" t="s">
        <v>75</v>
      </c>
      <c r="D1019" t="s">
        <v>1734</v>
      </c>
      <c r="E1019">
        <v>1369</v>
      </c>
      <c r="F1019" t="str">
        <f>VLOOKUP(D1019,'General IEC Material'!D:D,1,0)</f>
        <v>gp Berario Clinic</v>
      </c>
    </row>
    <row r="1020" spans="1:6" x14ac:dyDescent="0.3">
      <c r="A1020" t="s">
        <v>72</v>
      </c>
      <c r="B1020" t="s">
        <v>89</v>
      </c>
      <c r="C1020" t="s">
        <v>94</v>
      </c>
      <c r="D1020" t="s">
        <v>1875</v>
      </c>
      <c r="E1020">
        <v>3788</v>
      </c>
      <c r="F1020" t="str">
        <f>VLOOKUP(D1020,'General IEC Material'!D:D,1,0)</f>
        <v>gp Bertha Gxowa Clinic</v>
      </c>
    </row>
    <row r="1021" spans="1:6" x14ac:dyDescent="0.3">
      <c r="A1021" t="s">
        <v>72</v>
      </c>
      <c r="B1021" t="s">
        <v>96</v>
      </c>
      <c r="C1021" t="s">
        <v>97</v>
      </c>
      <c r="D1021" t="s">
        <v>1892</v>
      </c>
      <c r="E1021">
        <v>2114</v>
      </c>
      <c r="F1021" t="str">
        <f>VLOOKUP(D1021,'General IEC Material'!D:D,1,0)</f>
        <v>gp Beverly Hills Clinic</v>
      </c>
    </row>
    <row r="1022" spans="1:6" x14ac:dyDescent="0.3">
      <c r="A1022" t="s">
        <v>72</v>
      </c>
      <c r="B1022" t="s">
        <v>73</v>
      </c>
      <c r="C1022" t="s">
        <v>79</v>
      </c>
      <c r="D1022" t="s">
        <v>1771</v>
      </c>
      <c r="E1022">
        <v>3052</v>
      </c>
      <c r="F1022" t="str">
        <f>VLOOKUP(D1022,'General IEC Material'!D:D,1,0)</f>
        <v>gp Bezvalley Clinic</v>
      </c>
    </row>
    <row r="1023" spans="1:6" x14ac:dyDescent="0.3">
      <c r="A1023" t="s">
        <v>72</v>
      </c>
      <c r="B1023" t="s">
        <v>89</v>
      </c>
      <c r="C1023" t="s">
        <v>92</v>
      </c>
      <c r="D1023" t="s">
        <v>1860</v>
      </c>
      <c r="E1023">
        <v>2805</v>
      </c>
      <c r="F1023" t="str">
        <f>VLOOKUP(D1023,'General IEC Material'!D:D,1,0)</f>
        <v>gp Birchleigh Clinic</v>
      </c>
    </row>
    <row r="1024" spans="1:6" x14ac:dyDescent="0.3">
      <c r="A1024" t="s">
        <v>72</v>
      </c>
      <c r="B1024" t="s">
        <v>89</v>
      </c>
      <c r="C1024" t="s">
        <v>92</v>
      </c>
      <c r="D1024" t="s">
        <v>288</v>
      </c>
      <c r="E1024">
        <v>3659</v>
      </c>
      <c r="F1024" t="str">
        <f>VLOOKUP(D1024,'General IEC Material'!D:D,1,0)</f>
        <v>gp Birchleigh North Clinic</v>
      </c>
    </row>
    <row r="1025" spans="1:6" x14ac:dyDescent="0.3">
      <c r="A1025" t="s">
        <v>72</v>
      </c>
      <c r="B1025" t="s">
        <v>98</v>
      </c>
      <c r="C1025" t="s">
        <v>1924</v>
      </c>
      <c r="D1025" t="s">
        <v>1925</v>
      </c>
      <c r="E1025">
        <v>586</v>
      </c>
      <c r="F1025" t="str">
        <f>VLOOKUP(D1025,'General IEC Material'!D:D,1,0)</f>
        <v>gp Blybank Clinic</v>
      </c>
    </row>
    <row r="1026" spans="1:6" x14ac:dyDescent="0.3">
      <c r="A1026" t="s">
        <v>72</v>
      </c>
      <c r="B1026" t="s">
        <v>98</v>
      </c>
      <c r="C1026" t="s">
        <v>1924</v>
      </c>
      <c r="D1026" t="s">
        <v>1926</v>
      </c>
      <c r="E1026">
        <v>669</v>
      </c>
      <c r="F1026" t="str">
        <f>VLOOKUP(D1026,'General IEC Material'!D:D,1,0)</f>
        <v>gp Blyvooruitsig Clinic</v>
      </c>
    </row>
    <row r="1027" spans="1:6" x14ac:dyDescent="0.3">
      <c r="A1027" t="s">
        <v>72</v>
      </c>
      <c r="B1027" t="s">
        <v>81</v>
      </c>
      <c r="C1027" t="s">
        <v>82</v>
      </c>
      <c r="D1027" t="s">
        <v>1799</v>
      </c>
      <c r="E1027">
        <v>3658</v>
      </c>
      <c r="F1027" t="str">
        <f>VLOOKUP(D1027,'General IEC Material'!D:D,1,0)</f>
        <v>gp Boekenhout Clinic</v>
      </c>
    </row>
    <row r="1028" spans="1:6" x14ac:dyDescent="0.3">
      <c r="A1028" t="s">
        <v>72</v>
      </c>
      <c r="B1028" t="s">
        <v>81</v>
      </c>
      <c r="C1028" t="s">
        <v>82</v>
      </c>
      <c r="D1028" t="s">
        <v>1800</v>
      </c>
      <c r="E1028">
        <v>4880</v>
      </c>
      <c r="F1028" t="str">
        <f>VLOOKUP(D1028,'General IEC Material'!D:D,1,0)</f>
        <v>gp Boikhutsong Clinic</v>
      </c>
    </row>
    <row r="1029" spans="1:6" x14ac:dyDescent="0.3">
      <c r="A1029" t="s">
        <v>72</v>
      </c>
      <c r="B1029" t="s">
        <v>96</v>
      </c>
      <c r="C1029" t="s">
        <v>97</v>
      </c>
      <c r="D1029" t="s">
        <v>1893</v>
      </c>
      <c r="E1029">
        <v>2419</v>
      </c>
      <c r="F1029" t="str">
        <f>VLOOKUP(D1029,'General IEC Material'!D:D,1,0)</f>
        <v>gp Boipatong CHC</v>
      </c>
    </row>
    <row r="1030" spans="1:6" x14ac:dyDescent="0.3">
      <c r="A1030" t="s">
        <v>72</v>
      </c>
      <c r="B1030" t="s">
        <v>96</v>
      </c>
      <c r="C1030" t="s">
        <v>97</v>
      </c>
      <c r="D1030" t="s">
        <v>1894</v>
      </c>
      <c r="E1030">
        <v>1521</v>
      </c>
      <c r="F1030" t="str">
        <f>VLOOKUP(D1030,'General IEC Material'!D:D,1,0)</f>
        <v>gp Boitumelo Clinic</v>
      </c>
    </row>
    <row r="1031" spans="1:6" x14ac:dyDescent="0.3">
      <c r="A1031" t="s">
        <v>72</v>
      </c>
      <c r="B1031" t="s">
        <v>89</v>
      </c>
      <c r="C1031" t="s">
        <v>93</v>
      </c>
      <c r="D1031" t="s">
        <v>295</v>
      </c>
      <c r="E1031">
        <v>3650</v>
      </c>
      <c r="F1031" t="str">
        <f>VLOOKUP(D1031,'General IEC Material'!D:D,1,0)</f>
        <v>gp Boksburg Civic Centre Clinic</v>
      </c>
    </row>
    <row r="1032" spans="1:6" x14ac:dyDescent="0.3">
      <c r="A1032" t="s">
        <v>72</v>
      </c>
      <c r="B1032" t="s">
        <v>89</v>
      </c>
      <c r="C1032" t="s">
        <v>93</v>
      </c>
      <c r="D1032" t="s">
        <v>1865</v>
      </c>
      <c r="E1032">
        <v>2142</v>
      </c>
      <c r="F1032" t="str">
        <f>VLOOKUP(D1032,'General IEC Material'!D:D,1,0)</f>
        <v>gp Boksburg North Clinic</v>
      </c>
    </row>
    <row r="1033" spans="1:6" x14ac:dyDescent="0.3">
      <c r="A1033" t="s">
        <v>72</v>
      </c>
      <c r="B1033" t="s">
        <v>89</v>
      </c>
      <c r="C1033" t="s">
        <v>92</v>
      </c>
      <c r="D1033" t="s">
        <v>1861</v>
      </c>
      <c r="E1033">
        <v>2874</v>
      </c>
      <c r="F1033" t="str">
        <f>VLOOKUP(D1033,'General IEC Material'!D:D,1,0)</f>
        <v>gp Bonaero Park Clinic</v>
      </c>
    </row>
    <row r="1034" spans="1:6" x14ac:dyDescent="0.3">
      <c r="A1034" t="s">
        <v>72</v>
      </c>
      <c r="B1034" t="s">
        <v>96</v>
      </c>
      <c r="C1034" t="s">
        <v>97</v>
      </c>
      <c r="D1034" t="s">
        <v>320</v>
      </c>
      <c r="E1034">
        <v>3440</v>
      </c>
      <c r="F1034" t="str">
        <f>VLOOKUP(D1034,'General IEC Material'!D:D,1,0)</f>
        <v>gp Bophelong CDC (Emfuleni)</v>
      </c>
    </row>
    <row r="1035" spans="1:6" x14ac:dyDescent="0.3">
      <c r="A1035" t="s">
        <v>72</v>
      </c>
      <c r="B1035" t="s">
        <v>73</v>
      </c>
      <c r="C1035" t="s">
        <v>74</v>
      </c>
      <c r="D1035" t="s">
        <v>197</v>
      </c>
      <c r="E1035">
        <v>6102</v>
      </c>
      <c r="F1035" t="str">
        <f>VLOOKUP(D1035,'General IEC Material'!D:D,1,0)</f>
        <v>gp Bophelong Clinic (Johannesburg A)</v>
      </c>
    </row>
    <row r="1036" spans="1:6" x14ac:dyDescent="0.3">
      <c r="A1036" t="s">
        <v>72</v>
      </c>
      <c r="B1036" t="s">
        <v>73</v>
      </c>
      <c r="C1036" t="s">
        <v>76</v>
      </c>
      <c r="D1036" t="s">
        <v>208</v>
      </c>
      <c r="E1036">
        <v>4201</v>
      </c>
      <c r="F1036" t="str">
        <f>VLOOKUP(D1036,'General IEC Material'!D:D,1,0)</f>
        <v>gp Bophelong Clinic (Johannesburg C)</v>
      </c>
    </row>
    <row r="1037" spans="1:6" x14ac:dyDescent="0.3">
      <c r="A1037" t="s">
        <v>72</v>
      </c>
      <c r="B1037" t="s">
        <v>81</v>
      </c>
      <c r="C1037" t="s">
        <v>84</v>
      </c>
      <c r="D1037" t="s">
        <v>1819</v>
      </c>
      <c r="E1037">
        <v>4927</v>
      </c>
      <c r="F1037" t="str">
        <f>VLOOKUP(D1037,'General IEC Material'!D:D,1,0)</f>
        <v>gp Bophelong Clinic (Tshwane 3)</v>
      </c>
    </row>
    <row r="1038" spans="1:6" x14ac:dyDescent="0.3">
      <c r="A1038" t="s">
        <v>72</v>
      </c>
      <c r="B1038" t="s">
        <v>73</v>
      </c>
      <c r="C1038" t="s">
        <v>75</v>
      </c>
      <c r="D1038" t="s">
        <v>1735</v>
      </c>
      <c r="E1038">
        <v>2826</v>
      </c>
      <c r="F1038" t="str">
        <f>VLOOKUP(D1038,'General IEC Material'!D:D,1,0)</f>
        <v>gp Bosmont Clinic</v>
      </c>
    </row>
    <row r="1039" spans="1:6" x14ac:dyDescent="0.3">
      <c r="A1039" t="s">
        <v>72</v>
      </c>
      <c r="B1039" t="s">
        <v>73</v>
      </c>
      <c r="C1039" t="s">
        <v>76</v>
      </c>
      <c r="D1039" t="s">
        <v>209</v>
      </c>
      <c r="E1039">
        <v>4011</v>
      </c>
      <c r="F1039" t="str">
        <f>VLOOKUP(D1039,'General IEC Material'!D:D,1,0)</f>
        <v>gp Braamfischerville Clinic</v>
      </c>
    </row>
    <row r="1040" spans="1:6" x14ac:dyDescent="0.3">
      <c r="A1040" t="s">
        <v>72</v>
      </c>
      <c r="B1040" t="s">
        <v>89</v>
      </c>
      <c r="C1040" t="s">
        <v>94</v>
      </c>
      <c r="D1040" t="s">
        <v>1876</v>
      </c>
      <c r="E1040">
        <v>2713</v>
      </c>
      <c r="F1040" t="str">
        <f>VLOOKUP(D1040,'General IEC Material'!D:D,1,0)</f>
        <v>gp Brackenhurst Clinic</v>
      </c>
    </row>
    <row r="1041" spans="1:6" x14ac:dyDescent="0.3">
      <c r="A1041" t="s">
        <v>72</v>
      </c>
      <c r="B1041" t="s">
        <v>89</v>
      </c>
      <c r="C1041" t="s">
        <v>90</v>
      </c>
      <c r="D1041" t="s">
        <v>1842</v>
      </c>
      <c r="E1041">
        <v>2580</v>
      </c>
      <c r="F1041" t="str">
        <f>VLOOKUP(D1041,'General IEC Material'!D:D,1,0)</f>
        <v>gp Brakpan Clinic</v>
      </c>
    </row>
    <row r="1042" spans="1:6" x14ac:dyDescent="0.3">
      <c r="A1042" t="s">
        <v>72</v>
      </c>
      <c r="B1042" t="s">
        <v>81</v>
      </c>
      <c r="C1042" t="s">
        <v>88</v>
      </c>
      <c r="D1042" t="s">
        <v>1836</v>
      </c>
      <c r="E1042">
        <v>1824</v>
      </c>
      <c r="F1042" t="str">
        <f>VLOOKUP(D1042,'General IEC Material'!D:D,1,0)</f>
        <v>gp Bronkhorstspruit Clinic</v>
      </c>
    </row>
    <row r="1043" spans="1:6" x14ac:dyDescent="0.3">
      <c r="A1043" t="s">
        <v>72</v>
      </c>
      <c r="B1043" t="s">
        <v>89</v>
      </c>
      <c r="C1043" t="s">
        <v>90</v>
      </c>
      <c r="D1043" t="s">
        <v>1843</v>
      </c>
      <c r="E1043">
        <v>1977</v>
      </c>
      <c r="F1043" t="str">
        <f>VLOOKUP(D1043,'General IEC Material'!D:D,1,0)</f>
        <v>gp Calcot Dhlephu Clinic</v>
      </c>
    </row>
    <row r="1044" spans="1:6" x14ac:dyDescent="0.3">
      <c r="A1044" t="s">
        <v>72</v>
      </c>
      <c r="B1044" t="s">
        <v>98</v>
      </c>
      <c r="C1044" t="s">
        <v>1924</v>
      </c>
      <c r="D1044" t="s">
        <v>1927</v>
      </c>
      <c r="E1044">
        <v>1258</v>
      </c>
      <c r="F1044" t="str">
        <f>VLOOKUP(D1044,'General IEC Material'!D:D,1,0)</f>
        <v>gp Carletonville Central Clinic</v>
      </c>
    </row>
    <row r="1045" spans="1:6" x14ac:dyDescent="0.3">
      <c r="A1045" t="s">
        <v>72</v>
      </c>
      <c r="B1045" t="s">
        <v>73</v>
      </c>
      <c r="C1045" t="s">
        <v>77</v>
      </c>
      <c r="D1045" t="s">
        <v>215</v>
      </c>
      <c r="E1045">
        <v>12574</v>
      </c>
      <c r="F1045" t="str">
        <f>VLOOKUP(D1045,'General IEC Material'!D:D,1,0)</f>
        <v>gp Chiawelo CHC</v>
      </c>
    </row>
    <row r="1046" spans="1:6" x14ac:dyDescent="0.3">
      <c r="A1046" t="s">
        <v>72</v>
      </c>
      <c r="B1046" t="s">
        <v>89</v>
      </c>
      <c r="C1046" t="s">
        <v>93</v>
      </c>
      <c r="D1046" t="s">
        <v>1866</v>
      </c>
      <c r="E1046">
        <v>2493</v>
      </c>
      <c r="F1046" t="str">
        <f>VLOOKUP(D1046,'General IEC Material'!D:D,1,0)</f>
        <v>gp Chief Albert Luthuli Clinic</v>
      </c>
    </row>
    <row r="1047" spans="1:6" x14ac:dyDescent="0.3">
      <c r="A1047" t="s">
        <v>72</v>
      </c>
      <c r="B1047" t="s">
        <v>73</v>
      </c>
      <c r="C1047" t="s">
        <v>75</v>
      </c>
      <c r="D1047" t="s">
        <v>1736</v>
      </c>
      <c r="E1047">
        <v>1523</v>
      </c>
      <c r="F1047" t="str">
        <f>VLOOKUP(D1047,'General IEC Material'!D:D,1,0)</f>
        <v>gp Claremont Clinic</v>
      </c>
    </row>
    <row r="1048" spans="1:6" x14ac:dyDescent="0.3">
      <c r="A1048" t="s">
        <v>72</v>
      </c>
      <c r="B1048" t="s">
        <v>73</v>
      </c>
      <c r="C1048" t="s">
        <v>76</v>
      </c>
      <c r="D1048" t="s">
        <v>210</v>
      </c>
      <c r="E1048">
        <v>5497</v>
      </c>
      <c r="F1048" t="str">
        <f>VLOOKUP(D1048,'General IEC Material'!D:D,1,0)</f>
        <v>gp Cosmo City Clinic</v>
      </c>
    </row>
    <row r="1049" spans="1:6" x14ac:dyDescent="0.3">
      <c r="A1049" t="s">
        <v>72</v>
      </c>
      <c r="B1049" t="s">
        <v>73</v>
      </c>
      <c r="C1049" t="s">
        <v>79</v>
      </c>
      <c r="D1049" t="s">
        <v>1772</v>
      </c>
      <c r="E1049">
        <v>2592</v>
      </c>
      <c r="F1049" t="str">
        <f>VLOOKUP(D1049,'General IEC Material'!D:D,1,0)</f>
        <v>gp Crosby Clinic</v>
      </c>
    </row>
    <row r="1050" spans="1:6" x14ac:dyDescent="0.3">
      <c r="A1050" t="s">
        <v>72</v>
      </c>
      <c r="B1050" t="s">
        <v>73</v>
      </c>
      <c r="C1050" t="s">
        <v>79</v>
      </c>
      <c r="D1050" t="s">
        <v>1773</v>
      </c>
      <c r="E1050">
        <v>2589</v>
      </c>
      <c r="F1050" t="str">
        <f>VLOOKUP(D1050,'General IEC Material'!D:D,1,0)</f>
        <v>gp Crown Gardens Clinic</v>
      </c>
    </row>
    <row r="1051" spans="1:6" x14ac:dyDescent="0.3">
      <c r="A1051" t="s">
        <v>72</v>
      </c>
      <c r="B1051" t="s">
        <v>89</v>
      </c>
      <c r="C1051" t="s">
        <v>93</v>
      </c>
      <c r="D1051" t="s">
        <v>296</v>
      </c>
      <c r="E1051">
        <v>3050</v>
      </c>
      <c r="F1051" t="str">
        <f>VLOOKUP(D1051,'General IEC Material'!D:D,1,0)</f>
        <v>gp Crystal Park Clinic</v>
      </c>
    </row>
    <row r="1052" spans="1:6" x14ac:dyDescent="0.3">
      <c r="A1052" t="s">
        <v>72</v>
      </c>
      <c r="B1052" t="s">
        <v>89</v>
      </c>
      <c r="C1052" t="s">
        <v>93</v>
      </c>
      <c r="D1052" t="s">
        <v>1867</v>
      </c>
      <c r="E1052">
        <v>2496</v>
      </c>
      <c r="F1052" t="str">
        <f>VLOOKUP(D1052,'General IEC Material'!D:D,1,0)</f>
        <v>gp Dan Kubheka Clinic</v>
      </c>
    </row>
    <row r="1053" spans="1:6" x14ac:dyDescent="0.3">
      <c r="A1053" t="s">
        <v>72</v>
      </c>
      <c r="B1053" t="s">
        <v>81</v>
      </c>
      <c r="C1053" t="s">
        <v>84</v>
      </c>
      <c r="D1053" t="s">
        <v>1820</v>
      </c>
      <c r="E1053">
        <v>3435</v>
      </c>
      <c r="F1053" t="str">
        <f>VLOOKUP(D1053,'General IEC Material'!D:D,1,0)</f>
        <v>gp Danville Clinic</v>
      </c>
    </row>
    <row r="1054" spans="1:6" x14ac:dyDescent="0.3">
      <c r="A1054" t="s">
        <v>72</v>
      </c>
      <c r="B1054" t="s">
        <v>81</v>
      </c>
      <c r="C1054" t="s">
        <v>88</v>
      </c>
      <c r="D1054" t="s">
        <v>275</v>
      </c>
      <c r="E1054">
        <v>3312</v>
      </c>
      <c r="F1054" t="str">
        <f>VLOOKUP(D1054,'General IEC Material'!D:D,1,0)</f>
        <v>gp Dark City CHC</v>
      </c>
    </row>
    <row r="1055" spans="1:6" x14ac:dyDescent="0.3">
      <c r="A1055" t="s">
        <v>72</v>
      </c>
      <c r="B1055" t="s">
        <v>89</v>
      </c>
      <c r="C1055" t="s">
        <v>90</v>
      </c>
      <c r="D1055" t="s">
        <v>277</v>
      </c>
      <c r="E1055">
        <v>3143</v>
      </c>
      <c r="F1055" t="str">
        <f>VLOOKUP(D1055,'General IEC Material'!D:D,1,0)</f>
        <v>gp Daveyton East Clinic</v>
      </c>
    </row>
    <row r="1056" spans="1:6" x14ac:dyDescent="0.3">
      <c r="A1056" t="s">
        <v>72</v>
      </c>
      <c r="B1056" t="s">
        <v>89</v>
      </c>
      <c r="C1056" t="s">
        <v>90</v>
      </c>
      <c r="D1056" t="s">
        <v>1844</v>
      </c>
      <c r="E1056">
        <v>1722</v>
      </c>
      <c r="F1056" t="str">
        <f>VLOOKUP(D1056,'General IEC Material'!D:D,1,0)</f>
        <v>gp Daveyton Ext Clinic</v>
      </c>
    </row>
    <row r="1057" spans="1:6" x14ac:dyDescent="0.3">
      <c r="A1057" t="s">
        <v>72</v>
      </c>
      <c r="B1057" t="s">
        <v>89</v>
      </c>
      <c r="C1057" t="s">
        <v>90</v>
      </c>
      <c r="D1057" t="s">
        <v>278</v>
      </c>
      <c r="E1057">
        <v>10694</v>
      </c>
      <c r="F1057" t="str">
        <f>VLOOKUP(D1057,'General IEC Material'!D:D,1,0)</f>
        <v>gp Daveyton Main CDC</v>
      </c>
    </row>
    <row r="1058" spans="1:6" x14ac:dyDescent="0.3">
      <c r="A1058" t="s">
        <v>72</v>
      </c>
      <c r="B1058" t="s">
        <v>73</v>
      </c>
      <c r="C1058" t="s">
        <v>76</v>
      </c>
      <c r="D1058" t="s">
        <v>1742</v>
      </c>
      <c r="E1058">
        <v>1429</v>
      </c>
      <c r="F1058" t="str">
        <f>VLOOKUP(D1058,'General IEC Material'!D:D,1,0)</f>
        <v>gp Davidsonville Clinic</v>
      </c>
    </row>
    <row r="1059" spans="1:6" x14ac:dyDescent="0.3">
      <c r="A1059" t="s">
        <v>72</v>
      </c>
      <c r="B1059" t="s">
        <v>89</v>
      </c>
      <c r="C1059" t="s">
        <v>94</v>
      </c>
      <c r="D1059" t="s">
        <v>302</v>
      </c>
      <c r="E1059">
        <v>5459</v>
      </c>
      <c r="F1059" t="str">
        <f>VLOOKUP(D1059,'General IEC Material'!D:D,1,0)</f>
        <v>gp Dawn Park Clinic</v>
      </c>
    </row>
    <row r="1060" spans="1:6" x14ac:dyDescent="0.3">
      <c r="A1060" t="s">
        <v>72</v>
      </c>
      <c r="B1060" t="s">
        <v>81</v>
      </c>
      <c r="C1060" t="s">
        <v>86</v>
      </c>
      <c r="D1060" t="s">
        <v>1828</v>
      </c>
      <c r="E1060">
        <v>1385</v>
      </c>
      <c r="F1060" t="str">
        <f>VLOOKUP(D1060,'General IEC Material'!D:D,1,0)</f>
        <v>gp De Wagensdrift Clinic</v>
      </c>
    </row>
    <row r="1061" spans="1:6" x14ac:dyDescent="0.3">
      <c r="A1061" t="s">
        <v>72</v>
      </c>
      <c r="B1061" t="s">
        <v>98</v>
      </c>
      <c r="C1061" t="s">
        <v>1924</v>
      </c>
      <c r="D1061" t="s">
        <v>1928</v>
      </c>
      <c r="E1061">
        <v>363</v>
      </c>
      <c r="F1061" t="str">
        <f>VLOOKUP(D1061,'General IEC Material'!D:D,1,0)</f>
        <v>gp Deelkraal Clinic</v>
      </c>
    </row>
    <row r="1062" spans="1:6" x14ac:dyDescent="0.3">
      <c r="A1062" t="s">
        <v>72</v>
      </c>
      <c r="B1062" t="s">
        <v>73</v>
      </c>
      <c r="C1062" t="s">
        <v>77</v>
      </c>
      <c r="D1062" t="s">
        <v>1749</v>
      </c>
      <c r="E1062">
        <v>1812</v>
      </c>
      <c r="F1062" t="str">
        <f>VLOOKUP(D1062,'General IEC Material'!D:D,1,0)</f>
        <v>gp Diepkloof LA Clinic</v>
      </c>
    </row>
    <row r="1063" spans="1:6" x14ac:dyDescent="0.3">
      <c r="A1063" t="s">
        <v>72</v>
      </c>
      <c r="B1063" t="s">
        <v>73</v>
      </c>
      <c r="C1063" t="s">
        <v>77</v>
      </c>
      <c r="D1063" t="s">
        <v>216</v>
      </c>
      <c r="E1063">
        <v>6353</v>
      </c>
      <c r="F1063" t="str">
        <f>VLOOKUP(D1063,'General IEC Material'!D:D,1,0)</f>
        <v>gp Diepkloof Prov Clinic</v>
      </c>
    </row>
    <row r="1064" spans="1:6" x14ac:dyDescent="0.3">
      <c r="A1064" t="s">
        <v>72</v>
      </c>
      <c r="B1064" t="s">
        <v>73</v>
      </c>
      <c r="C1064" t="s">
        <v>74</v>
      </c>
      <c r="D1064" t="s">
        <v>198</v>
      </c>
      <c r="E1064">
        <v>7476</v>
      </c>
      <c r="F1064" t="str">
        <f>VLOOKUP(D1064,'General IEC Material'!D:D,1,0)</f>
        <v>gp Diepsloot South Clinic</v>
      </c>
    </row>
    <row r="1065" spans="1:6" x14ac:dyDescent="0.3">
      <c r="A1065" t="s">
        <v>72</v>
      </c>
      <c r="B1065" t="s">
        <v>81</v>
      </c>
      <c r="C1065" t="s">
        <v>83</v>
      </c>
      <c r="D1065" t="s">
        <v>1812</v>
      </c>
      <c r="E1065">
        <v>2278</v>
      </c>
      <c r="F1065" t="str">
        <f>VLOOKUP(D1065,'General IEC Material'!D:D,1,0)</f>
        <v>gp Dilopye Clinic</v>
      </c>
    </row>
    <row r="1066" spans="1:6" x14ac:dyDescent="0.3">
      <c r="A1066" t="s">
        <v>72</v>
      </c>
      <c r="B1066" t="s">
        <v>73</v>
      </c>
      <c r="C1066" t="s">
        <v>76</v>
      </c>
      <c r="D1066" t="s">
        <v>211</v>
      </c>
      <c r="E1066">
        <v>14046</v>
      </c>
      <c r="F1066" t="str">
        <f>VLOOKUP(D1066,'General IEC Material'!D:D,1,0)</f>
        <v>gp Discoverers CHC</v>
      </c>
    </row>
    <row r="1067" spans="1:6" x14ac:dyDescent="0.3">
      <c r="A1067" t="s">
        <v>72</v>
      </c>
      <c r="B1067" t="s">
        <v>98</v>
      </c>
      <c r="C1067" t="s">
        <v>99</v>
      </c>
      <c r="D1067" t="s">
        <v>1941</v>
      </c>
      <c r="E1067">
        <v>664</v>
      </c>
      <c r="F1067" t="str">
        <f>VLOOKUP(D1067,'General IEC Material'!D:D,1,0)</f>
        <v>gp DMA Kromdraai Clinic</v>
      </c>
    </row>
    <row r="1068" spans="1:6" x14ac:dyDescent="0.3">
      <c r="A1068" t="s">
        <v>72</v>
      </c>
      <c r="B1068" t="s">
        <v>81</v>
      </c>
      <c r="C1068" t="s">
        <v>83</v>
      </c>
      <c r="D1068" t="s">
        <v>1813</v>
      </c>
      <c r="E1068">
        <v>1876</v>
      </c>
      <c r="F1068" t="str">
        <f>VLOOKUP(D1068,'General IEC Material'!D:D,1,0)</f>
        <v>gp Doornpoort Clinic</v>
      </c>
    </row>
    <row r="1069" spans="1:6" x14ac:dyDescent="0.3">
      <c r="A1069" t="s">
        <v>72</v>
      </c>
      <c r="B1069" t="s">
        <v>96</v>
      </c>
      <c r="C1069" t="s">
        <v>97</v>
      </c>
      <c r="D1069" t="s">
        <v>1895</v>
      </c>
      <c r="E1069">
        <v>2022</v>
      </c>
      <c r="F1069" t="str">
        <f>VLOOKUP(D1069,'General IEC Material'!D:D,1,0)</f>
        <v>gp Dr Helga Kuhn Clinic</v>
      </c>
    </row>
    <row r="1070" spans="1:6" x14ac:dyDescent="0.3">
      <c r="A1070" t="s">
        <v>72</v>
      </c>
      <c r="B1070" t="s">
        <v>98</v>
      </c>
      <c r="C1070" t="s">
        <v>99</v>
      </c>
      <c r="D1070" t="s">
        <v>1942</v>
      </c>
      <c r="E1070">
        <v>4292</v>
      </c>
      <c r="F1070" t="str">
        <f>VLOOKUP(D1070,'General IEC Material'!D:D,1,0)</f>
        <v>gp Dr Ramirez Martinez Clinic</v>
      </c>
    </row>
    <row r="1071" spans="1:6" x14ac:dyDescent="0.3">
      <c r="A1071" t="s">
        <v>72</v>
      </c>
      <c r="B1071" t="s">
        <v>89</v>
      </c>
      <c r="C1071" t="s">
        <v>95</v>
      </c>
      <c r="D1071" t="s">
        <v>311</v>
      </c>
      <c r="E1071">
        <v>3632</v>
      </c>
      <c r="F1071" t="str">
        <f>VLOOKUP(D1071,'General IEC Material'!D:D,1,0)</f>
        <v>gp Dresser Clinic</v>
      </c>
    </row>
    <row r="1072" spans="1:6" x14ac:dyDescent="0.3">
      <c r="A1072" t="s">
        <v>72</v>
      </c>
      <c r="B1072" t="s">
        <v>96</v>
      </c>
      <c r="C1072" t="s">
        <v>97</v>
      </c>
      <c r="D1072" t="s">
        <v>1896</v>
      </c>
      <c r="E1072">
        <v>1303</v>
      </c>
      <c r="F1072" t="str">
        <f>VLOOKUP(D1072,'General IEC Material'!D:D,1,0)</f>
        <v>gp Driehoek Clinic</v>
      </c>
    </row>
    <row r="1073" spans="1:6" x14ac:dyDescent="0.3">
      <c r="A1073" t="s">
        <v>72</v>
      </c>
      <c r="B1073" t="s">
        <v>89</v>
      </c>
      <c r="C1073" t="s">
        <v>91</v>
      </c>
      <c r="D1073" t="s">
        <v>1850</v>
      </c>
      <c r="E1073">
        <v>2428</v>
      </c>
      <c r="F1073" t="str">
        <f>VLOOKUP(D1073,'General IEC Material'!D:D,1,0)</f>
        <v>gp Duduza Clinic</v>
      </c>
    </row>
    <row r="1074" spans="1:6" x14ac:dyDescent="0.3">
      <c r="A1074" t="s">
        <v>72</v>
      </c>
      <c r="B1074" t="s">
        <v>89</v>
      </c>
      <c r="C1074" t="s">
        <v>94</v>
      </c>
      <c r="D1074" t="s">
        <v>303</v>
      </c>
      <c r="E1074">
        <v>3027</v>
      </c>
      <c r="F1074" t="str">
        <f>VLOOKUP(D1074,'General IEC Material'!D:D,1,0)</f>
        <v>gp Dukathole Clinic</v>
      </c>
    </row>
    <row r="1075" spans="1:6" x14ac:dyDescent="0.3">
      <c r="A1075" t="s">
        <v>72</v>
      </c>
      <c r="B1075" t="s">
        <v>81</v>
      </c>
      <c r="C1075" t="s">
        <v>86</v>
      </c>
      <c r="D1075" t="s">
        <v>1829</v>
      </c>
      <c r="E1075">
        <v>4849</v>
      </c>
      <c r="F1075" t="str">
        <f>VLOOKUP(D1075,'General IEC Material'!D:D,1,0)</f>
        <v>gp East Lynne Clinic</v>
      </c>
    </row>
    <row r="1076" spans="1:6" x14ac:dyDescent="0.3">
      <c r="A1076" t="s">
        <v>72</v>
      </c>
      <c r="B1076" t="s">
        <v>73</v>
      </c>
      <c r="C1076" t="s">
        <v>74</v>
      </c>
      <c r="D1076" t="s">
        <v>199</v>
      </c>
      <c r="E1076">
        <v>10980</v>
      </c>
      <c r="F1076" t="str">
        <f>VLOOKUP(D1076,'General IEC Material'!D:D,1,0)</f>
        <v>gp Ebony Park (Kaalfontein) CHC</v>
      </c>
    </row>
    <row r="1077" spans="1:6" x14ac:dyDescent="0.3">
      <c r="A1077" t="s">
        <v>72</v>
      </c>
      <c r="B1077" t="s">
        <v>89</v>
      </c>
      <c r="C1077" t="s">
        <v>95</v>
      </c>
      <c r="D1077" t="s">
        <v>1881</v>
      </c>
      <c r="E1077">
        <v>3428</v>
      </c>
      <c r="F1077" t="str">
        <f>VLOOKUP(D1077,'General IEC Material'!D:D,1,0)</f>
        <v>gp Eden Park Clinic</v>
      </c>
    </row>
    <row r="1078" spans="1:6" x14ac:dyDescent="0.3">
      <c r="A1078" t="s">
        <v>72</v>
      </c>
      <c r="B1078" t="s">
        <v>89</v>
      </c>
      <c r="C1078" t="s">
        <v>93</v>
      </c>
      <c r="D1078" t="s">
        <v>1868</v>
      </c>
      <c r="E1078">
        <v>2388</v>
      </c>
      <c r="F1078" t="str">
        <f>VLOOKUP(D1078,'General IEC Material'!D:D,1,0)</f>
        <v>gp Edenvale Clinic</v>
      </c>
    </row>
    <row r="1079" spans="1:6" x14ac:dyDescent="0.3">
      <c r="A1079" t="s">
        <v>72</v>
      </c>
      <c r="B1079" t="s">
        <v>81</v>
      </c>
      <c r="C1079" t="s">
        <v>87</v>
      </c>
      <c r="D1079" t="s">
        <v>1832</v>
      </c>
      <c r="E1079">
        <v>6019</v>
      </c>
      <c r="F1079" t="str">
        <f>VLOOKUP(D1079,'General IEC Material'!D:D,1,0)</f>
        <v>gp Eersterust CHC</v>
      </c>
    </row>
    <row r="1080" spans="1:6" x14ac:dyDescent="0.3">
      <c r="A1080" t="s">
        <v>72</v>
      </c>
      <c r="B1080" t="s">
        <v>73</v>
      </c>
      <c r="C1080" t="s">
        <v>80</v>
      </c>
      <c r="D1080" t="s">
        <v>1778</v>
      </c>
      <c r="E1080">
        <v>1172</v>
      </c>
      <c r="F1080" t="str">
        <f>VLOOKUP(D1080,'General IEC Material'!D:D,1,0)</f>
        <v>gp Eikenhof Prov Clinic</v>
      </c>
    </row>
    <row r="1081" spans="1:6" x14ac:dyDescent="0.3">
      <c r="A1081" t="s">
        <v>72</v>
      </c>
      <c r="B1081" t="s">
        <v>81</v>
      </c>
      <c r="C1081" t="s">
        <v>88</v>
      </c>
      <c r="D1081" t="s">
        <v>1837</v>
      </c>
      <c r="E1081">
        <v>2431</v>
      </c>
      <c r="F1081" t="str">
        <f>VLOOKUP(D1081,'General IEC Material'!D:D,1,0)</f>
        <v>gp Ekangala Clinic</v>
      </c>
    </row>
    <row r="1082" spans="1:6" x14ac:dyDescent="0.3">
      <c r="A1082" t="s">
        <v>72</v>
      </c>
      <c r="B1082" t="s">
        <v>98</v>
      </c>
      <c r="C1082" t="s">
        <v>1956</v>
      </c>
      <c r="D1082" t="s">
        <v>1960</v>
      </c>
      <c r="E1082">
        <v>344</v>
      </c>
      <c r="F1082" t="str">
        <f>VLOOKUP(D1082,'General IEC Material'!D:D,1,0)</f>
        <v>gp Elandsfontein Clinic</v>
      </c>
    </row>
    <row r="1083" spans="1:6" x14ac:dyDescent="0.3">
      <c r="A1083" t="s">
        <v>72</v>
      </c>
      <c r="B1083" t="s">
        <v>73</v>
      </c>
      <c r="C1083" t="s">
        <v>80</v>
      </c>
      <c r="D1083" t="s">
        <v>1779</v>
      </c>
      <c r="E1083">
        <v>3233</v>
      </c>
      <c r="F1083" t="str">
        <f>VLOOKUP(D1083,'General IEC Material'!D:D,1,0)</f>
        <v>gp Eldorado Park Ext 2 Clinic</v>
      </c>
    </row>
    <row r="1084" spans="1:6" x14ac:dyDescent="0.3">
      <c r="A1084" t="s">
        <v>72</v>
      </c>
      <c r="B1084" t="s">
        <v>73</v>
      </c>
      <c r="C1084" t="s">
        <v>80</v>
      </c>
      <c r="D1084" t="s">
        <v>1780</v>
      </c>
      <c r="E1084">
        <v>1870</v>
      </c>
      <c r="F1084" t="str">
        <f>VLOOKUP(D1084,'General IEC Material'!D:D,1,0)</f>
        <v>gp Eldorado Park Ext 9 Clinic</v>
      </c>
    </row>
    <row r="1085" spans="1:6" x14ac:dyDescent="0.3">
      <c r="A1085" t="s">
        <v>72</v>
      </c>
      <c r="B1085" t="s">
        <v>81</v>
      </c>
      <c r="C1085" t="s">
        <v>85</v>
      </c>
      <c r="D1085" t="s">
        <v>1825</v>
      </c>
      <c r="E1085">
        <v>2116</v>
      </c>
      <c r="F1085" t="str">
        <f>VLOOKUP(D1085,'General IEC Material'!D:D,1,0)</f>
        <v>gp Eldoraigne Clinic</v>
      </c>
    </row>
    <row r="1086" spans="1:6" x14ac:dyDescent="0.3">
      <c r="A1086" t="s">
        <v>72</v>
      </c>
      <c r="B1086" t="s">
        <v>73</v>
      </c>
      <c r="C1086" t="s">
        <v>77</v>
      </c>
      <c r="D1086" t="s">
        <v>1750</v>
      </c>
      <c r="E1086">
        <v>2386</v>
      </c>
      <c r="F1086" t="str">
        <f>VLOOKUP(D1086,'General IEC Material'!D:D,1,0)</f>
        <v>gp Elias Motsoaledi Clinic</v>
      </c>
    </row>
    <row r="1087" spans="1:6" x14ac:dyDescent="0.3">
      <c r="A1087" t="s">
        <v>72</v>
      </c>
      <c r="B1087" t="s">
        <v>89</v>
      </c>
      <c r="C1087" t="s">
        <v>94</v>
      </c>
      <c r="D1087" t="s">
        <v>1877</v>
      </c>
      <c r="E1087">
        <v>2158</v>
      </c>
      <c r="F1087" t="str">
        <f>VLOOKUP(D1087,'General IEC Material'!D:D,1,0)</f>
        <v>gp Elsburg Clinic</v>
      </c>
    </row>
    <row r="1088" spans="1:6" x14ac:dyDescent="0.3">
      <c r="A1088" t="s">
        <v>72</v>
      </c>
      <c r="B1088" t="s">
        <v>89</v>
      </c>
      <c r="C1088" t="s">
        <v>90</v>
      </c>
      <c r="D1088" t="s">
        <v>279</v>
      </c>
      <c r="E1088">
        <v>3124</v>
      </c>
      <c r="F1088" t="str">
        <f>VLOOKUP(D1088,'General IEC Material'!D:D,1,0)</f>
        <v>gp Emaphupheni Clinic</v>
      </c>
    </row>
    <row r="1089" spans="1:6" x14ac:dyDescent="0.3">
      <c r="A1089" t="s">
        <v>72</v>
      </c>
      <c r="B1089" t="s">
        <v>96</v>
      </c>
      <c r="C1089" t="s">
        <v>97</v>
      </c>
      <c r="D1089" t="s">
        <v>321</v>
      </c>
      <c r="E1089">
        <v>4523</v>
      </c>
      <c r="F1089" t="str">
        <f>VLOOKUP(D1089,'General IEC Material'!D:D,1,0)</f>
        <v>gp Empilisweni CDC</v>
      </c>
    </row>
    <row r="1090" spans="1:6" x14ac:dyDescent="0.3">
      <c r="A1090" t="s">
        <v>72</v>
      </c>
      <c r="B1090" t="s">
        <v>89</v>
      </c>
      <c r="C1090" t="s">
        <v>93</v>
      </c>
      <c r="D1090" t="s">
        <v>1869</v>
      </c>
      <c r="E1090">
        <v>3225</v>
      </c>
      <c r="F1090" t="str">
        <f>VLOOKUP(D1090,'General IEC Material'!D:D,1,0)</f>
        <v>gp Endayeni Clinic</v>
      </c>
    </row>
    <row r="1091" spans="1:6" x14ac:dyDescent="0.3">
      <c r="A1091" t="s">
        <v>72</v>
      </c>
      <c r="B1091" t="s">
        <v>73</v>
      </c>
      <c r="C1091" t="s">
        <v>80</v>
      </c>
      <c r="D1091" t="s">
        <v>1781</v>
      </c>
      <c r="E1091">
        <v>1690</v>
      </c>
      <c r="F1091" t="str">
        <f>VLOOKUP(D1091,'General IEC Material'!D:D,1,0)</f>
        <v>gp Ennerdale Ext 8 CHC</v>
      </c>
    </row>
    <row r="1092" spans="1:6" x14ac:dyDescent="0.3">
      <c r="A1092" t="s">
        <v>72</v>
      </c>
      <c r="B1092" t="s">
        <v>73</v>
      </c>
      <c r="C1092" t="s">
        <v>80</v>
      </c>
      <c r="D1092" t="s">
        <v>1782</v>
      </c>
      <c r="E1092">
        <v>3171</v>
      </c>
      <c r="F1092" t="str">
        <f>VLOOKUP(D1092,'General IEC Material'!D:D,1,0)</f>
        <v>gp Ennerdale Ext 9 Clinic</v>
      </c>
    </row>
    <row r="1093" spans="1:6" x14ac:dyDescent="0.3">
      <c r="A1093" t="s">
        <v>72</v>
      </c>
      <c r="B1093" t="s">
        <v>98</v>
      </c>
      <c r="C1093" t="s">
        <v>99</v>
      </c>
      <c r="D1093" t="s">
        <v>1943</v>
      </c>
      <c r="E1093">
        <v>4539</v>
      </c>
      <c r="F1093" t="str">
        <f>VLOOKUP(D1093,'General IEC Material'!D:D,1,0)</f>
        <v>gp Eric Ndeleni Clinic</v>
      </c>
    </row>
    <row r="1094" spans="1:6" x14ac:dyDescent="0.3">
      <c r="A1094" t="s">
        <v>72</v>
      </c>
      <c r="B1094" t="s">
        <v>89</v>
      </c>
      <c r="C1094" t="s">
        <v>92</v>
      </c>
      <c r="D1094" t="s">
        <v>289</v>
      </c>
      <c r="E1094">
        <v>6465</v>
      </c>
      <c r="F1094" t="str">
        <f>VLOOKUP(D1094,'General IEC Material'!D:D,1,0)</f>
        <v>gp Erin Clinic</v>
      </c>
    </row>
    <row r="1095" spans="1:6" x14ac:dyDescent="0.3">
      <c r="A1095" t="s">
        <v>72</v>
      </c>
      <c r="B1095" t="s">
        <v>89</v>
      </c>
      <c r="C1095" t="s">
        <v>93</v>
      </c>
      <c r="D1095" t="s">
        <v>297</v>
      </c>
      <c r="E1095">
        <v>8813</v>
      </c>
      <c r="F1095" t="str">
        <f>VLOOKUP(D1095,'General IEC Material'!D:D,1,0)</f>
        <v>gp Esangweni CHC</v>
      </c>
    </row>
    <row r="1096" spans="1:6" x14ac:dyDescent="0.3">
      <c r="A1096" t="s">
        <v>72</v>
      </c>
      <c r="B1096" t="s">
        <v>89</v>
      </c>
      <c r="C1096" t="s">
        <v>92</v>
      </c>
      <c r="D1096" t="s">
        <v>290</v>
      </c>
      <c r="E1096">
        <v>11278</v>
      </c>
      <c r="F1096" t="str">
        <f>VLOOKUP(D1096,'General IEC Material'!D:D,1,0)</f>
        <v>gp Ethafeni Clinic</v>
      </c>
    </row>
    <row r="1097" spans="1:6" x14ac:dyDescent="0.3">
      <c r="A1097" t="s">
        <v>72</v>
      </c>
      <c r="B1097" t="s">
        <v>96</v>
      </c>
      <c r="C1097" t="s">
        <v>97</v>
      </c>
      <c r="D1097" t="s">
        <v>1897</v>
      </c>
      <c r="E1097">
        <v>1320</v>
      </c>
      <c r="F1097" t="str">
        <f>VLOOKUP(D1097,'General IEC Material'!D:D,1,0)</f>
        <v>gp Evaton Main Clinic</v>
      </c>
    </row>
    <row r="1098" spans="1:6" x14ac:dyDescent="0.3">
      <c r="A1098" t="s">
        <v>72</v>
      </c>
      <c r="B1098" t="s">
        <v>73</v>
      </c>
      <c r="C1098" t="s">
        <v>74</v>
      </c>
      <c r="D1098" t="s">
        <v>1730</v>
      </c>
      <c r="E1098">
        <v>2739</v>
      </c>
      <c r="F1098" t="str">
        <f>VLOOKUP(D1098,'General IEC Material'!D:D,1,0)</f>
        <v>gp Eyethu Yarona Clinic</v>
      </c>
    </row>
    <row r="1099" spans="1:6" x14ac:dyDescent="0.3">
      <c r="A1099" t="s">
        <v>72</v>
      </c>
      <c r="B1099" t="s">
        <v>98</v>
      </c>
      <c r="C1099" t="s">
        <v>99</v>
      </c>
      <c r="D1099" t="s">
        <v>327</v>
      </c>
      <c r="E1099">
        <v>3645</v>
      </c>
      <c r="F1099" t="str">
        <f>VLOOKUP(D1099,'General IEC Material'!D:D,1,0)</f>
        <v>gp Fanyana Nhlapo Clinic</v>
      </c>
    </row>
    <row r="1100" spans="1:6" x14ac:dyDescent="0.3">
      <c r="A1100" t="s">
        <v>72</v>
      </c>
      <c r="B1100" t="s">
        <v>81</v>
      </c>
      <c r="C1100" t="s">
        <v>84</v>
      </c>
      <c r="D1100" t="s">
        <v>261</v>
      </c>
      <c r="E1100">
        <v>11880</v>
      </c>
      <c r="F1100" t="str">
        <f>VLOOKUP(D1100,'General IEC Material'!D:D,1,0)</f>
        <v>gp FF Ribeiro Clinic</v>
      </c>
    </row>
    <row r="1101" spans="1:6" x14ac:dyDescent="0.3">
      <c r="A1101" t="s">
        <v>72</v>
      </c>
      <c r="B1101" t="s">
        <v>73</v>
      </c>
      <c r="C1101" t="s">
        <v>80</v>
      </c>
      <c r="D1101" t="s">
        <v>1783</v>
      </c>
      <c r="E1101">
        <v>344</v>
      </c>
      <c r="F1101" t="str">
        <f>VLOOKUP(D1101,'General IEC Material'!D:D,1,0)</f>
        <v>gp Finetown Clinic</v>
      </c>
    </row>
    <row r="1102" spans="1:6" x14ac:dyDescent="0.3">
      <c r="A1102" t="s">
        <v>72</v>
      </c>
      <c r="B1102" t="s">
        <v>73</v>
      </c>
      <c r="C1102" t="s">
        <v>76</v>
      </c>
      <c r="D1102" t="s">
        <v>1743</v>
      </c>
      <c r="E1102">
        <v>548</v>
      </c>
      <c r="F1102" t="str">
        <f>VLOOKUP(D1102,'General IEC Material'!D:D,1,0)</f>
        <v>gp Florida Clinic</v>
      </c>
    </row>
    <row r="1103" spans="1:6" x14ac:dyDescent="0.3">
      <c r="A1103" t="s">
        <v>72</v>
      </c>
      <c r="B1103" t="s">
        <v>98</v>
      </c>
      <c r="C1103" t="s">
        <v>1924</v>
      </c>
      <c r="D1103" t="s">
        <v>1929</v>
      </c>
      <c r="E1103">
        <v>757</v>
      </c>
      <c r="F1103" t="str">
        <f>VLOOKUP(D1103,'General IEC Material'!D:D,1,0)</f>
        <v>gp Fochville Clinic</v>
      </c>
    </row>
    <row r="1104" spans="1:6" x14ac:dyDescent="0.3">
      <c r="A1104" t="s">
        <v>72</v>
      </c>
      <c r="B1104" t="s">
        <v>81</v>
      </c>
      <c r="C1104" t="s">
        <v>84</v>
      </c>
      <c r="D1104" t="s">
        <v>1821</v>
      </c>
      <c r="E1104">
        <v>3269</v>
      </c>
      <c r="F1104" t="str">
        <f>VLOOKUP(D1104,'General IEC Material'!D:D,1,0)</f>
        <v>gp Folang Clinic</v>
      </c>
    </row>
    <row r="1105" spans="1:6" x14ac:dyDescent="0.3">
      <c r="A1105" t="s">
        <v>72</v>
      </c>
      <c r="B1105" t="s">
        <v>73</v>
      </c>
      <c r="C1105" t="s">
        <v>80</v>
      </c>
      <c r="D1105" t="s">
        <v>241</v>
      </c>
      <c r="E1105">
        <v>4908</v>
      </c>
      <c r="F1105" t="str">
        <f>VLOOKUP(D1105,'General IEC Material'!D:D,1,0)</f>
        <v>gp Freedom Park Clinic</v>
      </c>
    </row>
    <row r="1106" spans="1:6" x14ac:dyDescent="0.3">
      <c r="A1106" t="s">
        <v>72</v>
      </c>
      <c r="B1106" t="s">
        <v>81</v>
      </c>
      <c r="C1106" t="s">
        <v>82</v>
      </c>
      <c r="D1106" t="s">
        <v>1801</v>
      </c>
      <c r="E1106">
        <v>2872</v>
      </c>
      <c r="F1106" t="str">
        <f>VLOOKUP(D1106,'General IEC Material'!D:D,1,0)</f>
        <v>gp Ga-Rankuwa View Clinic</v>
      </c>
    </row>
    <row r="1107" spans="1:6" x14ac:dyDescent="0.3">
      <c r="A1107" t="s">
        <v>72</v>
      </c>
      <c r="B1107" t="s">
        <v>81</v>
      </c>
      <c r="C1107" t="s">
        <v>84</v>
      </c>
      <c r="D1107" t="s">
        <v>1822</v>
      </c>
      <c r="E1107">
        <v>3727</v>
      </c>
      <c r="F1107" t="str">
        <f>VLOOKUP(D1107,'General IEC Material'!D:D,1,0)</f>
        <v>gp Gazankulu Clinic</v>
      </c>
    </row>
    <row r="1108" spans="1:6" x14ac:dyDescent="0.3">
      <c r="A1108" t="s">
        <v>72</v>
      </c>
      <c r="B1108" t="s">
        <v>89</v>
      </c>
      <c r="C1108" t="s">
        <v>90</v>
      </c>
      <c r="D1108" t="s">
        <v>1845</v>
      </c>
      <c r="E1108">
        <v>2751</v>
      </c>
      <c r="F1108" t="str">
        <f>VLOOKUP(D1108,'General IEC Material'!D:D,1,0)</f>
        <v>gp Geluksdal Clinic</v>
      </c>
    </row>
    <row r="1109" spans="1:6" x14ac:dyDescent="0.3">
      <c r="A1109" t="s">
        <v>72</v>
      </c>
      <c r="B1109" t="s">
        <v>89</v>
      </c>
      <c r="C1109" t="s">
        <v>94</v>
      </c>
      <c r="D1109" t="s">
        <v>304</v>
      </c>
      <c r="E1109">
        <v>4240</v>
      </c>
      <c r="F1109" t="str">
        <f>VLOOKUP(D1109,'General IEC Material'!D:D,1,0)</f>
        <v>gp Germiston City Clinic</v>
      </c>
    </row>
    <row r="1110" spans="1:6" x14ac:dyDescent="0.3">
      <c r="A1110" t="s">
        <v>72</v>
      </c>
      <c r="B1110" t="s">
        <v>73</v>
      </c>
      <c r="C1110" t="s">
        <v>79</v>
      </c>
      <c r="D1110" t="s">
        <v>1774</v>
      </c>
      <c r="E1110">
        <v>2677</v>
      </c>
      <c r="F1110" t="str">
        <f>VLOOKUP(D1110,'General IEC Material'!D:D,1,0)</f>
        <v>gp Glenanda Clinic</v>
      </c>
    </row>
    <row r="1111" spans="1:6" x14ac:dyDescent="0.3">
      <c r="A1111" t="s">
        <v>72</v>
      </c>
      <c r="B1111" t="s">
        <v>98</v>
      </c>
      <c r="C1111" t="s">
        <v>1956</v>
      </c>
      <c r="D1111" t="s">
        <v>1961</v>
      </c>
      <c r="E1111">
        <v>664</v>
      </c>
      <c r="F1111" t="str">
        <f>VLOOKUP(D1111,'General IEC Material'!D:D,1,0)</f>
        <v>gp Glenhavie Clinic</v>
      </c>
    </row>
    <row r="1112" spans="1:6" x14ac:dyDescent="0.3">
      <c r="A1112" t="s">
        <v>72</v>
      </c>
      <c r="B1112" t="s">
        <v>89</v>
      </c>
      <c r="C1112" t="s">
        <v>95</v>
      </c>
      <c r="D1112" t="s">
        <v>312</v>
      </c>
      <c r="E1112">
        <v>8316</v>
      </c>
      <c r="F1112" t="str">
        <f>VLOOKUP(D1112,'General IEC Material'!D:D,1,0)</f>
        <v>gp Goba Clinic</v>
      </c>
    </row>
    <row r="1113" spans="1:6" x14ac:dyDescent="0.3">
      <c r="A1113" t="s">
        <v>72</v>
      </c>
      <c r="B1113" t="s">
        <v>73</v>
      </c>
      <c r="C1113" t="s">
        <v>77</v>
      </c>
      <c r="D1113" t="s">
        <v>1751</v>
      </c>
      <c r="E1113">
        <v>2708</v>
      </c>
      <c r="F1113" t="str">
        <f>VLOOKUP(D1113,'General IEC Material'!D:D,1,0)</f>
        <v>gp Green Village Clinic</v>
      </c>
    </row>
    <row r="1114" spans="1:6" x14ac:dyDescent="0.3">
      <c r="A1114" t="s">
        <v>72</v>
      </c>
      <c r="B1114" t="s">
        <v>89</v>
      </c>
      <c r="C1114" t="s">
        <v>95</v>
      </c>
      <c r="D1114" t="s">
        <v>1882</v>
      </c>
      <c r="E1114">
        <v>2470</v>
      </c>
      <c r="F1114" t="str">
        <f>VLOOKUP(D1114,'General IEC Material'!D:D,1,0)</f>
        <v>gp Greenfields Clinic</v>
      </c>
    </row>
    <row r="1115" spans="1:6" x14ac:dyDescent="0.3">
      <c r="A1115" t="s">
        <v>72</v>
      </c>
      <c r="B1115" t="s">
        <v>98</v>
      </c>
      <c r="C1115" t="s">
        <v>1924</v>
      </c>
      <c r="D1115" t="s">
        <v>1930</v>
      </c>
      <c r="E1115">
        <v>344</v>
      </c>
      <c r="F1115" t="str">
        <f>VLOOKUP(D1115,'General IEC Material'!D:D,1,0)</f>
        <v>gp Greenspark Clinic</v>
      </c>
    </row>
    <row r="1116" spans="1:6" x14ac:dyDescent="0.3">
      <c r="A1116" t="s">
        <v>72</v>
      </c>
      <c r="B1116" t="s">
        <v>73</v>
      </c>
      <c r="C1116" t="s">
        <v>74</v>
      </c>
      <c r="D1116" t="s">
        <v>200</v>
      </c>
      <c r="E1116">
        <v>3463</v>
      </c>
      <c r="F1116" t="str">
        <f>VLOOKUP(D1116,'General IEC Material'!D:D,1,0)</f>
        <v>gp Halfway House Clinic</v>
      </c>
    </row>
    <row r="1117" spans="1:6" x14ac:dyDescent="0.3">
      <c r="A1117" t="s">
        <v>72</v>
      </c>
      <c r="B1117" t="s">
        <v>98</v>
      </c>
      <c r="C1117" t="s">
        <v>99</v>
      </c>
      <c r="D1117" t="s">
        <v>1944</v>
      </c>
      <c r="E1117">
        <v>1219</v>
      </c>
      <c r="F1117" t="str">
        <f>VLOOKUP(D1117,'General IEC Material'!D:D,1,0)</f>
        <v>gp Hands of Compassion Clinic</v>
      </c>
    </row>
    <row r="1118" spans="1:6" x14ac:dyDescent="0.3">
      <c r="A1118" t="s">
        <v>72</v>
      </c>
      <c r="B1118" t="s">
        <v>96</v>
      </c>
      <c r="C1118" t="s">
        <v>1910</v>
      </c>
      <c r="D1118" t="s">
        <v>1911</v>
      </c>
      <c r="E1118">
        <v>1123</v>
      </c>
      <c r="F1118" t="str">
        <f>VLOOKUP(D1118,'General IEC Material'!D:D,1,0)</f>
        <v>gp Heidelberg Clinic</v>
      </c>
    </row>
    <row r="1119" spans="1:6" x14ac:dyDescent="0.3">
      <c r="A1119" t="s">
        <v>72</v>
      </c>
      <c r="B1119" t="s">
        <v>73</v>
      </c>
      <c r="C1119" t="s">
        <v>76</v>
      </c>
      <c r="D1119" t="s">
        <v>1744</v>
      </c>
      <c r="E1119">
        <v>2157</v>
      </c>
      <c r="F1119" t="str">
        <f>VLOOKUP(D1119,'General IEC Material'!D:D,1,0)</f>
        <v>gp Helderkruin Clinic</v>
      </c>
    </row>
    <row r="1120" spans="1:6" x14ac:dyDescent="0.3">
      <c r="A1120" t="s">
        <v>72</v>
      </c>
      <c r="B1120" t="s">
        <v>81</v>
      </c>
      <c r="C1120" t="s">
        <v>84</v>
      </c>
      <c r="D1120" t="s">
        <v>262</v>
      </c>
      <c r="E1120">
        <v>7152</v>
      </c>
      <c r="F1120" t="str">
        <f>VLOOKUP(D1120,'General IEC Material'!D:D,1,0)</f>
        <v>gp Hercules Clinic</v>
      </c>
    </row>
    <row r="1121" spans="1:6" x14ac:dyDescent="0.3">
      <c r="A1121" t="s">
        <v>72</v>
      </c>
      <c r="B1121" t="s">
        <v>73</v>
      </c>
      <c r="C1121" t="s">
        <v>74</v>
      </c>
      <c r="D1121" t="s">
        <v>1731</v>
      </c>
      <c r="E1121">
        <v>9025</v>
      </c>
      <c r="F1121" t="str">
        <f>VLOOKUP(D1121,'General IEC Material'!D:D,1,0)</f>
        <v>gp Hikhensile Clinic</v>
      </c>
    </row>
    <row r="1122" spans="1:6" x14ac:dyDescent="0.3">
      <c r="A1122" t="s">
        <v>72</v>
      </c>
      <c r="B1122" t="s">
        <v>73</v>
      </c>
      <c r="C1122" t="s">
        <v>79</v>
      </c>
      <c r="D1122" t="s">
        <v>235</v>
      </c>
      <c r="E1122">
        <v>26333</v>
      </c>
      <c r="F1122" t="str">
        <f>VLOOKUP(D1122,'General IEC Material'!D:D,1,0)</f>
        <v>gp Hillbrow CHC</v>
      </c>
    </row>
    <row r="1123" spans="1:6" x14ac:dyDescent="0.3">
      <c r="A1123" t="s">
        <v>72</v>
      </c>
      <c r="B1123" t="s">
        <v>81</v>
      </c>
      <c r="C1123" t="s">
        <v>87</v>
      </c>
      <c r="D1123" t="s">
        <v>270</v>
      </c>
      <c r="E1123">
        <v>4743</v>
      </c>
      <c r="F1123" t="str">
        <f>VLOOKUP(D1123,'General IEC Material'!D:D,1,0)</f>
        <v>gp Holani Clinic</v>
      </c>
    </row>
    <row r="1124" spans="1:6" x14ac:dyDescent="0.3">
      <c r="A1124" t="s">
        <v>72</v>
      </c>
      <c r="B1124" t="s">
        <v>73</v>
      </c>
      <c r="C1124" t="s">
        <v>80</v>
      </c>
      <c r="D1124" t="s">
        <v>242</v>
      </c>
      <c r="E1124">
        <v>4751</v>
      </c>
      <c r="F1124" t="str">
        <f>VLOOKUP(D1124,'General IEC Material'!D:D,1,0)</f>
        <v>gp Imbalenhle Clinic</v>
      </c>
    </row>
    <row r="1125" spans="1:6" x14ac:dyDescent="0.3">
      <c r="A1125" t="s">
        <v>72</v>
      </c>
      <c r="B1125" t="s">
        <v>73</v>
      </c>
      <c r="C1125" t="s">
        <v>77</v>
      </c>
      <c r="D1125" t="s">
        <v>217</v>
      </c>
      <c r="E1125">
        <v>7510</v>
      </c>
      <c r="F1125" t="str">
        <f>VLOOKUP(D1125,'General IEC Material'!D:D,1,0)</f>
        <v>gp Itireleng CHC</v>
      </c>
    </row>
    <row r="1126" spans="1:6" x14ac:dyDescent="0.3">
      <c r="A1126" t="s">
        <v>72</v>
      </c>
      <c r="B1126" t="s">
        <v>89</v>
      </c>
      <c r="C1126" t="s">
        <v>93</v>
      </c>
      <c r="D1126" t="s">
        <v>298</v>
      </c>
      <c r="E1126">
        <v>4996</v>
      </c>
      <c r="F1126" t="str">
        <f>VLOOKUP(D1126,'General IEC Material'!D:D,1,0)</f>
        <v>gp Itireleng Clinic (Ekurhuleni North 2)</v>
      </c>
    </row>
    <row r="1127" spans="1:6" x14ac:dyDescent="0.3">
      <c r="A1127" t="s">
        <v>72</v>
      </c>
      <c r="B1127" t="s">
        <v>98</v>
      </c>
      <c r="C1127" t="s">
        <v>99</v>
      </c>
      <c r="D1127" t="s">
        <v>1945</v>
      </c>
      <c r="E1127">
        <v>1382</v>
      </c>
      <c r="F1127" t="str">
        <f>VLOOKUP(D1127,'General IEC Material'!D:D,1,0)</f>
        <v>gp Itumeleng Clinic</v>
      </c>
    </row>
    <row r="1128" spans="1:6" x14ac:dyDescent="0.3">
      <c r="A1128" t="s">
        <v>72</v>
      </c>
      <c r="B1128" t="s">
        <v>73</v>
      </c>
      <c r="C1128" t="s">
        <v>77</v>
      </c>
      <c r="D1128" t="s">
        <v>1752</v>
      </c>
      <c r="E1128">
        <v>3834</v>
      </c>
      <c r="F1128" t="str">
        <f>VLOOKUP(D1128,'General IEC Material'!D:D,1,0)</f>
        <v>gp Jabavu (Vusabantu) Clinic</v>
      </c>
    </row>
    <row r="1129" spans="1:6" x14ac:dyDescent="0.3">
      <c r="A1129" t="s">
        <v>72</v>
      </c>
      <c r="B1129" t="s">
        <v>89</v>
      </c>
      <c r="C1129" t="s">
        <v>94</v>
      </c>
      <c r="D1129" t="s">
        <v>305</v>
      </c>
      <c r="E1129">
        <v>8495</v>
      </c>
      <c r="F1129" t="str">
        <f>VLOOKUP(D1129,'General IEC Material'!D:D,1,0)</f>
        <v>gp Jabulane Dumane CHC</v>
      </c>
    </row>
    <row r="1130" spans="1:6" x14ac:dyDescent="0.3">
      <c r="A1130" t="s">
        <v>72</v>
      </c>
      <c r="B1130" t="s">
        <v>81</v>
      </c>
      <c r="C1130" t="s">
        <v>82</v>
      </c>
      <c r="D1130" t="s">
        <v>1802</v>
      </c>
      <c r="E1130">
        <v>3162</v>
      </c>
      <c r="F1130" t="str">
        <f>VLOOKUP(D1130,'General IEC Material'!D:D,1,0)</f>
        <v>gp Jack Hindon Clinic</v>
      </c>
    </row>
    <row r="1131" spans="1:6" x14ac:dyDescent="0.3">
      <c r="A1131" t="s">
        <v>72</v>
      </c>
      <c r="B1131" t="s">
        <v>96</v>
      </c>
      <c r="C1131" t="s">
        <v>1910</v>
      </c>
      <c r="D1131" t="s">
        <v>1912</v>
      </c>
      <c r="E1131">
        <v>363</v>
      </c>
      <c r="F1131" t="str">
        <f>VLOOKUP(D1131,'General IEC Material'!D:D,1,0)</f>
        <v>gp Jameson Park Clinic</v>
      </c>
    </row>
    <row r="1132" spans="1:6" x14ac:dyDescent="0.3">
      <c r="A1132" t="s">
        <v>72</v>
      </c>
      <c r="B1132" t="s">
        <v>98</v>
      </c>
      <c r="C1132" t="s">
        <v>99</v>
      </c>
      <c r="D1132" t="s">
        <v>1946</v>
      </c>
      <c r="E1132">
        <v>1151</v>
      </c>
      <c r="F1132" t="str">
        <f>VLOOKUP(D1132,'General IEC Material'!D:D,1,0)</f>
        <v>gp Jan Maree Clinic</v>
      </c>
    </row>
    <row r="1133" spans="1:6" x14ac:dyDescent="0.3">
      <c r="A1133" t="s">
        <v>72</v>
      </c>
      <c r="B1133" t="s">
        <v>73</v>
      </c>
      <c r="C1133" t="s">
        <v>79</v>
      </c>
      <c r="D1133" t="s">
        <v>236</v>
      </c>
      <c r="E1133">
        <v>11465</v>
      </c>
      <c r="F1133" t="str">
        <f>VLOOKUP(D1133,'General IEC Material'!D:D,1,0)</f>
        <v>gp Jeppe Clinic</v>
      </c>
    </row>
    <row r="1134" spans="1:6" x14ac:dyDescent="0.3">
      <c r="A1134" t="s">
        <v>72</v>
      </c>
      <c r="B1134" t="s">
        <v>96</v>
      </c>
      <c r="C1134" t="s">
        <v>97</v>
      </c>
      <c r="D1134" t="s">
        <v>1898</v>
      </c>
      <c r="E1134">
        <v>1840</v>
      </c>
      <c r="F1134" t="str">
        <f>VLOOKUP(D1134,'General IEC Material'!D:D,1,0)</f>
        <v>gp Johan Deo Clinic</v>
      </c>
    </row>
    <row r="1135" spans="1:6" x14ac:dyDescent="0.3">
      <c r="A1135" t="s">
        <v>72</v>
      </c>
      <c r="B1135" t="s">
        <v>96</v>
      </c>
      <c r="C1135" t="s">
        <v>97</v>
      </c>
      <c r="D1135" t="s">
        <v>322</v>
      </c>
      <c r="E1135">
        <v>4742</v>
      </c>
      <c r="F1135" t="str">
        <f>VLOOKUP(D1135,'General IEC Material'!D:D,1,0)</f>
        <v>gp Johan Heyns CHC</v>
      </c>
    </row>
    <row r="1136" spans="1:6" x14ac:dyDescent="0.3">
      <c r="A1136" t="s">
        <v>72</v>
      </c>
      <c r="B1136" t="s">
        <v>89</v>
      </c>
      <c r="C1136" t="s">
        <v>90</v>
      </c>
      <c r="D1136" t="s">
        <v>280</v>
      </c>
      <c r="E1136">
        <v>2633</v>
      </c>
      <c r="F1136" t="str">
        <f>VLOOKUP(D1136,'General IEC Material'!D:D,1,0)</f>
        <v>gp Joy Clinic</v>
      </c>
    </row>
    <row r="1137" spans="1:6" x14ac:dyDescent="0.3">
      <c r="A1137" t="s">
        <v>72</v>
      </c>
      <c r="B1137" t="s">
        <v>81</v>
      </c>
      <c r="C1137" t="s">
        <v>83</v>
      </c>
      <c r="D1137" t="s">
        <v>255</v>
      </c>
      <c r="E1137">
        <v>5019</v>
      </c>
      <c r="F1137" t="str">
        <f>VLOOKUP(D1137,'General IEC Material'!D:D,1,0)</f>
        <v>gp Jubilee Gateway Clinic</v>
      </c>
    </row>
    <row r="1138" spans="1:6" x14ac:dyDescent="0.3">
      <c r="A1138" t="s">
        <v>72</v>
      </c>
      <c r="B1138" t="s">
        <v>81</v>
      </c>
      <c r="C1138" t="s">
        <v>83</v>
      </c>
      <c r="D1138" t="s">
        <v>1814</v>
      </c>
      <c r="E1138">
        <v>1158</v>
      </c>
      <c r="F1138" t="str">
        <f>VLOOKUP(D1138,'General IEC Material'!D:D,1,0)</f>
        <v>gp Kameeldrift Clinic</v>
      </c>
    </row>
    <row r="1139" spans="1:6" x14ac:dyDescent="0.3">
      <c r="A1139" t="s">
        <v>72</v>
      </c>
      <c r="B1139" t="s">
        <v>81</v>
      </c>
      <c r="C1139" t="s">
        <v>88</v>
      </c>
      <c r="D1139" t="s">
        <v>1838</v>
      </c>
      <c r="E1139">
        <v>1163</v>
      </c>
      <c r="F1139" t="str">
        <f>VLOOKUP(D1139,'General IEC Material'!D:D,1,0)</f>
        <v>gp Kanana Clinic</v>
      </c>
    </row>
    <row r="1140" spans="1:6" x14ac:dyDescent="0.3">
      <c r="A1140" t="s">
        <v>72</v>
      </c>
      <c r="B1140" t="s">
        <v>81</v>
      </c>
      <c r="C1140" t="s">
        <v>82</v>
      </c>
      <c r="D1140" t="s">
        <v>1803</v>
      </c>
      <c r="E1140">
        <v>2514</v>
      </c>
      <c r="F1140" t="str">
        <f>VLOOKUP(D1140,'General IEC Material'!D:D,1,0)</f>
        <v>gp Karenpark Clinic</v>
      </c>
    </row>
    <row r="1141" spans="1:6" x14ac:dyDescent="0.3">
      <c r="A1141" t="s">
        <v>72</v>
      </c>
      <c r="B1141" t="s">
        <v>89</v>
      </c>
      <c r="C1141" t="s">
        <v>95</v>
      </c>
      <c r="D1141" t="s">
        <v>313</v>
      </c>
      <c r="E1141">
        <v>4037</v>
      </c>
      <c r="F1141" t="str">
        <f>VLOOKUP(D1141,'General IEC Material'!D:D,1,0)</f>
        <v>gp Katlehong North Clinic</v>
      </c>
    </row>
    <row r="1142" spans="1:6" x14ac:dyDescent="0.3">
      <c r="A1142" t="s">
        <v>72</v>
      </c>
      <c r="B1142" t="s">
        <v>81</v>
      </c>
      <c r="C1142" t="s">
        <v>83</v>
      </c>
      <c r="D1142" t="s">
        <v>1815</v>
      </c>
      <c r="E1142">
        <v>2832</v>
      </c>
      <c r="F1142" t="str">
        <f>VLOOKUP(D1142,'General IEC Material'!D:D,1,0)</f>
        <v>gp Kekana Gardens Clinic</v>
      </c>
    </row>
    <row r="1143" spans="1:6" x14ac:dyDescent="0.3">
      <c r="A1143" t="s">
        <v>72</v>
      </c>
      <c r="B1143" t="s">
        <v>81</v>
      </c>
      <c r="C1143" t="s">
        <v>83</v>
      </c>
      <c r="D1143" t="s">
        <v>1816</v>
      </c>
      <c r="E1143">
        <v>2899</v>
      </c>
      <c r="F1143" t="str">
        <f>VLOOKUP(D1143,'General IEC Material'!D:D,1,0)</f>
        <v>gp Kekanastad Clinic</v>
      </c>
    </row>
    <row r="1144" spans="1:6" x14ac:dyDescent="0.3">
      <c r="A1144" t="s">
        <v>72</v>
      </c>
      <c r="B1144" t="s">
        <v>89</v>
      </c>
      <c r="C1144" t="s">
        <v>92</v>
      </c>
      <c r="D1144" t="s">
        <v>291</v>
      </c>
      <c r="E1144">
        <v>4710</v>
      </c>
      <c r="F1144" t="str">
        <f>VLOOKUP(D1144,'General IEC Material'!D:D,1,0)</f>
        <v>gp Kempton Park Civic Centre Clinic</v>
      </c>
    </row>
    <row r="1145" spans="1:6" x14ac:dyDescent="0.3">
      <c r="A1145" t="s">
        <v>72</v>
      </c>
      <c r="B1145" t="s">
        <v>89</v>
      </c>
      <c r="C1145" t="s">
        <v>93</v>
      </c>
      <c r="D1145" t="s">
        <v>1870</v>
      </c>
      <c r="E1145">
        <v>2668</v>
      </c>
      <c r="F1145" t="str">
        <f>VLOOKUP(D1145,'General IEC Material'!D:D,1,0)</f>
        <v>gp Kemston Clinic</v>
      </c>
    </row>
    <row r="1146" spans="1:6" x14ac:dyDescent="0.3">
      <c r="A1146" t="s">
        <v>72</v>
      </c>
      <c r="B1146" t="s">
        <v>81</v>
      </c>
      <c r="C1146" t="s">
        <v>82</v>
      </c>
      <c r="D1146" t="s">
        <v>246</v>
      </c>
      <c r="E1146">
        <v>10618</v>
      </c>
      <c r="F1146" t="str">
        <f>VLOOKUP(D1146,'General IEC Material'!D:D,1,0)</f>
        <v>gp Kgabo CHC</v>
      </c>
    </row>
    <row r="1147" spans="1:6" x14ac:dyDescent="0.3">
      <c r="A1147" t="s">
        <v>72</v>
      </c>
      <c r="B1147" t="s">
        <v>89</v>
      </c>
      <c r="C1147" t="s">
        <v>95</v>
      </c>
      <c r="D1147" t="s">
        <v>1883</v>
      </c>
      <c r="E1147">
        <v>2947</v>
      </c>
      <c r="F1147" t="str">
        <f>VLOOKUP(D1147,'General IEC Material'!D:D,1,0)</f>
        <v>gp Khumalo Clinic</v>
      </c>
    </row>
    <row r="1148" spans="1:6" x14ac:dyDescent="0.3">
      <c r="A1148" t="s">
        <v>72</v>
      </c>
      <c r="B1148" t="s">
        <v>98</v>
      </c>
      <c r="C1148" t="s">
        <v>1924</v>
      </c>
      <c r="D1148" t="s">
        <v>1931</v>
      </c>
      <c r="E1148">
        <v>1830</v>
      </c>
      <c r="F1148" t="str">
        <f>VLOOKUP(D1148,'General IEC Material'!D:D,1,0)</f>
        <v>gp Khutsong CHC</v>
      </c>
    </row>
    <row r="1149" spans="1:6" x14ac:dyDescent="0.3">
      <c r="A1149" t="s">
        <v>72</v>
      </c>
      <c r="B1149" t="s">
        <v>98</v>
      </c>
      <c r="C1149" t="s">
        <v>1924</v>
      </c>
      <c r="D1149" t="s">
        <v>1932</v>
      </c>
      <c r="E1149">
        <v>1067</v>
      </c>
      <c r="F1149" t="str">
        <f>VLOOKUP(D1149,'General IEC Material'!D:D,1,0)</f>
        <v>gp Khutsong East Clinic</v>
      </c>
    </row>
    <row r="1150" spans="1:6" x14ac:dyDescent="0.3">
      <c r="A1150" t="s">
        <v>72</v>
      </c>
      <c r="B1150" t="s">
        <v>98</v>
      </c>
      <c r="C1150" t="s">
        <v>1924</v>
      </c>
      <c r="D1150" t="s">
        <v>1933</v>
      </c>
      <c r="E1150">
        <v>1066</v>
      </c>
      <c r="F1150" t="str">
        <f>VLOOKUP(D1150,'General IEC Material'!D:D,1,0)</f>
        <v>gp Khutsong Ext 3 Clinic</v>
      </c>
    </row>
    <row r="1151" spans="1:6" x14ac:dyDescent="0.3">
      <c r="A1151" t="s">
        <v>72</v>
      </c>
      <c r="B1151" t="s">
        <v>98</v>
      </c>
      <c r="C1151" t="s">
        <v>1924</v>
      </c>
      <c r="D1151" t="s">
        <v>1934</v>
      </c>
      <c r="E1151">
        <v>1142</v>
      </c>
      <c r="F1151" t="str">
        <f>VLOOKUP(D1151,'General IEC Material'!D:D,1,0)</f>
        <v>gp Khutsong South Clinic</v>
      </c>
    </row>
    <row r="1152" spans="1:6" x14ac:dyDescent="0.3">
      <c r="A1152" t="s">
        <v>72</v>
      </c>
      <c r="B1152" t="s">
        <v>98</v>
      </c>
      <c r="C1152" t="s">
        <v>1924</v>
      </c>
      <c r="D1152" t="s">
        <v>1935</v>
      </c>
      <c r="E1152">
        <v>809</v>
      </c>
      <c r="F1152" t="str">
        <f>VLOOKUP(D1152,'General IEC Material'!D:D,1,0)</f>
        <v>gp Khutsong West Clinic</v>
      </c>
    </row>
    <row r="1153" spans="1:6" x14ac:dyDescent="0.3">
      <c r="A1153" t="s">
        <v>72</v>
      </c>
      <c r="B1153" t="s">
        <v>73</v>
      </c>
      <c r="C1153" t="s">
        <v>79</v>
      </c>
      <c r="D1153" t="s">
        <v>1775</v>
      </c>
      <c r="E1153">
        <v>2141</v>
      </c>
      <c r="F1153" t="str">
        <f>VLOOKUP(D1153,'General IEC Material'!D:D,1,0)</f>
        <v>gp Kibler Park Clinic</v>
      </c>
    </row>
    <row r="1154" spans="1:6" x14ac:dyDescent="0.3">
      <c r="A1154" t="s">
        <v>72</v>
      </c>
      <c r="B1154" t="s">
        <v>73</v>
      </c>
      <c r="C1154" t="s">
        <v>77</v>
      </c>
      <c r="D1154" t="s">
        <v>1753</v>
      </c>
      <c r="E1154">
        <v>1694</v>
      </c>
      <c r="F1154" t="str">
        <f>VLOOKUP(D1154,'General IEC Material'!D:D,1,0)</f>
        <v>gp Klipspruit West Clinic</v>
      </c>
    </row>
    <row r="1155" spans="1:6" x14ac:dyDescent="0.3">
      <c r="A1155" t="s">
        <v>72</v>
      </c>
      <c r="B1155" t="s">
        <v>73</v>
      </c>
      <c r="C1155" t="s">
        <v>80</v>
      </c>
      <c r="D1155" t="s">
        <v>1784</v>
      </c>
      <c r="E1155">
        <v>4498</v>
      </c>
      <c r="F1155" t="str">
        <f>VLOOKUP(D1155,'General IEC Material'!D:D,1,0)</f>
        <v>gp Kliptown Clinic</v>
      </c>
    </row>
    <row r="1156" spans="1:6" x14ac:dyDescent="0.3">
      <c r="A1156" t="s">
        <v>72</v>
      </c>
      <c r="B1156" t="s">
        <v>89</v>
      </c>
      <c r="C1156" t="s">
        <v>94</v>
      </c>
      <c r="D1156" t="s">
        <v>1878</v>
      </c>
      <c r="E1156">
        <v>2142</v>
      </c>
      <c r="F1156" t="str">
        <f>VLOOKUP(D1156,'General IEC Material'!D:D,1,0)</f>
        <v>gp Klopper Park Clinic</v>
      </c>
    </row>
    <row r="1157" spans="1:6" x14ac:dyDescent="0.3">
      <c r="A1157" t="s">
        <v>72</v>
      </c>
      <c r="B1157" t="s">
        <v>98</v>
      </c>
      <c r="C1157" t="s">
        <v>1956</v>
      </c>
      <c r="D1157" t="s">
        <v>1962</v>
      </c>
      <c r="E1157">
        <v>942</v>
      </c>
      <c r="F1157" t="str">
        <f>VLOOKUP(D1157,'General IEC Material'!D:D,1,0)</f>
        <v>gp Kocksoord Clinic</v>
      </c>
    </row>
    <row r="1158" spans="1:6" x14ac:dyDescent="0.3">
      <c r="A1158" t="s">
        <v>72</v>
      </c>
      <c r="B1158" t="s">
        <v>98</v>
      </c>
      <c r="C1158" t="s">
        <v>1924</v>
      </c>
      <c r="D1158" t="s">
        <v>1936</v>
      </c>
      <c r="E1158">
        <v>804</v>
      </c>
      <c r="F1158" t="str">
        <f>VLOOKUP(D1158,'General IEC Material'!D:D,1,0)</f>
        <v>gp Kokosi Clinic</v>
      </c>
    </row>
    <row r="1159" spans="1:6" x14ac:dyDescent="0.3">
      <c r="A1159" t="s">
        <v>72</v>
      </c>
      <c r="B1159" t="s">
        <v>96</v>
      </c>
      <c r="C1159" t="s">
        <v>1919</v>
      </c>
      <c r="D1159" t="s">
        <v>1920</v>
      </c>
      <c r="E1159">
        <v>1216</v>
      </c>
      <c r="F1159" t="str">
        <f>VLOOKUP(D1159,'General IEC Material'!D:D,1,0)</f>
        <v>gp Kookrus Clinic</v>
      </c>
    </row>
    <row r="1160" spans="1:6" x14ac:dyDescent="0.3">
      <c r="A1160" t="s">
        <v>72</v>
      </c>
      <c r="B1160" t="s">
        <v>98</v>
      </c>
      <c r="C1160" t="s">
        <v>99</v>
      </c>
      <c r="D1160" t="s">
        <v>1947</v>
      </c>
      <c r="E1160">
        <v>4396</v>
      </c>
      <c r="F1160" t="str">
        <f>VLOOKUP(D1160,'General IEC Material'!D:D,1,0)</f>
        <v>gp Krugersdorp Central Clinic</v>
      </c>
    </row>
    <row r="1161" spans="1:6" x14ac:dyDescent="0.3">
      <c r="A1161" t="s">
        <v>72</v>
      </c>
      <c r="B1161" t="s">
        <v>81</v>
      </c>
      <c r="C1161" t="s">
        <v>82</v>
      </c>
      <c r="D1161" t="s">
        <v>247</v>
      </c>
      <c r="E1161">
        <v>9782</v>
      </c>
      <c r="F1161" t="str">
        <f>VLOOKUP(D1161,'General IEC Material'!D:D,1,0)</f>
        <v>gp KT Motubatse Clinic</v>
      </c>
    </row>
    <row r="1162" spans="1:6" x14ac:dyDescent="0.3">
      <c r="A1162" t="s">
        <v>72</v>
      </c>
      <c r="B1162" t="s">
        <v>89</v>
      </c>
      <c r="C1162" t="s">
        <v>91</v>
      </c>
      <c r="D1162" t="s">
        <v>284</v>
      </c>
      <c r="E1162">
        <v>5136</v>
      </c>
      <c r="F1162" t="str">
        <f>VLOOKUP(D1162,'General IEC Material'!D:D,1,0)</f>
        <v>gp Kwa-Thema CHC</v>
      </c>
    </row>
    <row r="1163" spans="1:6" x14ac:dyDescent="0.3">
      <c r="A1163" t="s">
        <v>72</v>
      </c>
      <c r="B1163" t="s">
        <v>98</v>
      </c>
      <c r="C1163" t="s">
        <v>99</v>
      </c>
      <c r="D1163" t="s">
        <v>1948</v>
      </c>
      <c r="E1163">
        <v>344</v>
      </c>
      <c r="F1163" t="str">
        <f>VLOOKUP(D1163,'General IEC Material'!D:D,1,0)</f>
        <v>gp Land is Wealth Clinic</v>
      </c>
    </row>
    <row r="1164" spans="1:6" x14ac:dyDescent="0.3">
      <c r="A1164" t="s">
        <v>72</v>
      </c>
      <c r="B1164" t="s">
        <v>81</v>
      </c>
      <c r="C1164" t="s">
        <v>84</v>
      </c>
      <c r="D1164" t="s">
        <v>263</v>
      </c>
      <c r="E1164">
        <v>19520</v>
      </c>
      <c r="F1164" t="str">
        <f>VLOOKUP(D1164,'General IEC Material'!D:D,1,0)</f>
        <v>gp Laudium CHC</v>
      </c>
    </row>
    <row r="1165" spans="1:6" x14ac:dyDescent="0.3">
      <c r="A1165" t="s">
        <v>72</v>
      </c>
      <c r="B1165" t="s">
        <v>81</v>
      </c>
      <c r="C1165" t="s">
        <v>85</v>
      </c>
      <c r="D1165" t="s">
        <v>1826</v>
      </c>
      <c r="E1165">
        <v>3385</v>
      </c>
      <c r="F1165" t="str">
        <f>VLOOKUP(D1165,'General IEC Material'!D:D,1,0)</f>
        <v>gp Laudium Clinic</v>
      </c>
    </row>
    <row r="1166" spans="1:6" x14ac:dyDescent="0.3">
      <c r="A1166" t="s">
        <v>72</v>
      </c>
      <c r="B1166" t="s">
        <v>73</v>
      </c>
      <c r="C1166" t="s">
        <v>80</v>
      </c>
      <c r="D1166" t="s">
        <v>1785</v>
      </c>
      <c r="E1166">
        <v>6947</v>
      </c>
      <c r="F1166" t="str">
        <f>VLOOKUP(D1166,'General IEC Material'!D:D,1,0)</f>
        <v>gp Lawley 2 Clinic</v>
      </c>
    </row>
    <row r="1167" spans="1:6" x14ac:dyDescent="0.3">
      <c r="A1167" t="s">
        <v>72</v>
      </c>
      <c r="B1167" t="s">
        <v>73</v>
      </c>
      <c r="C1167" t="s">
        <v>80</v>
      </c>
      <c r="D1167" t="s">
        <v>1786</v>
      </c>
      <c r="E1167">
        <v>1939</v>
      </c>
      <c r="F1167" t="str">
        <f>VLOOKUP(D1167,'General IEC Material'!D:D,1,0)</f>
        <v>gp Lawley Clinic</v>
      </c>
    </row>
    <row r="1168" spans="1:6" x14ac:dyDescent="0.3">
      <c r="A1168" t="s">
        <v>72</v>
      </c>
      <c r="B1168" t="s">
        <v>73</v>
      </c>
      <c r="C1168" t="s">
        <v>80</v>
      </c>
      <c r="D1168" t="s">
        <v>243</v>
      </c>
      <c r="E1168">
        <v>8055</v>
      </c>
      <c r="F1168" t="str">
        <f>VLOOKUP(D1168,'General IEC Material'!D:D,1,0)</f>
        <v>gp Lenasia CHC</v>
      </c>
    </row>
    <row r="1169" spans="1:6" x14ac:dyDescent="0.3">
      <c r="A1169" t="s">
        <v>72</v>
      </c>
      <c r="B1169" t="s">
        <v>73</v>
      </c>
      <c r="C1169" t="s">
        <v>80</v>
      </c>
      <c r="D1169" t="s">
        <v>1787</v>
      </c>
      <c r="E1169">
        <v>1799</v>
      </c>
      <c r="F1169" t="str">
        <f>VLOOKUP(D1169,'General IEC Material'!D:D,1,0)</f>
        <v>gp Lenasia Ext 2 Clinic</v>
      </c>
    </row>
    <row r="1170" spans="1:6" x14ac:dyDescent="0.3">
      <c r="A1170" t="s">
        <v>72</v>
      </c>
      <c r="B1170" t="s">
        <v>73</v>
      </c>
      <c r="C1170" t="s">
        <v>80</v>
      </c>
      <c r="D1170" t="s">
        <v>1788</v>
      </c>
      <c r="E1170">
        <v>9470</v>
      </c>
      <c r="F1170" t="str">
        <f>VLOOKUP(D1170,'General IEC Material'!D:D,1,0)</f>
        <v>gp Lenasia South CHC</v>
      </c>
    </row>
    <row r="1171" spans="1:6" x14ac:dyDescent="0.3">
      <c r="A1171" t="s">
        <v>72</v>
      </c>
      <c r="B1171" t="s">
        <v>73</v>
      </c>
      <c r="C1171" t="s">
        <v>80</v>
      </c>
      <c r="D1171" t="s">
        <v>1789</v>
      </c>
      <c r="E1171">
        <v>1629</v>
      </c>
      <c r="F1171" t="str">
        <f>VLOOKUP(D1171,'General IEC Material'!D:D,1,0)</f>
        <v>gp Lenasia South Civic Centre Clinic</v>
      </c>
    </row>
    <row r="1172" spans="1:6" x14ac:dyDescent="0.3">
      <c r="A1172" t="s">
        <v>72</v>
      </c>
      <c r="B1172" t="s">
        <v>89</v>
      </c>
      <c r="C1172" t="s">
        <v>95</v>
      </c>
      <c r="D1172" t="s">
        <v>1884</v>
      </c>
      <c r="E1172">
        <v>2823</v>
      </c>
      <c r="F1172" t="str">
        <f>VLOOKUP(D1172,'General IEC Material'!D:D,1,0)</f>
        <v>gp Leondale Clinic</v>
      </c>
    </row>
    <row r="1173" spans="1:6" x14ac:dyDescent="0.3">
      <c r="A1173" t="s">
        <v>72</v>
      </c>
      <c r="B1173" t="s">
        <v>89</v>
      </c>
      <c r="C1173" t="s">
        <v>93</v>
      </c>
      <c r="D1173" t="s">
        <v>1871</v>
      </c>
      <c r="E1173">
        <v>2910</v>
      </c>
      <c r="F1173" t="str">
        <f>VLOOKUP(D1173,'General IEC Material'!D:D,1,0)</f>
        <v>gp Lethabong Clinic</v>
      </c>
    </row>
    <row r="1174" spans="1:6" x14ac:dyDescent="0.3">
      <c r="A1174" t="s">
        <v>72</v>
      </c>
      <c r="B1174" t="s">
        <v>96</v>
      </c>
      <c r="C1174" t="s">
        <v>97</v>
      </c>
      <c r="D1174" t="s">
        <v>323</v>
      </c>
      <c r="E1174">
        <v>4132</v>
      </c>
      <c r="F1174" t="str">
        <f>VLOOKUP(D1174,'General IEC Material'!D:D,1,0)</f>
        <v>gp Levai Mbatha CHC</v>
      </c>
    </row>
    <row r="1175" spans="1:6" x14ac:dyDescent="0.3">
      <c r="A1175" t="s">
        <v>72</v>
      </c>
      <c r="B1175" t="s">
        <v>73</v>
      </c>
      <c r="C1175" t="s">
        <v>77</v>
      </c>
      <c r="D1175" t="s">
        <v>218</v>
      </c>
      <c r="E1175">
        <v>8712</v>
      </c>
      <c r="F1175" t="str">
        <f>VLOOKUP(D1175,'General IEC Material'!D:D,1,0)</f>
        <v>gp Lillian Ngoyi CHC</v>
      </c>
    </row>
    <row r="1176" spans="1:6" x14ac:dyDescent="0.3">
      <c r="A1176" t="s">
        <v>72</v>
      </c>
      <c r="B1176" t="s">
        <v>81</v>
      </c>
      <c r="C1176" t="s">
        <v>84</v>
      </c>
      <c r="D1176" t="s">
        <v>1823</v>
      </c>
      <c r="E1176">
        <v>4805</v>
      </c>
      <c r="F1176" t="str">
        <f>VLOOKUP(D1176,'General IEC Material'!D:D,1,0)</f>
        <v>gp Lotus Gardens Clinic</v>
      </c>
    </row>
    <row r="1177" spans="1:6" x14ac:dyDescent="0.3">
      <c r="A1177" t="s">
        <v>72</v>
      </c>
      <c r="B1177" t="s">
        <v>89</v>
      </c>
      <c r="C1177" t="s">
        <v>91</v>
      </c>
      <c r="D1177" t="s">
        <v>1851</v>
      </c>
      <c r="E1177">
        <v>1536</v>
      </c>
      <c r="F1177" t="str">
        <f>VLOOKUP(D1177,'General IEC Material'!D:D,1,0)</f>
        <v>gp Lucky Mkhwanazi Clinic</v>
      </c>
    </row>
    <row r="1178" spans="1:6" x14ac:dyDescent="0.3">
      <c r="A1178" t="s">
        <v>72</v>
      </c>
      <c r="B1178" t="s">
        <v>98</v>
      </c>
      <c r="C1178" t="s">
        <v>99</v>
      </c>
      <c r="D1178" t="s">
        <v>1949</v>
      </c>
      <c r="E1178">
        <v>820</v>
      </c>
      <c r="F1178" t="str">
        <f>VLOOKUP(D1178,'General IEC Material'!D:D,1,0)</f>
        <v>gp Luipaardsvlei Clinic</v>
      </c>
    </row>
    <row r="1179" spans="1:6" x14ac:dyDescent="0.3">
      <c r="A1179" t="s">
        <v>72</v>
      </c>
      <c r="B1179" t="s">
        <v>81</v>
      </c>
      <c r="C1179" t="s">
        <v>85</v>
      </c>
      <c r="D1179" t="s">
        <v>266</v>
      </c>
      <c r="E1179">
        <v>6775</v>
      </c>
      <c r="F1179" t="str">
        <f>VLOOKUP(D1179,'General IEC Material'!D:D,1,0)</f>
        <v>gp Lyttelton Clinic</v>
      </c>
    </row>
    <row r="1180" spans="1:6" x14ac:dyDescent="0.3">
      <c r="A1180" t="s">
        <v>72</v>
      </c>
      <c r="B1180" t="s">
        <v>89</v>
      </c>
      <c r="C1180" t="s">
        <v>95</v>
      </c>
      <c r="D1180" t="s">
        <v>1885</v>
      </c>
      <c r="E1180">
        <v>775</v>
      </c>
      <c r="F1180" t="str">
        <f>VLOOKUP(D1180,'General IEC Material'!D:D,1,0)</f>
        <v>gp Magagula Clinic</v>
      </c>
    </row>
    <row r="1181" spans="1:6" x14ac:dyDescent="0.3">
      <c r="A1181" t="s">
        <v>72</v>
      </c>
      <c r="B1181" t="s">
        <v>98</v>
      </c>
      <c r="C1181" t="s">
        <v>99</v>
      </c>
      <c r="D1181" t="s">
        <v>1950</v>
      </c>
      <c r="E1181">
        <v>4320</v>
      </c>
      <c r="F1181" t="str">
        <f>VLOOKUP(D1181,'General IEC Material'!D:D,1,0)</f>
        <v>gp Maki Legwete Clinic</v>
      </c>
    </row>
    <row r="1182" spans="1:6" x14ac:dyDescent="0.3">
      <c r="A1182" t="s">
        <v>72</v>
      </c>
      <c r="B1182" t="s">
        <v>73</v>
      </c>
      <c r="C1182" t="s">
        <v>79</v>
      </c>
      <c r="D1182" t="s">
        <v>237</v>
      </c>
      <c r="E1182">
        <v>6630</v>
      </c>
      <c r="F1182" t="str">
        <f>VLOOKUP(D1182,'General IEC Material'!D:D,1,0)</f>
        <v>gp Malvern Clinic</v>
      </c>
    </row>
    <row r="1183" spans="1:6" x14ac:dyDescent="0.3">
      <c r="A1183" t="s">
        <v>72</v>
      </c>
      <c r="B1183" t="s">
        <v>81</v>
      </c>
      <c r="C1183" t="s">
        <v>87</v>
      </c>
      <c r="D1183" t="s">
        <v>271</v>
      </c>
      <c r="E1183">
        <v>11930</v>
      </c>
      <c r="F1183" t="str">
        <f>VLOOKUP(D1183,'General IEC Material'!D:D,1,0)</f>
        <v>gp Mamelodi West Clinic</v>
      </c>
    </row>
    <row r="1184" spans="1:6" x14ac:dyDescent="0.3">
      <c r="A1184" t="s">
        <v>72</v>
      </c>
      <c r="B1184" t="s">
        <v>73</v>
      </c>
      <c r="C1184" t="s">
        <v>77</v>
      </c>
      <c r="D1184" t="s">
        <v>1754</v>
      </c>
      <c r="E1184">
        <v>5026</v>
      </c>
      <c r="F1184" t="str">
        <f>VLOOKUP(D1184,'General IEC Material'!D:D,1,0)</f>
        <v>gp Mandela Sisulu Clinic</v>
      </c>
    </row>
    <row r="1185" spans="1:6" x14ac:dyDescent="0.3">
      <c r="A1185" t="s">
        <v>72</v>
      </c>
      <c r="B1185" t="s">
        <v>81</v>
      </c>
      <c r="C1185" t="s">
        <v>83</v>
      </c>
      <c r="D1185" t="s">
        <v>1817</v>
      </c>
      <c r="E1185">
        <v>3566</v>
      </c>
      <c r="F1185" t="str">
        <f>VLOOKUP(D1185,'General IEC Material'!D:D,1,0)</f>
        <v>gp Mandisa Shiceka Clinic</v>
      </c>
    </row>
    <row r="1186" spans="1:6" x14ac:dyDescent="0.3">
      <c r="A1186" t="s">
        <v>72</v>
      </c>
      <c r="B1186" t="s">
        <v>81</v>
      </c>
      <c r="C1186" t="s">
        <v>82</v>
      </c>
      <c r="D1186" t="s">
        <v>248</v>
      </c>
      <c r="E1186">
        <v>5839</v>
      </c>
      <c r="F1186" t="str">
        <f>VLOOKUP(D1186,'General IEC Material'!D:D,1,0)</f>
        <v>gp Maria Rantho Clinic</v>
      </c>
    </row>
    <row r="1187" spans="1:6" x14ac:dyDescent="0.3">
      <c r="A1187" t="s">
        <v>72</v>
      </c>
      <c r="B1187" t="s">
        <v>96</v>
      </c>
      <c r="C1187" t="s">
        <v>97</v>
      </c>
      <c r="D1187" t="s">
        <v>324</v>
      </c>
      <c r="E1187">
        <v>1766</v>
      </c>
      <c r="F1187" t="str">
        <f>VLOOKUP(D1187,'General IEC Material'!D:D,1,0)</f>
        <v>gp Market Avenue Clinic</v>
      </c>
    </row>
    <row r="1188" spans="1:6" x14ac:dyDescent="0.3">
      <c r="A1188" t="s">
        <v>72</v>
      </c>
      <c r="B1188" t="s">
        <v>89</v>
      </c>
      <c r="C1188" t="s">
        <v>93</v>
      </c>
      <c r="D1188" t="s">
        <v>299</v>
      </c>
      <c r="E1188">
        <v>3617</v>
      </c>
      <c r="F1188" t="str">
        <f>VLOOKUP(D1188,'General IEC Material'!D:D,1,0)</f>
        <v>gp Mary Moodley Memorial CDC</v>
      </c>
    </row>
    <row r="1189" spans="1:6" x14ac:dyDescent="0.3">
      <c r="A1189" t="s">
        <v>72</v>
      </c>
      <c r="B1189" t="s">
        <v>73</v>
      </c>
      <c r="C1189" t="s">
        <v>79</v>
      </c>
      <c r="D1189" t="s">
        <v>238</v>
      </c>
      <c r="E1189">
        <v>3833</v>
      </c>
      <c r="F1189" t="str">
        <f>VLOOKUP(D1189,'General IEC Material'!D:D,1,0)</f>
        <v>gp Mayfair Clinic</v>
      </c>
    </row>
    <row r="1190" spans="1:6" x14ac:dyDescent="0.3">
      <c r="A1190" t="s">
        <v>72</v>
      </c>
      <c r="B1190" t="s">
        <v>73</v>
      </c>
      <c r="C1190" t="s">
        <v>74</v>
      </c>
      <c r="D1190" t="s">
        <v>201</v>
      </c>
      <c r="E1190">
        <v>5774</v>
      </c>
      <c r="F1190" t="str">
        <f>VLOOKUP(D1190,'General IEC Material'!D:D,1,0)</f>
        <v>gp Mayibuye Clinic</v>
      </c>
    </row>
    <row r="1191" spans="1:6" x14ac:dyDescent="0.3">
      <c r="A1191" t="s">
        <v>72</v>
      </c>
      <c r="B1191" t="s">
        <v>73</v>
      </c>
      <c r="C1191" t="s">
        <v>77</v>
      </c>
      <c r="D1191" t="s">
        <v>219</v>
      </c>
      <c r="E1191">
        <v>7191</v>
      </c>
      <c r="F1191" t="str">
        <f>VLOOKUP(D1191,'General IEC Material'!D:D,1,0)</f>
        <v>gp Meadowlands Zone 2 Prov Clinic</v>
      </c>
    </row>
    <row r="1192" spans="1:6" x14ac:dyDescent="0.3">
      <c r="A1192" t="s">
        <v>72</v>
      </c>
      <c r="B1192" t="s">
        <v>73</v>
      </c>
      <c r="C1192" t="s">
        <v>77</v>
      </c>
      <c r="D1192" t="s">
        <v>220</v>
      </c>
      <c r="E1192">
        <v>9560</v>
      </c>
      <c r="F1192" t="str">
        <f>VLOOKUP(D1192,'General IEC Material'!D:D,1,0)</f>
        <v>gp Michael Maponya Prov Clinic</v>
      </c>
    </row>
    <row r="1193" spans="1:6" x14ac:dyDescent="0.3">
      <c r="A1193" t="s">
        <v>72</v>
      </c>
      <c r="B1193" t="s">
        <v>73</v>
      </c>
      <c r="C1193" t="s">
        <v>80</v>
      </c>
      <c r="D1193" t="s">
        <v>1790</v>
      </c>
      <c r="E1193">
        <v>1603</v>
      </c>
      <c r="F1193" t="str">
        <f>VLOOKUP(D1193,'General IEC Material'!D:D,1,0)</f>
        <v>gp Mid Ennerdale Clinic</v>
      </c>
    </row>
    <row r="1194" spans="1:6" x14ac:dyDescent="0.3">
      <c r="A1194" t="s">
        <v>72</v>
      </c>
      <c r="B1194" t="s">
        <v>73</v>
      </c>
      <c r="C1194" t="s">
        <v>74</v>
      </c>
      <c r="D1194" t="s">
        <v>1732</v>
      </c>
      <c r="E1194">
        <v>4583</v>
      </c>
      <c r="F1194" t="str">
        <f>VLOOKUP(D1194,'General IEC Material'!D:D,1,0)</f>
        <v>gp Midrand West Clinic</v>
      </c>
    </row>
    <row r="1195" spans="1:6" x14ac:dyDescent="0.3">
      <c r="A1195" t="s">
        <v>72</v>
      </c>
      <c r="B1195" t="s">
        <v>96</v>
      </c>
      <c r="C1195" t="s">
        <v>1919</v>
      </c>
      <c r="D1195" t="s">
        <v>1921</v>
      </c>
      <c r="E1195">
        <v>3777</v>
      </c>
      <c r="F1195" t="str">
        <f>VLOOKUP(D1195,'General IEC Material'!D:D,1,0)</f>
        <v>gp Midvaal CDC</v>
      </c>
    </row>
    <row r="1196" spans="1:6" x14ac:dyDescent="0.3">
      <c r="A1196" t="s">
        <v>72</v>
      </c>
      <c r="B1196" t="s">
        <v>98</v>
      </c>
      <c r="C1196" t="s">
        <v>1956</v>
      </c>
      <c r="D1196" t="s">
        <v>1963</v>
      </c>
      <c r="E1196">
        <v>2437</v>
      </c>
      <c r="F1196" t="str">
        <f>VLOOKUP(D1196,'General IEC Material'!D:D,1,0)</f>
        <v>gp ML Pessen Clinic</v>
      </c>
    </row>
    <row r="1197" spans="1:6" x14ac:dyDescent="0.3">
      <c r="A1197" t="s">
        <v>72</v>
      </c>
      <c r="B1197" t="s">
        <v>73</v>
      </c>
      <c r="C1197" t="s">
        <v>77</v>
      </c>
      <c r="D1197" t="s">
        <v>221</v>
      </c>
      <c r="E1197">
        <v>7277</v>
      </c>
      <c r="F1197" t="str">
        <f>VLOOKUP(D1197,'General IEC Material'!D:D,1,0)</f>
        <v>gp Mofolo CHC</v>
      </c>
    </row>
    <row r="1198" spans="1:6" x14ac:dyDescent="0.3">
      <c r="A1198" t="s">
        <v>72</v>
      </c>
      <c r="B1198" t="s">
        <v>73</v>
      </c>
      <c r="C1198" t="s">
        <v>77</v>
      </c>
      <c r="D1198" t="s">
        <v>1755</v>
      </c>
      <c r="E1198">
        <v>2175</v>
      </c>
      <c r="F1198" t="str">
        <f>VLOOKUP(D1198,'General IEC Material'!D:D,1,0)</f>
        <v>gp Mofolo South Clinic</v>
      </c>
    </row>
    <row r="1199" spans="1:6" x14ac:dyDescent="0.3">
      <c r="A1199" t="s">
        <v>72</v>
      </c>
      <c r="B1199" t="s">
        <v>98</v>
      </c>
      <c r="C1199" t="s">
        <v>99</v>
      </c>
      <c r="D1199" t="s">
        <v>1951</v>
      </c>
      <c r="E1199">
        <v>2673</v>
      </c>
      <c r="F1199" t="str">
        <f>VLOOKUP(D1199,'General IEC Material'!D:D,1,0)</f>
        <v>gp Mogale Clinic</v>
      </c>
    </row>
    <row r="1200" spans="1:6" x14ac:dyDescent="0.3">
      <c r="A1200" t="s">
        <v>72</v>
      </c>
      <c r="B1200" t="s">
        <v>98</v>
      </c>
      <c r="C1200" t="s">
        <v>1956</v>
      </c>
      <c r="D1200" t="s">
        <v>1964</v>
      </c>
      <c r="E1200">
        <v>4014</v>
      </c>
      <c r="F1200" t="str">
        <f>VLOOKUP(D1200,'General IEC Material'!D:D,1,0)</f>
        <v>gp Mohlakeng CHC</v>
      </c>
    </row>
    <row r="1201" spans="1:6" x14ac:dyDescent="0.3">
      <c r="A1201" t="s">
        <v>72</v>
      </c>
      <c r="B1201" t="s">
        <v>89</v>
      </c>
      <c r="C1201" t="s">
        <v>95</v>
      </c>
      <c r="D1201" t="s">
        <v>314</v>
      </c>
      <c r="E1201">
        <v>3323</v>
      </c>
      <c r="F1201" t="str">
        <f>VLOOKUP(D1201,'General IEC Material'!D:D,1,0)</f>
        <v>gp Moleleki Clinic</v>
      </c>
    </row>
    <row r="1202" spans="1:6" x14ac:dyDescent="0.3">
      <c r="A1202" t="s">
        <v>72</v>
      </c>
      <c r="B1202" t="s">
        <v>73</v>
      </c>
      <c r="C1202" t="s">
        <v>77</v>
      </c>
      <c r="D1202" t="s">
        <v>1756</v>
      </c>
      <c r="E1202">
        <v>4484</v>
      </c>
      <c r="F1202" t="str">
        <f>VLOOKUP(D1202,'General IEC Material'!D:D,1,0)</f>
        <v>gp Moroka Clinic</v>
      </c>
    </row>
    <row r="1203" spans="1:6" x14ac:dyDescent="0.3">
      <c r="A1203" t="s">
        <v>72</v>
      </c>
      <c r="B1203" t="s">
        <v>89</v>
      </c>
      <c r="C1203" t="s">
        <v>95</v>
      </c>
      <c r="D1203" t="s">
        <v>1886</v>
      </c>
      <c r="E1203">
        <v>2458</v>
      </c>
      <c r="F1203" t="str">
        <f>VLOOKUP(D1203,'General IEC Material'!D:D,1,0)</f>
        <v>gp Motsamai Clinic</v>
      </c>
    </row>
    <row r="1204" spans="1:6" x14ac:dyDescent="0.3">
      <c r="A1204" t="s">
        <v>72</v>
      </c>
      <c r="B1204" t="s">
        <v>73</v>
      </c>
      <c r="C1204" t="s">
        <v>80</v>
      </c>
      <c r="D1204" t="s">
        <v>1791</v>
      </c>
      <c r="E1204">
        <v>1885</v>
      </c>
      <c r="F1204" t="str">
        <f>VLOOKUP(D1204,'General IEC Material'!D:D,1,0)</f>
        <v>gp Mountain View Clinic</v>
      </c>
    </row>
    <row r="1205" spans="1:6" x14ac:dyDescent="0.3">
      <c r="A1205" t="s">
        <v>72</v>
      </c>
      <c r="B1205" t="s">
        <v>96</v>
      </c>
      <c r="C1205" t="s">
        <v>97</v>
      </c>
      <c r="D1205" t="s">
        <v>1899</v>
      </c>
      <c r="E1205">
        <v>1952</v>
      </c>
      <c r="F1205" t="str">
        <f>VLOOKUP(D1205,'General IEC Material'!D:D,1,0)</f>
        <v>gp Mpumelelo (Evaton North) Clinic</v>
      </c>
    </row>
    <row r="1206" spans="1:6" x14ac:dyDescent="0.3">
      <c r="A1206" t="s">
        <v>72</v>
      </c>
      <c r="B1206" t="s">
        <v>73</v>
      </c>
      <c r="C1206" t="s">
        <v>74</v>
      </c>
      <c r="D1206" t="s">
        <v>202</v>
      </c>
      <c r="E1206">
        <v>6520</v>
      </c>
      <c r="F1206" t="str">
        <f>VLOOKUP(D1206,'General IEC Material'!D:D,1,0)</f>
        <v>gp Mpumelelo Clinic</v>
      </c>
    </row>
    <row r="1207" spans="1:6" x14ac:dyDescent="0.3">
      <c r="A1207" t="s">
        <v>72</v>
      </c>
      <c r="B1207" t="s">
        <v>98</v>
      </c>
      <c r="C1207" t="s">
        <v>99</v>
      </c>
      <c r="D1207" t="s">
        <v>1952</v>
      </c>
      <c r="E1207">
        <v>3510</v>
      </c>
      <c r="F1207" t="str">
        <f>VLOOKUP(D1207,'General IEC Material'!D:D,1,0)</f>
        <v>gp Muldersdrift Clinic</v>
      </c>
    </row>
    <row r="1208" spans="1:6" x14ac:dyDescent="0.3">
      <c r="A1208" t="s">
        <v>72</v>
      </c>
      <c r="B1208" t="s">
        <v>73</v>
      </c>
      <c r="C1208" t="s">
        <v>77</v>
      </c>
      <c r="D1208" t="s">
        <v>1757</v>
      </c>
      <c r="E1208">
        <v>1638</v>
      </c>
      <c r="F1208" t="str">
        <f>VLOOKUP(D1208,'General IEC Material'!D:D,1,0)</f>
        <v>gp Naledi Clinic</v>
      </c>
    </row>
    <row r="1209" spans="1:6" x14ac:dyDescent="0.3">
      <c r="A1209" t="s">
        <v>72</v>
      </c>
      <c r="B1209" t="s">
        <v>81</v>
      </c>
      <c r="C1209" t="s">
        <v>87</v>
      </c>
      <c r="D1209" t="s">
        <v>272</v>
      </c>
      <c r="E1209">
        <v>8888</v>
      </c>
      <c r="F1209" t="str">
        <f>VLOOKUP(D1209,'General IEC Material'!D:D,1,0)</f>
        <v>gp Nellmapius Clinic</v>
      </c>
    </row>
    <row r="1210" spans="1:6" x14ac:dyDescent="0.3">
      <c r="A1210" t="s">
        <v>72</v>
      </c>
      <c r="B1210" t="s">
        <v>81</v>
      </c>
      <c r="C1210" t="s">
        <v>83</v>
      </c>
      <c r="D1210" t="s">
        <v>1818</v>
      </c>
      <c r="E1210">
        <v>3041</v>
      </c>
      <c r="F1210" t="str">
        <f>VLOOKUP(D1210,'General IEC Material'!D:D,1,0)</f>
        <v>gp New Eersterus Clinic</v>
      </c>
    </row>
    <row r="1211" spans="1:6" x14ac:dyDescent="0.3">
      <c r="A1211" t="s">
        <v>72</v>
      </c>
      <c r="B1211" t="s">
        <v>89</v>
      </c>
      <c r="C1211" t="s">
        <v>91</v>
      </c>
      <c r="D1211" t="s">
        <v>1852</v>
      </c>
      <c r="E1211">
        <v>2122</v>
      </c>
      <c r="F1211" t="str">
        <f>VLOOKUP(D1211,'General IEC Material'!D:D,1,0)</f>
        <v>gp Nigel Clinic</v>
      </c>
    </row>
    <row r="1212" spans="1:6" x14ac:dyDescent="0.3">
      <c r="A1212" t="s">
        <v>72</v>
      </c>
      <c r="B1212" t="s">
        <v>73</v>
      </c>
      <c r="C1212" t="s">
        <v>74</v>
      </c>
      <c r="D1212" t="s">
        <v>1733</v>
      </c>
      <c r="E1212">
        <v>3064</v>
      </c>
      <c r="F1212" t="str">
        <f>VLOOKUP(D1212,'General IEC Material'!D:D,1,0)</f>
        <v>gp Nizamiye Clinic</v>
      </c>
    </row>
    <row r="1213" spans="1:6" x14ac:dyDescent="0.3">
      <c r="A1213" t="s">
        <v>72</v>
      </c>
      <c r="B1213" t="s">
        <v>73</v>
      </c>
      <c r="C1213" t="s">
        <v>77</v>
      </c>
      <c r="D1213" t="s">
        <v>1758</v>
      </c>
      <c r="E1213">
        <v>2018</v>
      </c>
      <c r="F1213" t="str">
        <f>VLOOKUP(D1213,'General IEC Material'!D:D,1,0)</f>
        <v>gp Nokuphila Clinic</v>
      </c>
    </row>
    <row r="1214" spans="1:6" x14ac:dyDescent="0.3">
      <c r="A1214" t="s">
        <v>72</v>
      </c>
      <c r="B1214" t="s">
        <v>89</v>
      </c>
      <c r="C1214" t="s">
        <v>91</v>
      </c>
      <c r="D1214" t="s">
        <v>285</v>
      </c>
      <c r="E1214">
        <v>6656</v>
      </c>
      <c r="F1214" t="str">
        <f>VLOOKUP(D1214,'General IEC Material'!D:D,1,0)</f>
        <v>gp Nokuthela Ngwenya CHC</v>
      </c>
    </row>
    <row r="1215" spans="1:6" x14ac:dyDescent="0.3">
      <c r="A1215" t="s">
        <v>72</v>
      </c>
      <c r="B1215" t="s">
        <v>73</v>
      </c>
      <c r="C1215" t="s">
        <v>77</v>
      </c>
      <c r="D1215" t="s">
        <v>1759</v>
      </c>
      <c r="E1215">
        <v>2817</v>
      </c>
      <c r="F1215" t="str">
        <f>VLOOKUP(D1215,'General IEC Material'!D:D,1,0)</f>
        <v>gp Noordgesig Prov Clinic</v>
      </c>
    </row>
    <row r="1216" spans="1:6" x14ac:dyDescent="0.3">
      <c r="A1216" t="s">
        <v>72</v>
      </c>
      <c r="B1216" t="s">
        <v>98</v>
      </c>
      <c r="C1216" t="s">
        <v>99</v>
      </c>
      <c r="D1216" t="s">
        <v>1953</v>
      </c>
      <c r="E1216">
        <v>879</v>
      </c>
      <c r="F1216" t="str">
        <f>VLOOKUP(D1216,'General IEC Material'!D:D,1,0)</f>
        <v>gp Noordheuwel Clinic</v>
      </c>
    </row>
    <row r="1217" spans="1:6" x14ac:dyDescent="0.3">
      <c r="A1217" t="s">
        <v>72</v>
      </c>
      <c r="B1217" t="s">
        <v>89</v>
      </c>
      <c r="C1217" t="s">
        <v>93</v>
      </c>
      <c r="D1217" t="s">
        <v>1872</v>
      </c>
      <c r="E1217">
        <v>1773</v>
      </c>
      <c r="F1217" t="str">
        <f>VLOOKUP(D1217,'General IEC Material'!D:D,1,0)</f>
        <v>gp Northmead Clinic</v>
      </c>
    </row>
    <row r="1218" spans="1:6" x14ac:dyDescent="0.3">
      <c r="A1218" t="s">
        <v>72</v>
      </c>
      <c r="B1218" t="s">
        <v>98</v>
      </c>
      <c r="C1218" t="s">
        <v>99</v>
      </c>
      <c r="D1218" t="s">
        <v>328</v>
      </c>
      <c r="E1218">
        <v>4129</v>
      </c>
      <c r="F1218" t="str">
        <f>VLOOKUP(D1218,'General IEC Material'!D:D,1,0)</f>
        <v>gp Odirileng Maponya Clinic</v>
      </c>
    </row>
    <row r="1219" spans="1:6" x14ac:dyDescent="0.3">
      <c r="A1219" t="s">
        <v>72</v>
      </c>
      <c r="B1219" t="s">
        <v>81</v>
      </c>
      <c r="C1219" t="s">
        <v>85</v>
      </c>
      <c r="D1219" t="s">
        <v>267</v>
      </c>
      <c r="E1219">
        <v>15180</v>
      </c>
      <c r="F1219" t="str">
        <f>VLOOKUP(D1219,'General IEC Material'!D:D,1,0)</f>
        <v>gp Olievenhoutbosch Ext 13 Clinic</v>
      </c>
    </row>
    <row r="1220" spans="1:6" x14ac:dyDescent="0.3">
      <c r="A1220" t="s">
        <v>72</v>
      </c>
      <c r="B1220" t="s">
        <v>89</v>
      </c>
      <c r="C1220" t="s">
        <v>92</v>
      </c>
      <c r="D1220" t="s">
        <v>1862</v>
      </c>
      <c r="E1220">
        <v>5808</v>
      </c>
      <c r="F1220" t="str">
        <f>VLOOKUP(D1220,'General IEC Material'!D:D,1,0)</f>
        <v>gp Olifantsfontein Clinic</v>
      </c>
    </row>
    <row r="1221" spans="1:6" x14ac:dyDescent="0.3">
      <c r="A1221" t="s">
        <v>72</v>
      </c>
      <c r="B1221" t="s">
        <v>81</v>
      </c>
      <c r="C1221" t="s">
        <v>86</v>
      </c>
      <c r="D1221" t="s">
        <v>1830</v>
      </c>
      <c r="E1221">
        <v>672</v>
      </c>
      <c r="F1221" t="str">
        <f>VLOOKUP(D1221,'General IEC Material'!D:D,1,0)</f>
        <v>gp Onverwacht Clinic</v>
      </c>
    </row>
    <row r="1222" spans="1:6" x14ac:dyDescent="0.3">
      <c r="A1222" t="s">
        <v>72</v>
      </c>
      <c r="B1222" t="s">
        <v>73</v>
      </c>
      <c r="C1222" t="s">
        <v>74</v>
      </c>
      <c r="D1222" t="s">
        <v>203</v>
      </c>
      <c r="E1222">
        <v>9830</v>
      </c>
      <c r="F1222" t="str">
        <f>VLOOKUP(D1222,'General IEC Material'!D:D,1,0)</f>
        <v>gp OR Tambo CHC</v>
      </c>
    </row>
    <row r="1223" spans="1:6" x14ac:dyDescent="0.3">
      <c r="A1223" t="s">
        <v>72</v>
      </c>
      <c r="B1223" t="s">
        <v>73</v>
      </c>
      <c r="C1223" t="s">
        <v>80</v>
      </c>
      <c r="D1223" t="s">
        <v>244</v>
      </c>
      <c r="E1223">
        <v>4120</v>
      </c>
      <c r="F1223" t="str">
        <f>VLOOKUP(D1223,'General IEC Material'!D:D,1,0)</f>
        <v>gp Orange Farm Ext 7 Clinic</v>
      </c>
    </row>
    <row r="1224" spans="1:6" x14ac:dyDescent="0.3">
      <c r="A1224" t="s">
        <v>72</v>
      </c>
      <c r="B1224" t="s">
        <v>73</v>
      </c>
      <c r="C1224" t="s">
        <v>78</v>
      </c>
      <c r="D1224" t="s">
        <v>1766</v>
      </c>
      <c r="E1224">
        <v>344</v>
      </c>
      <c r="F1224" t="str">
        <f>VLOOKUP(D1224,'General IEC Material'!D:D,1,0)</f>
        <v>gp Orchards Clinic</v>
      </c>
    </row>
    <row r="1225" spans="1:6" x14ac:dyDescent="0.3">
      <c r="A1225" t="s">
        <v>72</v>
      </c>
      <c r="B1225" t="s">
        <v>73</v>
      </c>
      <c r="C1225" t="s">
        <v>77</v>
      </c>
      <c r="D1225" t="s">
        <v>222</v>
      </c>
      <c r="E1225">
        <v>7759</v>
      </c>
      <c r="F1225" t="str">
        <f>VLOOKUP(D1225,'General IEC Material'!D:D,1,0)</f>
        <v>gp Orlando Prov Clinic</v>
      </c>
    </row>
    <row r="1226" spans="1:6" x14ac:dyDescent="0.3">
      <c r="A1226" t="s">
        <v>72</v>
      </c>
      <c r="B1226" t="s">
        <v>96</v>
      </c>
      <c r="C1226" t="s">
        <v>97</v>
      </c>
      <c r="D1226" t="s">
        <v>1900</v>
      </c>
      <c r="E1226">
        <v>1448</v>
      </c>
      <c r="F1226" t="str">
        <f>VLOOKUP(D1226,'General IEC Material'!D:D,1,0)</f>
        <v>gp Osizweni Clinic</v>
      </c>
    </row>
    <row r="1227" spans="1:6" x14ac:dyDescent="0.3">
      <c r="A1227" t="s">
        <v>72</v>
      </c>
      <c r="B1227" t="s">
        <v>89</v>
      </c>
      <c r="C1227" t="s">
        <v>95</v>
      </c>
      <c r="D1227" t="s">
        <v>315</v>
      </c>
      <c r="E1227">
        <v>3695</v>
      </c>
      <c r="F1227" t="str">
        <f>VLOOKUP(D1227,'General IEC Material'!D:D,1,0)</f>
        <v>gp Palmridge Clinic</v>
      </c>
    </row>
    <row r="1228" spans="1:6" x14ac:dyDescent="0.3">
      <c r="A1228" t="s">
        <v>72</v>
      </c>
      <c r="B1228" t="s">
        <v>73</v>
      </c>
      <c r="C1228" t="s">
        <v>75</v>
      </c>
      <c r="D1228" t="s">
        <v>1737</v>
      </c>
      <c r="E1228">
        <v>1989</v>
      </c>
      <c r="F1228" t="str">
        <f>VLOOKUP(D1228,'General IEC Material'!D:D,1,0)</f>
        <v>gp Parkhurst Clinic</v>
      </c>
    </row>
    <row r="1229" spans="1:6" x14ac:dyDescent="0.3">
      <c r="A1229" t="s">
        <v>72</v>
      </c>
      <c r="B1229" t="s">
        <v>89</v>
      </c>
      <c r="C1229" t="s">
        <v>91</v>
      </c>
      <c r="D1229" t="s">
        <v>1853</v>
      </c>
      <c r="E1229">
        <v>1865</v>
      </c>
      <c r="F1229" t="str">
        <f>VLOOKUP(D1229,'General IEC Material'!D:D,1,0)</f>
        <v>gp Payneville Clinic</v>
      </c>
    </row>
    <row r="1230" spans="1:6" x14ac:dyDescent="0.3">
      <c r="A1230" t="s">
        <v>72</v>
      </c>
      <c r="B1230" t="s">
        <v>73</v>
      </c>
      <c r="C1230" t="s">
        <v>78</v>
      </c>
      <c r="D1230" t="s">
        <v>1767</v>
      </c>
      <c r="E1230">
        <v>2559</v>
      </c>
      <c r="F1230" t="str">
        <f>VLOOKUP(D1230,'General IEC Material'!D:D,1,0)</f>
        <v>gp Petervale Clinic</v>
      </c>
    </row>
    <row r="1231" spans="1:6" x14ac:dyDescent="0.3">
      <c r="A1231" t="s">
        <v>72</v>
      </c>
      <c r="B1231" t="s">
        <v>81</v>
      </c>
      <c r="C1231" t="s">
        <v>87</v>
      </c>
      <c r="D1231" t="s">
        <v>273</v>
      </c>
      <c r="E1231">
        <v>6144</v>
      </c>
      <c r="F1231" t="str">
        <f>VLOOKUP(D1231,'General IEC Material'!D:D,1,0)</f>
        <v>gp Phahameng Clinic</v>
      </c>
    </row>
    <row r="1232" spans="1:6" x14ac:dyDescent="0.3">
      <c r="A1232" t="s">
        <v>72</v>
      </c>
      <c r="B1232" t="s">
        <v>81</v>
      </c>
      <c r="C1232" t="s">
        <v>82</v>
      </c>
      <c r="D1232" t="s">
        <v>249</v>
      </c>
      <c r="E1232">
        <v>2946</v>
      </c>
      <c r="F1232" t="str">
        <f>VLOOKUP(D1232,'General IEC Material'!D:D,1,0)</f>
        <v>gp Phedisong 1 Clinic</v>
      </c>
    </row>
    <row r="1233" spans="1:6" x14ac:dyDescent="0.3">
      <c r="A1233" t="s">
        <v>72</v>
      </c>
      <c r="B1233" t="s">
        <v>81</v>
      </c>
      <c r="C1233" t="s">
        <v>82</v>
      </c>
      <c r="D1233" t="s">
        <v>250</v>
      </c>
      <c r="E1233">
        <v>7094</v>
      </c>
      <c r="F1233" t="str">
        <f>VLOOKUP(D1233,'General IEC Material'!D:D,1,0)</f>
        <v>gp Phedisong 4 CHC</v>
      </c>
    </row>
    <row r="1234" spans="1:6" x14ac:dyDescent="0.3">
      <c r="A1234" t="s">
        <v>72</v>
      </c>
      <c r="B1234" t="s">
        <v>81</v>
      </c>
      <c r="C1234" t="s">
        <v>82</v>
      </c>
      <c r="D1234" t="s">
        <v>1804</v>
      </c>
      <c r="E1234">
        <v>2438</v>
      </c>
      <c r="F1234" t="str">
        <f>VLOOKUP(D1234,'General IEC Material'!D:D,1,0)</f>
        <v>gp Phedisong 6 Clinic</v>
      </c>
    </row>
    <row r="1235" spans="1:6" x14ac:dyDescent="0.3">
      <c r="A1235" t="s">
        <v>72</v>
      </c>
      <c r="B1235" t="s">
        <v>89</v>
      </c>
      <c r="C1235" t="s">
        <v>95</v>
      </c>
      <c r="D1235" t="s">
        <v>316</v>
      </c>
      <c r="E1235">
        <v>2751</v>
      </c>
      <c r="F1235" t="str">
        <f>VLOOKUP(D1235,'General IEC Material'!D:D,1,0)</f>
        <v>gp Phenduka Clinic</v>
      </c>
    </row>
    <row r="1236" spans="1:6" x14ac:dyDescent="0.3">
      <c r="A1236" t="s">
        <v>72</v>
      </c>
      <c r="B1236" t="s">
        <v>89</v>
      </c>
      <c r="C1236" t="s">
        <v>90</v>
      </c>
      <c r="D1236" t="s">
        <v>281</v>
      </c>
      <c r="E1236">
        <v>7713</v>
      </c>
      <c r="F1236" t="str">
        <f>VLOOKUP(D1236,'General IEC Material'!D:D,1,0)</f>
        <v>gp Phillip Moyo CHC</v>
      </c>
    </row>
    <row r="1237" spans="1:6" x14ac:dyDescent="0.3">
      <c r="A1237" t="s">
        <v>72</v>
      </c>
      <c r="B1237" t="s">
        <v>89</v>
      </c>
      <c r="C1237" t="s">
        <v>95</v>
      </c>
      <c r="D1237" t="s">
        <v>317</v>
      </c>
      <c r="E1237">
        <v>5335</v>
      </c>
      <c r="F1237" t="str">
        <f>VLOOKUP(D1237,'General IEC Material'!D:D,1,0)</f>
        <v>gp Phola Park CHC</v>
      </c>
    </row>
    <row r="1238" spans="1:6" x14ac:dyDescent="0.3">
      <c r="A1238" t="s">
        <v>72</v>
      </c>
      <c r="B1238" t="s">
        <v>81</v>
      </c>
      <c r="C1238" t="s">
        <v>84</v>
      </c>
      <c r="D1238" t="s">
        <v>264</v>
      </c>
      <c r="E1238">
        <v>6940</v>
      </c>
      <c r="F1238" t="str">
        <f>VLOOKUP(D1238,'General IEC Material'!D:D,1,0)</f>
        <v>gp Phomolong Clinic</v>
      </c>
    </row>
    <row r="1239" spans="1:6" x14ac:dyDescent="0.3">
      <c r="A1239" t="s">
        <v>72</v>
      </c>
      <c r="B1239" t="s">
        <v>89</v>
      </c>
      <c r="C1239" t="s">
        <v>90</v>
      </c>
      <c r="D1239" t="s">
        <v>1846</v>
      </c>
      <c r="E1239">
        <v>2219</v>
      </c>
      <c r="F1239" t="str">
        <f>VLOOKUP(D1239,'General IEC Material'!D:D,1,0)</f>
        <v>gp Phuthanang Clinic</v>
      </c>
    </row>
    <row r="1240" spans="1:6" x14ac:dyDescent="0.3">
      <c r="A1240" t="s">
        <v>72</v>
      </c>
      <c r="B1240" t="s">
        <v>98</v>
      </c>
      <c r="C1240" t="s">
        <v>1956</v>
      </c>
      <c r="D1240" t="s">
        <v>1965</v>
      </c>
      <c r="E1240">
        <v>1632</v>
      </c>
      <c r="F1240" t="str">
        <f>VLOOKUP(D1240,'General IEC Material'!D:D,1,0)</f>
        <v>gp PJ Maree Clinic</v>
      </c>
    </row>
    <row r="1241" spans="1:6" x14ac:dyDescent="0.3">
      <c r="A1241" t="s">
        <v>72</v>
      </c>
      <c r="B1241" t="s">
        <v>96</v>
      </c>
      <c r="C1241" t="s">
        <v>1919</v>
      </c>
      <c r="D1241" t="s">
        <v>1922</v>
      </c>
      <c r="E1241">
        <v>1715</v>
      </c>
      <c r="F1241" t="str">
        <f>VLOOKUP(D1241,'General IEC Material'!D:D,1,0)</f>
        <v>gp Pontshong (Walkerville) Clinic</v>
      </c>
    </row>
    <row r="1242" spans="1:6" x14ac:dyDescent="0.3">
      <c r="A1242" t="s">
        <v>72</v>
      </c>
      <c r="B1242" t="s">
        <v>81</v>
      </c>
      <c r="C1242" t="s">
        <v>87</v>
      </c>
      <c r="D1242" t="s">
        <v>1833</v>
      </c>
      <c r="E1242">
        <v>5769</v>
      </c>
      <c r="F1242" t="str">
        <f>VLOOKUP(D1242,'General IEC Material'!D:D,1,0)</f>
        <v>gp Pretorius Park Clinic</v>
      </c>
    </row>
    <row r="1243" spans="1:6" x14ac:dyDescent="0.3">
      <c r="A1243" t="s">
        <v>72</v>
      </c>
      <c r="B1243" t="s">
        <v>73</v>
      </c>
      <c r="C1243" t="s">
        <v>76</v>
      </c>
      <c r="D1243" t="s">
        <v>1745</v>
      </c>
      <c r="E1243">
        <v>3657</v>
      </c>
      <c r="F1243" t="str">
        <f>VLOOKUP(D1243,'General IEC Material'!D:D,1,0)</f>
        <v>gp Princess Clinic</v>
      </c>
    </row>
    <row r="1244" spans="1:6" x14ac:dyDescent="0.3">
      <c r="A1244" t="s">
        <v>72</v>
      </c>
      <c r="B1244" t="s">
        <v>73</v>
      </c>
      <c r="C1244" t="s">
        <v>77</v>
      </c>
      <c r="D1244" t="s">
        <v>223</v>
      </c>
      <c r="E1244">
        <v>5981</v>
      </c>
      <c r="F1244" t="str">
        <f>VLOOKUP(D1244,'General IEC Material'!D:D,1,0)</f>
        <v>gp Protea Glen Clinic</v>
      </c>
    </row>
    <row r="1245" spans="1:6" x14ac:dyDescent="0.3">
      <c r="A1245" t="s">
        <v>72</v>
      </c>
      <c r="B1245" t="s">
        <v>73</v>
      </c>
      <c r="C1245" t="s">
        <v>80</v>
      </c>
      <c r="D1245" t="s">
        <v>1792</v>
      </c>
      <c r="E1245">
        <v>1686</v>
      </c>
      <c r="F1245" t="str">
        <f>VLOOKUP(D1245,'General IEC Material'!D:D,1,0)</f>
        <v>gp Protea South Clinic</v>
      </c>
    </row>
    <row r="1246" spans="1:6" x14ac:dyDescent="0.3">
      <c r="A1246" t="s">
        <v>72</v>
      </c>
      <c r="B1246" t="s">
        <v>73</v>
      </c>
      <c r="C1246" t="s">
        <v>74</v>
      </c>
      <c r="D1246" t="s">
        <v>204</v>
      </c>
      <c r="E1246">
        <v>6472</v>
      </c>
      <c r="F1246" t="str">
        <f>VLOOKUP(D1246,'General IEC Material'!D:D,1,0)</f>
        <v>gp Rabie Ridge Clinic</v>
      </c>
    </row>
    <row r="1247" spans="1:6" x14ac:dyDescent="0.3">
      <c r="A1247" t="s">
        <v>72</v>
      </c>
      <c r="B1247" t="s">
        <v>89</v>
      </c>
      <c r="C1247" t="s">
        <v>93</v>
      </c>
      <c r="D1247" t="s">
        <v>300</v>
      </c>
      <c r="E1247">
        <v>3210</v>
      </c>
      <c r="F1247" t="str">
        <f>VLOOKUP(D1247,'General IEC Material'!D:D,1,0)</f>
        <v>gp Ramaphosa Clinic</v>
      </c>
    </row>
    <row r="1248" spans="1:6" x14ac:dyDescent="0.3">
      <c r="A1248" t="s">
        <v>72</v>
      </c>
      <c r="B1248" t="s">
        <v>89</v>
      </c>
      <c r="C1248" t="s">
        <v>95</v>
      </c>
      <c r="D1248" t="s">
        <v>318</v>
      </c>
      <c r="E1248">
        <v>6448</v>
      </c>
      <c r="F1248" t="str">
        <f>VLOOKUP(D1248,'General IEC Material'!D:D,1,0)</f>
        <v>gp Ramokonopi CHC</v>
      </c>
    </row>
    <row r="1249" spans="1:6" x14ac:dyDescent="0.3">
      <c r="A1249" t="s">
        <v>72</v>
      </c>
      <c r="B1249" t="s">
        <v>81</v>
      </c>
      <c r="C1249" t="s">
        <v>83</v>
      </c>
      <c r="D1249" t="s">
        <v>256</v>
      </c>
      <c r="E1249">
        <v>4149</v>
      </c>
      <c r="F1249" t="str">
        <f>VLOOKUP(D1249,'General IEC Material'!D:D,1,0)</f>
        <v>gp Ramotse Clinic</v>
      </c>
    </row>
    <row r="1250" spans="1:6" x14ac:dyDescent="0.3">
      <c r="A1250" t="s">
        <v>72</v>
      </c>
      <c r="B1250" t="s">
        <v>73</v>
      </c>
      <c r="C1250" t="s">
        <v>75</v>
      </c>
      <c r="D1250" t="s">
        <v>207</v>
      </c>
      <c r="E1250">
        <v>8310</v>
      </c>
      <c r="F1250" t="str">
        <f>VLOOKUP(D1250,'General IEC Material'!D:D,1,0)</f>
        <v>gp Randburg Clinic</v>
      </c>
    </row>
    <row r="1251" spans="1:6" x14ac:dyDescent="0.3">
      <c r="A1251" t="s">
        <v>72</v>
      </c>
      <c r="B1251" t="s">
        <v>98</v>
      </c>
      <c r="C1251" t="s">
        <v>1956</v>
      </c>
      <c r="D1251" t="s">
        <v>1966</v>
      </c>
      <c r="E1251">
        <v>2269</v>
      </c>
      <c r="F1251" t="str">
        <f>VLOOKUP(D1251,'General IEC Material'!D:D,1,0)</f>
        <v>gp Randgate Clinic</v>
      </c>
    </row>
    <row r="1252" spans="1:6" x14ac:dyDescent="0.3">
      <c r="A1252" t="s">
        <v>72</v>
      </c>
      <c r="B1252" t="s">
        <v>96</v>
      </c>
      <c r="C1252" t="s">
        <v>1919</v>
      </c>
      <c r="D1252" t="s">
        <v>1923</v>
      </c>
      <c r="E1252">
        <v>1112</v>
      </c>
      <c r="F1252" t="str">
        <f>VLOOKUP(D1252,'General IEC Material'!D:D,1,0)</f>
        <v>gp Randvaal Clinic</v>
      </c>
    </row>
    <row r="1253" spans="1:6" x14ac:dyDescent="0.3">
      <c r="A1253" t="s">
        <v>72</v>
      </c>
      <c r="B1253" t="s">
        <v>96</v>
      </c>
      <c r="C1253" t="s">
        <v>1910</v>
      </c>
      <c r="D1253" t="s">
        <v>1913</v>
      </c>
      <c r="E1253">
        <v>1847</v>
      </c>
      <c r="F1253" t="str">
        <f>VLOOKUP(D1253,'General IEC Material'!D:D,1,0)</f>
        <v>gp Ratanda CDC</v>
      </c>
    </row>
    <row r="1254" spans="1:6" x14ac:dyDescent="0.3">
      <c r="A1254" t="s">
        <v>72</v>
      </c>
      <c r="B1254" t="s">
        <v>96</v>
      </c>
      <c r="C1254" t="s">
        <v>1910</v>
      </c>
      <c r="D1254" t="s">
        <v>1914</v>
      </c>
      <c r="E1254">
        <v>730</v>
      </c>
      <c r="F1254" t="str">
        <f>VLOOKUP(D1254,'General IEC Material'!D:D,1,0)</f>
        <v>gp Ratanda Ext 23 Clinic</v>
      </c>
    </row>
    <row r="1255" spans="1:6" x14ac:dyDescent="0.3">
      <c r="A1255" t="s">
        <v>72</v>
      </c>
      <c r="B1255" t="s">
        <v>96</v>
      </c>
      <c r="C1255" t="s">
        <v>1910</v>
      </c>
      <c r="D1255" t="s">
        <v>1915</v>
      </c>
      <c r="E1255">
        <v>701</v>
      </c>
      <c r="F1255" t="str">
        <f>VLOOKUP(D1255,'General IEC Material'!D:D,1,0)</f>
        <v>gp Ratanda Ext 7 Clinic</v>
      </c>
    </row>
    <row r="1256" spans="1:6" x14ac:dyDescent="0.3">
      <c r="A1256" t="s">
        <v>72</v>
      </c>
      <c r="B1256" t="s">
        <v>81</v>
      </c>
      <c r="C1256" t="s">
        <v>86</v>
      </c>
      <c r="D1256" t="s">
        <v>1831</v>
      </c>
      <c r="E1256">
        <v>1352</v>
      </c>
      <c r="F1256" t="str">
        <f>VLOOKUP(D1256,'General IEC Material'!D:D,1,0)</f>
        <v>gp Rayton Clinic</v>
      </c>
    </row>
    <row r="1257" spans="1:6" x14ac:dyDescent="0.3">
      <c r="A1257" t="s">
        <v>72</v>
      </c>
      <c r="B1257" t="s">
        <v>89</v>
      </c>
      <c r="C1257" t="s">
        <v>91</v>
      </c>
      <c r="D1257" t="s">
        <v>1854</v>
      </c>
      <c r="E1257">
        <v>2336</v>
      </c>
      <c r="F1257" t="str">
        <f>VLOOKUP(D1257,'General IEC Material'!D:D,1,0)</f>
        <v>gp Reedville Clinic</v>
      </c>
    </row>
    <row r="1258" spans="1:6" x14ac:dyDescent="0.3">
      <c r="A1258" t="s">
        <v>72</v>
      </c>
      <c r="B1258" t="s">
        <v>81</v>
      </c>
      <c r="C1258" t="s">
        <v>83</v>
      </c>
      <c r="D1258" t="s">
        <v>257</v>
      </c>
      <c r="E1258">
        <v>5048</v>
      </c>
      <c r="F1258" t="str">
        <f>VLOOKUP(D1258,'General IEC Material'!D:D,1,0)</f>
        <v>gp Refentse Clinic (Odi)</v>
      </c>
    </row>
    <row r="1259" spans="1:6" x14ac:dyDescent="0.3">
      <c r="A1259" t="s">
        <v>72</v>
      </c>
      <c r="B1259" t="s">
        <v>81</v>
      </c>
      <c r="C1259" t="s">
        <v>86</v>
      </c>
      <c r="D1259" t="s">
        <v>268</v>
      </c>
      <c r="E1259">
        <v>4259</v>
      </c>
      <c r="F1259" t="str">
        <f>VLOOKUP(D1259,'General IEC Material'!D:D,1,0)</f>
        <v>gp Refilwe Clinic</v>
      </c>
    </row>
    <row r="1260" spans="1:6" x14ac:dyDescent="0.3">
      <c r="A1260" t="s">
        <v>72</v>
      </c>
      <c r="B1260" t="s">
        <v>89</v>
      </c>
      <c r="C1260" t="s">
        <v>93</v>
      </c>
      <c r="D1260" t="s">
        <v>301</v>
      </c>
      <c r="E1260">
        <v>3777</v>
      </c>
      <c r="F1260" t="str">
        <f>VLOOKUP(D1260,'General IEC Material'!D:D,1,0)</f>
        <v>gp Reiger Park Clinic</v>
      </c>
    </row>
    <row r="1261" spans="1:6" x14ac:dyDescent="0.3">
      <c r="A1261" t="s">
        <v>72</v>
      </c>
      <c r="B1261" t="s">
        <v>96</v>
      </c>
      <c r="C1261" t="s">
        <v>1910</v>
      </c>
      <c r="D1261" t="s">
        <v>1916</v>
      </c>
      <c r="E1261">
        <v>602</v>
      </c>
      <c r="F1261" t="str">
        <f>VLOOKUP(D1261,'General IEC Material'!D:D,1,0)</f>
        <v>gp Rensburg Clinic</v>
      </c>
    </row>
    <row r="1262" spans="1:6" x14ac:dyDescent="0.3">
      <c r="A1262" t="s">
        <v>72</v>
      </c>
      <c r="B1262" t="s">
        <v>81</v>
      </c>
      <c r="C1262" t="s">
        <v>88</v>
      </c>
      <c r="D1262" t="s">
        <v>1839</v>
      </c>
      <c r="E1262">
        <v>1173</v>
      </c>
      <c r="F1262" t="str">
        <f>VLOOKUP(D1262,'General IEC Material'!D:D,1,0)</f>
        <v>gp Rethabiseng Clinic</v>
      </c>
    </row>
    <row r="1263" spans="1:6" x14ac:dyDescent="0.3">
      <c r="A1263" t="s">
        <v>72</v>
      </c>
      <c r="B1263" t="s">
        <v>96</v>
      </c>
      <c r="C1263" t="s">
        <v>97</v>
      </c>
      <c r="D1263" t="s">
        <v>1901</v>
      </c>
      <c r="E1263">
        <v>1391</v>
      </c>
      <c r="F1263" t="str">
        <f>VLOOKUP(D1263,'General IEC Material'!D:D,1,0)</f>
        <v>gp Retswelapele Clinic</v>
      </c>
    </row>
    <row r="1264" spans="1:6" x14ac:dyDescent="0.3">
      <c r="A1264" t="s">
        <v>72</v>
      </c>
      <c r="B1264" t="s">
        <v>73</v>
      </c>
      <c r="C1264" t="s">
        <v>76</v>
      </c>
      <c r="D1264" t="s">
        <v>212</v>
      </c>
      <c r="E1264">
        <v>5790</v>
      </c>
      <c r="F1264" t="str">
        <f>VLOOKUP(D1264,'General IEC Material'!D:D,1,0)</f>
        <v>gp Rex Street Clinic</v>
      </c>
    </row>
    <row r="1265" spans="1:6" x14ac:dyDescent="0.3">
      <c r="A1265" t="s">
        <v>72</v>
      </c>
      <c r="B1265" t="s">
        <v>96</v>
      </c>
      <c r="C1265" t="s">
        <v>97</v>
      </c>
      <c r="D1265" t="s">
        <v>1902</v>
      </c>
      <c r="E1265">
        <v>826</v>
      </c>
      <c r="F1265" t="str">
        <f>VLOOKUP(D1265,'General IEC Material'!D:D,1,0)</f>
        <v>gp Rietspruit Clinic</v>
      </c>
    </row>
    <row r="1266" spans="1:6" x14ac:dyDescent="0.3">
      <c r="A1266" t="s">
        <v>72</v>
      </c>
      <c r="B1266" t="s">
        <v>98</v>
      </c>
      <c r="C1266" t="s">
        <v>99</v>
      </c>
      <c r="D1266" t="s">
        <v>329</v>
      </c>
      <c r="E1266">
        <v>3444</v>
      </c>
      <c r="F1266" t="str">
        <f>VLOOKUP(D1266,'General IEC Material'!D:D,1,0)</f>
        <v>gp Rietvallei 2 and 3 Clinic</v>
      </c>
    </row>
    <row r="1267" spans="1:6" x14ac:dyDescent="0.3">
      <c r="A1267" t="s">
        <v>72</v>
      </c>
      <c r="B1267" t="s">
        <v>73</v>
      </c>
      <c r="C1267" t="s">
        <v>78</v>
      </c>
      <c r="D1267" t="s">
        <v>232</v>
      </c>
      <c r="E1267">
        <v>6295</v>
      </c>
      <c r="F1267" t="str">
        <f>VLOOKUP(D1267,'General IEC Material'!D:D,1,0)</f>
        <v>gp River Park Clinic</v>
      </c>
    </row>
    <row r="1268" spans="1:6" x14ac:dyDescent="0.3">
      <c r="A1268" t="s">
        <v>72</v>
      </c>
      <c r="B1268" t="s">
        <v>73</v>
      </c>
      <c r="C1268" t="s">
        <v>75</v>
      </c>
      <c r="D1268" t="s">
        <v>1738</v>
      </c>
      <c r="E1268">
        <v>3640</v>
      </c>
      <c r="F1268" t="str">
        <f>VLOOKUP(D1268,'General IEC Material'!D:D,1,0)</f>
        <v>gp Riverlea Major Clinic</v>
      </c>
    </row>
    <row r="1269" spans="1:6" x14ac:dyDescent="0.3">
      <c r="A1269" t="s">
        <v>72</v>
      </c>
      <c r="B1269" t="s">
        <v>89</v>
      </c>
      <c r="C1269" t="s">
        <v>94</v>
      </c>
      <c r="D1269" t="s">
        <v>306</v>
      </c>
      <c r="E1269">
        <v>4878</v>
      </c>
      <c r="F1269" t="str">
        <f>VLOOKUP(D1269,'General IEC Material'!D:D,1,0)</f>
        <v>gp Rondebult Clinic</v>
      </c>
    </row>
    <row r="1270" spans="1:6" x14ac:dyDescent="0.3">
      <c r="A1270" t="s">
        <v>72</v>
      </c>
      <c r="B1270" t="s">
        <v>81</v>
      </c>
      <c r="C1270" t="s">
        <v>85</v>
      </c>
      <c r="D1270" t="s">
        <v>1827</v>
      </c>
      <c r="E1270">
        <v>3583</v>
      </c>
      <c r="F1270" t="str">
        <f>VLOOKUP(D1270,'General IEC Material'!D:D,1,0)</f>
        <v>gp Rooihuiskraal Clinic</v>
      </c>
    </row>
    <row r="1271" spans="1:6" x14ac:dyDescent="0.3">
      <c r="A1271" t="s">
        <v>72</v>
      </c>
      <c r="B1271" t="s">
        <v>73</v>
      </c>
      <c r="C1271" t="s">
        <v>79</v>
      </c>
      <c r="D1271" t="s">
        <v>239</v>
      </c>
      <c r="E1271">
        <v>7338</v>
      </c>
      <c r="F1271" t="str">
        <f>VLOOKUP(D1271,'General IEC Material'!D:D,1,0)</f>
        <v>gp Rosettenville Clinic</v>
      </c>
    </row>
    <row r="1272" spans="1:6" x14ac:dyDescent="0.3">
      <c r="A1272" t="s">
        <v>72</v>
      </c>
      <c r="B1272" t="s">
        <v>81</v>
      </c>
      <c r="C1272" t="s">
        <v>82</v>
      </c>
      <c r="D1272" t="s">
        <v>1805</v>
      </c>
      <c r="E1272">
        <v>3121</v>
      </c>
      <c r="F1272" t="str">
        <f>VLOOKUP(D1272,'General IEC Material'!D:D,1,0)</f>
        <v>gp Rosslyn Clinic</v>
      </c>
    </row>
    <row r="1273" spans="1:6" x14ac:dyDescent="0.3">
      <c r="A1273" t="s">
        <v>72</v>
      </c>
      <c r="B1273" t="s">
        <v>96</v>
      </c>
      <c r="C1273" t="s">
        <v>97</v>
      </c>
      <c r="D1273" t="s">
        <v>1903</v>
      </c>
      <c r="E1273">
        <v>1115</v>
      </c>
      <c r="F1273" t="str">
        <f>VLOOKUP(D1273,'General IEC Material'!D:D,1,0)</f>
        <v>gp Rus ter vaal Clinic</v>
      </c>
    </row>
    <row r="1274" spans="1:6" x14ac:dyDescent="0.3">
      <c r="A1274" t="s">
        <v>72</v>
      </c>
      <c r="B1274" t="s">
        <v>73</v>
      </c>
      <c r="C1274" t="s">
        <v>78</v>
      </c>
      <c r="D1274" t="s">
        <v>1768</v>
      </c>
      <c r="E1274">
        <v>3171</v>
      </c>
      <c r="F1274" t="str">
        <f>VLOOKUP(D1274,'General IEC Material'!D:D,1,0)</f>
        <v>gp Sandown Clinic</v>
      </c>
    </row>
    <row r="1275" spans="1:6" x14ac:dyDescent="0.3">
      <c r="A1275" t="s">
        <v>72</v>
      </c>
      <c r="B1275" t="s">
        <v>81</v>
      </c>
      <c r="C1275" t="s">
        <v>84</v>
      </c>
      <c r="D1275" t="s">
        <v>265</v>
      </c>
      <c r="E1275">
        <v>4187</v>
      </c>
      <c r="F1275" t="str">
        <f>VLOOKUP(D1275,'General IEC Material'!D:D,1,0)</f>
        <v>gp Saulsville Clinic</v>
      </c>
    </row>
    <row r="1276" spans="1:6" x14ac:dyDescent="0.3">
      <c r="A1276" t="s">
        <v>72</v>
      </c>
      <c r="B1276" t="s">
        <v>89</v>
      </c>
      <c r="C1276" t="s">
        <v>91</v>
      </c>
      <c r="D1276" t="s">
        <v>1855</v>
      </c>
      <c r="E1276">
        <v>1976</v>
      </c>
      <c r="F1276" t="str">
        <f>VLOOKUP(D1276,'General IEC Material'!D:D,1,0)</f>
        <v>gp Sead Clinic</v>
      </c>
    </row>
    <row r="1277" spans="1:6" x14ac:dyDescent="0.3">
      <c r="A1277" t="s">
        <v>72</v>
      </c>
      <c r="B1277" t="s">
        <v>96</v>
      </c>
      <c r="C1277" t="s">
        <v>97</v>
      </c>
      <c r="D1277" t="s">
        <v>325</v>
      </c>
      <c r="E1277">
        <v>4096</v>
      </c>
      <c r="F1277" t="str">
        <f>VLOOKUP(D1277,'General IEC Material'!D:D,1,0)</f>
        <v>gp Sebei Motsoeneng Clinic</v>
      </c>
    </row>
    <row r="1278" spans="1:6" x14ac:dyDescent="0.3">
      <c r="A1278" t="s">
        <v>72</v>
      </c>
      <c r="B1278" t="s">
        <v>81</v>
      </c>
      <c r="C1278" t="s">
        <v>82</v>
      </c>
      <c r="D1278" t="s">
        <v>1806</v>
      </c>
      <c r="E1278">
        <v>2840</v>
      </c>
      <c r="F1278" t="str">
        <f>VLOOKUP(D1278,'General IEC Material'!D:D,1,0)</f>
        <v>gp Sedilega Clinic</v>
      </c>
    </row>
    <row r="1279" spans="1:6" x14ac:dyDescent="0.3">
      <c r="A1279" t="s">
        <v>72</v>
      </c>
      <c r="B1279" t="s">
        <v>89</v>
      </c>
      <c r="C1279" t="s">
        <v>91</v>
      </c>
      <c r="D1279" t="s">
        <v>1856</v>
      </c>
      <c r="E1279">
        <v>3187</v>
      </c>
      <c r="F1279" t="str">
        <f>VLOOKUP(D1279,'General IEC Material'!D:D,1,0)</f>
        <v>gp Selope Thema Clinic</v>
      </c>
    </row>
    <row r="1280" spans="1:6" x14ac:dyDescent="0.3">
      <c r="A1280" t="s">
        <v>72</v>
      </c>
      <c r="B1280" t="s">
        <v>73</v>
      </c>
      <c r="C1280" t="s">
        <v>77</v>
      </c>
      <c r="D1280" t="s">
        <v>224</v>
      </c>
      <c r="E1280">
        <v>3565</v>
      </c>
      <c r="F1280" t="str">
        <f>VLOOKUP(D1280,'General IEC Material'!D:D,1,0)</f>
        <v>gp Senaoane Clinic</v>
      </c>
    </row>
    <row r="1281" spans="1:6" x14ac:dyDescent="0.3">
      <c r="A1281" t="s">
        <v>72</v>
      </c>
      <c r="B1281" t="s">
        <v>73</v>
      </c>
      <c r="C1281" t="s">
        <v>77</v>
      </c>
      <c r="D1281" t="s">
        <v>1760</v>
      </c>
      <c r="E1281">
        <v>1797</v>
      </c>
      <c r="F1281" t="str">
        <f>VLOOKUP(D1281,'General IEC Material'!D:D,1,0)</f>
        <v>gp Shanty Clinic</v>
      </c>
    </row>
    <row r="1282" spans="1:6" x14ac:dyDescent="0.3">
      <c r="A1282" t="s">
        <v>72</v>
      </c>
      <c r="B1282" t="s">
        <v>96</v>
      </c>
      <c r="C1282" t="s">
        <v>97</v>
      </c>
      <c r="D1282" t="s">
        <v>326</v>
      </c>
      <c r="E1282">
        <v>3310</v>
      </c>
      <c r="F1282" t="str">
        <f>VLOOKUP(D1282,'General IEC Material'!D:D,1,0)</f>
        <v>gp Sharpeville CHC</v>
      </c>
    </row>
    <row r="1283" spans="1:6" x14ac:dyDescent="0.3">
      <c r="A1283" t="s">
        <v>72</v>
      </c>
      <c r="B1283" t="s">
        <v>81</v>
      </c>
      <c r="C1283" t="s">
        <v>87</v>
      </c>
      <c r="D1283" t="s">
        <v>1834</v>
      </c>
      <c r="E1283">
        <v>4266</v>
      </c>
      <c r="F1283" t="str">
        <f>VLOOKUP(D1283,'General IEC Material'!D:D,1,0)</f>
        <v>gp Silverton Clinic</v>
      </c>
    </row>
    <row r="1284" spans="1:6" x14ac:dyDescent="0.3">
      <c r="A1284" t="s">
        <v>72</v>
      </c>
      <c r="B1284" t="s">
        <v>89</v>
      </c>
      <c r="C1284" t="s">
        <v>90</v>
      </c>
      <c r="D1284" t="s">
        <v>1847</v>
      </c>
      <c r="E1284">
        <v>3161</v>
      </c>
      <c r="F1284" t="str">
        <f>VLOOKUP(D1284,'General IEC Material'!D:D,1,0)</f>
        <v>gp Simunye Clinic (Brakpan)</v>
      </c>
    </row>
    <row r="1285" spans="1:6" x14ac:dyDescent="0.3">
      <c r="A1285" t="s">
        <v>72</v>
      </c>
      <c r="B1285" t="s">
        <v>98</v>
      </c>
      <c r="C1285" t="s">
        <v>1956</v>
      </c>
      <c r="D1285" t="s">
        <v>1967</v>
      </c>
      <c r="E1285">
        <v>2327</v>
      </c>
      <c r="F1285" t="str">
        <f>VLOOKUP(D1285,'General IEC Material'!D:D,1,0)</f>
        <v>gp Simunye Clinic (Westonaria)</v>
      </c>
    </row>
    <row r="1286" spans="1:6" x14ac:dyDescent="0.3">
      <c r="A1286" t="s">
        <v>72</v>
      </c>
      <c r="B1286" t="s">
        <v>73</v>
      </c>
      <c r="C1286" t="s">
        <v>80</v>
      </c>
      <c r="D1286" t="s">
        <v>1793</v>
      </c>
      <c r="E1286">
        <v>2038</v>
      </c>
      <c r="F1286" t="str">
        <f>VLOOKUP(D1286,'General IEC Material'!D:D,1,0)</f>
        <v>gp Sinethemba Clinic</v>
      </c>
    </row>
    <row r="1287" spans="1:6" x14ac:dyDescent="0.3">
      <c r="A1287" t="s">
        <v>72</v>
      </c>
      <c r="B1287" t="s">
        <v>73</v>
      </c>
      <c r="C1287" t="s">
        <v>77</v>
      </c>
      <c r="D1287" t="s">
        <v>1761</v>
      </c>
      <c r="E1287">
        <v>4009</v>
      </c>
      <c r="F1287" t="str">
        <f>VLOOKUP(D1287,'General IEC Material'!D:D,1,0)</f>
        <v>gp Sinqobile Clinic</v>
      </c>
    </row>
    <row r="1288" spans="1:6" x14ac:dyDescent="0.3">
      <c r="A1288" t="s">
        <v>72</v>
      </c>
      <c r="B1288" t="s">
        <v>73</v>
      </c>
      <c r="C1288" t="s">
        <v>76</v>
      </c>
      <c r="D1288" t="s">
        <v>1746</v>
      </c>
      <c r="E1288">
        <v>3118</v>
      </c>
      <c r="F1288" t="str">
        <f>VLOOKUP(D1288,'General IEC Material'!D:D,1,0)</f>
        <v>gp Siphumlile Clinic</v>
      </c>
    </row>
    <row r="1289" spans="1:6" x14ac:dyDescent="0.3">
      <c r="A1289" t="s">
        <v>72</v>
      </c>
      <c r="B1289" t="s">
        <v>81</v>
      </c>
      <c r="C1289" t="s">
        <v>84</v>
      </c>
      <c r="D1289" t="s">
        <v>1824</v>
      </c>
      <c r="E1289">
        <v>1488</v>
      </c>
      <c r="F1289" t="str">
        <f>VLOOKUP(D1289,'General IEC Material'!D:D,1,0)</f>
        <v>gp Skinner Street Clinic</v>
      </c>
    </row>
    <row r="1290" spans="1:6" x14ac:dyDescent="0.3">
      <c r="A1290" t="s">
        <v>72</v>
      </c>
      <c r="B1290" t="s">
        <v>89</v>
      </c>
      <c r="C1290" t="s">
        <v>91</v>
      </c>
      <c r="D1290" t="s">
        <v>1857</v>
      </c>
      <c r="E1290">
        <v>1451</v>
      </c>
      <c r="F1290" t="str">
        <f>VLOOKUP(D1290,'General IEC Material'!D:D,1,0)</f>
        <v>gp Slovo Park Clinic</v>
      </c>
    </row>
    <row r="1291" spans="1:6" x14ac:dyDescent="0.3">
      <c r="A1291" t="s">
        <v>72</v>
      </c>
      <c r="B1291" t="s">
        <v>73</v>
      </c>
      <c r="C1291" t="s">
        <v>77</v>
      </c>
      <c r="D1291" t="s">
        <v>1762</v>
      </c>
      <c r="E1291">
        <v>1315</v>
      </c>
      <c r="F1291" t="str">
        <f>VLOOKUP(D1291,'General IEC Material'!D:D,1,0)</f>
        <v>gp Slovoville Clinic</v>
      </c>
    </row>
    <row r="1292" spans="1:6" x14ac:dyDescent="0.3">
      <c r="A1292" t="s">
        <v>72</v>
      </c>
      <c r="B1292" t="s">
        <v>81</v>
      </c>
      <c r="C1292" t="s">
        <v>88</v>
      </c>
      <c r="D1292" t="s">
        <v>1840</v>
      </c>
      <c r="E1292">
        <v>1076</v>
      </c>
      <c r="F1292" t="str">
        <f>VLOOKUP(D1292,'General IEC Material'!D:D,1,0)</f>
        <v>gp Sokhulumi Clinic</v>
      </c>
    </row>
    <row r="1293" spans="1:6" x14ac:dyDescent="0.3">
      <c r="A1293" t="s">
        <v>72</v>
      </c>
      <c r="B1293" t="s">
        <v>73</v>
      </c>
      <c r="C1293" t="s">
        <v>76</v>
      </c>
      <c r="D1293" t="s">
        <v>1747</v>
      </c>
      <c r="E1293">
        <v>4483</v>
      </c>
      <c r="F1293" t="str">
        <f>VLOOKUP(D1293,'General IEC Material'!D:D,1,0)</f>
        <v>gp Sol Plaatjes Clinic</v>
      </c>
    </row>
    <row r="1294" spans="1:6" x14ac:dyDescent="0.3">
      <c r="A1294" t="s">
        <v>72</v>
      </c>
      <c r="B1294" t="s">
        <v>89</v>
      </c>
      <c r="C1294" t="s">
        <v>91</v>
      </c>
      <c r="D1294" t="s">
        <v>1858</v>
      </c>
      <c r="E1294">
        <v>1542</v>
      </c>
      <c r="F1294" t="str">
        <f>VLOOKUP(D1294,'General IEC Material'!D:D,1,0)</f>
        <v>gp Sonto Thobela Clinic</v>
      </c>
    </row>
    <row r="1295" spans="1:6" x14ac:dyDescent="0.3">
      <c r="A1295" t="s">
        <v>72</v>
      </c>
      <c r="B1295" t="s">
        <v>73</v>
      </c>
      <c r="C1295" t="s">
        <v>75</v>
      </c>
      <c r="D1295" t="s">
        <v>1739</v>
      </c>
      <c r="E1295">
        <v>2846</v>
      </c>
      <c r="F1295" t="str">
        <f>VLOOKUP(D1295,'General IEC Material'!D:D,1,0)</f>
        <v>gp Sophiatown Clinic</v>
      </c>
    </row>
    <row r="1296" spans="1:6" x14ac:dyDescent="0.3">
      <c r="A1296" t="s">
        <v>72</v>
      </c>
      <c r="B1296" t="s">
        <v>81</v>
      </c>
      <c r="C1296" t="s">
        <v>82</v>
      </c>
      <c r="D1296" t="s">
        <v>251</v>
      </c>
      <c r="E1296">
        <v>4453</v>
      </c>
      <c r="F1296" t="str">
        <f>VLOOKUP(D1296,'General IEC Material'!D:D,1,0)</f>
        <v>gp Soshanguve 2 Clinic</v>
      </c>
    </row>
    <row r="1297" spans="1:6" x14ac:dyDescent="0.3">
      <c r="A1297" t="s">
        <v>72</v>
      </c>
      <c r="B1297" t="s">
        <v>81</v>
      </c>
      <c r="C1297" t="s">
        <v>82</v>
      </c>
      <c r="D1297" t="s">
        <v>252</v>
      </c>
      <c r="E1297">
        <v>5386</v>
      </c>
      <c r="F1297" t="str">
        <f>VLOOKUP(D1297,'General IEC Material'!D:D,1,0)</f>
        <v>gp Soshanguve Block JJ Clinic</v>
      </c>
    </row>
    <row r="1298" spans="1:6" x14ac:dyDescent="0.3">
      <c r="A1298" t="s">
        <v>72</v>
      </c>
      <c r="B1298" t="s">
        <v>81</v>
      </c>
      <c r="C1298" t="s">
        <v>82</v>
      </c>
      <c r="D1298" t="s">
        <v>253</v>
      </c>
      <c r="E1298">
        <v>5226</v>
      </c>
      <c r="F1298" t="str">
        <f>VLOOKUP(D1298,'General IEC Material'!D:D,1,0)</f>
        <v>gp Soshanguve Block TT Clinic</v>
      </c>
    </row>
    <row r="1299" spans="1:6" x14ac:dyDescent="0.3">
      <c r="A1299" t="s">
        <v>72</v>
      </c>
      <c r="B1299" t="s">
        <v>81</v>
      </c>
      <c r="C1299" t="s">
        <v>82</v>
      </c>
      <c r="D1299" t="s">
        <v>1807</v>
      </c>
      <c r="E1299">
        <v>4150</v>
      </c>
      <c r="F1299" t="str">
        <f>VLOOKUP(D1299,'General IEC Material'!D:D,1,0)</f>
        <v>gp Soshanguve Block X Clinic</v>
      </c>
    </row>
    <row r="1300" spans="1:6" x14ac:dyDescent="0.3">
      <c r="A1300" t="s">
        <v>72</v>
      </c>
      <c r="B1300" t="s">
        <v>81</v>
      </c>
      <c r="C1300" t="s">
        <v>82</v>
      </c>
      <c r="D1300" t="s">
        <v>254</v>
      </c>
      <c r="E1300">
        <v>12626</v>
      </c>
      <c r="F1300" t="str">
        <f>VLOOKUP(D1300,'General IEC Material'!D:D,1,0)</f>
        <v>gp Soshanguve CHC</v>
      </c>
    </row>
    <row r="1301" spans="1:6" x14ac:dyDescent="0.3">
      <c r="A1301" t="s">
        <v>72</v>
      </c>
      <c r="B1301" t="s">
        <v>73</v>
      </c>
      <c r="C1301" t="s">
        <v>79</v>
      </c>
      <c r="D1301" t="s">
        <v>1776</v>
      </c>
      <c r="E1301">
        <v>2931</v>
      </c>
      <c r="F1301" t="str">
        <f>VLOOKUP(D1301,'General IEC Material'!D:D,1,0)</f>
        <v>gp South Hills Clinic</v>
      </c>
    </row>
    <row r="1302" spans="1:6" x14ac:dyDescent="0.3">
      <c r="A1302" t="s">
        <v>72</v>
      </c>
      <c r="B1302" t="s">
        <v>89</v>
      </c>
      <c r="C1302" t="s">
        <v>92</v>
      </c>
      <c r="D1302" t="s">
        <v>1863</v>
      </c>
      <c r="E1302">
        <v>5281</v>
      </c>
      <c r="F1302" t="str">
        <f>VLOOKUP(D1302,'General IEC Material'!D:D,1,0)</f>
        <v>gp Spartan Clinic</v>
      </c>
    </row>
    <row r="1303" spans="1:6" x14ac:dyDescent="0.3">
      <c r="A1303" t="s">
        <v>72</v>
      </c>
      <c r="B1303" t="s">
        <v>89</v>
      </c>
      <c r="C1303" t="s">
        <v>91</v>
      </c>
      <c r="D1303" t="s">
        <v>286</v>
      </c>
      <c r="E1303">
        <v>3408</v>
      </c>
      <c r="F1303" t="str">
        <f>VLOOKUP(D1303,'General IEC Material'!D:D,1,0)</f>
        <v>gp Springs Clinic</v>
      </c>
    </row>
    <row r="1304" spans="1:6" x14ac:dyDescent="0.3">
      <c r="A1304" t="s">
        <v>72</v>
      </c>
      <c r="B1304" t="s">
        <v>81</v>
      </c>
      <c r="C1304" t="s">
        <v>87</v>
      </c>
      <c r="D1304" t="s">
        <v>274</v>
      </c>
      <c r="E1304">
        <v>21088</v>
      </c>
      <c r="F1304" t="str">
        <f>VLOOKUP(D1304,'General IEC Material'!D:D,1,0)</f>
        <v>gp Stanza Bopape CHC</v>
      </c>
    </row>
    <row r="1305" spans="1:6" x14ac:dyDescent="0.3">
      <c r="A1305" t="s">
        <v>72</v>
      </c>
      <c r="B1305" t="s">
        <v>81</v>
      </c>
      <c r="C1305" t="s">
        <v>86</v>
      </c>
      <c r="D1305" t="s">
        <v>269</v>
      </c>
      <c r="E1305">
        <v>8907</v>
      </c>
      <c r="F1305" t="str">
        <f>VLOOKUP(D1305,'General IEC Material'!D:D,1,0)</f>
        <v>gp Stanza Bopape II Clinic</v>
      </c>
    </row>
    <row r="1306" spans="1:6" x14ac:dyDescent="0.3">
      <c r="A1306" t="s">
        <v>72</v>
      </c>
      <c r="B1306" t="s">
        <v>73</v>
      </c>
      <c r="C1306" t="s">
        <v>80</v>
      </c>
      <c r="D1306" t="s">
        <v>245</v>
      </c>
      <c r="E1306">
        <v>16275</v>
      </c>
      <c r="F1306" t="str">
        <f>VLOOKUP(D1306,'General IEC Material'!D:D,1,0)</f>
        <v>gp Stretford CHC</v>
      </c>
    </row>
    <row r="1307" spans="1:6" x14ac:dyDescent="0.3">
      <c r="A1307" t="s">
        <v>72</v>
      </c>
      <c r="B1307" t="s">
        <v>89</v>
      </c>
      <c r="C1307" t="s">
        <v>95</v>
      </c>
      <c r="D1307" t="s">
        <v>1887</v>
      </c>
      <c r="E1307">
        <v>1669</v>
      </c>
      <c r="F1307" t="str">
        <f>VLOOKUP(D1307,'General IEC Material'!D:D,1,0)</f>
        <v>gp Sunriseview Clinic</v>
      </c>
    </row>
    <row r="1308" spans="1:6" x14ac:dyDescent="0.3">
      <c r="A1308" t="s">
        <v>72</v>
      </c>
      <c r="B1308" t="s">
        <v>81</v>
      </c>
      <c r="C1308" t="s">
        <v>83</v>
      </c>
      <c r="D1308" t="s">
        <v>258</v>
      </c>
      <c r="E1308">
        <v>5714</v>
      </c>
      <c r="F1308" t="str">
        <f>VLOOKUP(D1308,'General IEC Material'!D:D,1,0)</f>
        <v>gp Suurman Clinic</v>
      </c>
    </row>
    <row r="1309" spans="1:6" x14ac:dyDescent="0.3">
      <c r="A1309" t="s">
        <v>72</v>
      </c>
      <c r="B1309" t="s">
        <v>89</v>
      </c>
      <c r="C1309" t="s">
        <v>95</v>
      </c>
      <c r="D1309" t="s">
        <v>319</v>
      </c>
      <c r="E1309">
        <v>3077</v>
      </c>
      <c r="F1309" t="str">
        <f>VLOOKUP(D1309,'General IEC Material'!D:D,1,0)</f>
        <v>gp Tamaho Clinic</v>
      </c>
    </row>
    <row r="1310" spans="1:6" x14ac:dyDescent="0.3">
      <c r="A1310" t="s">
        <v>72</v>
      </c>
      <c r="B1310" t="s">
        <v>98</v>
      </c>
      <c r="C1310" t="s">
        <v>99</v>
      </c>
      <c r="D1310" t="s">
        <v>1954</v>
      </c>
      <c r="E1310">
        <v>2133</v>
      </c>
      <c r="F1310" t="str">
        <f>VLOOKUP(D1310,'General IEC Material'!D:D,1,0)</f>
        <v>gp Tarlton Clinic</v>
      </c>
    </row>
    <row r="1311" spans="1:6" x14ac:dyDescent="0.3">
      <c r="A1311" t="s">
        <v>72</v>
      </c>
      <c r="B1311" t="s">
        <v>81</v>
      </c>
      <c r="C1311" t="s">
        <v>83</v>
      </c>
      <c r="D1311" t="s">
        <v>259</v>
      </c>
      <c r="E1311">
        <v>6362</v>
      </c>
      <c r="F1311" t="str">
        <f>VLOOKUP(D1311,'General IEC Material'!D:D,1,0)</f>
        <v>gp Temba CHC</v>
      </c>
    </row>
    <row r="1312" spans="1:6" x14ac:dyDescent="0.3">
      <c r="A1312" t="s">
        <v>72</v>
      </c>
      <c r="B1312" t="s">
        <v>89</v>
      </c>
      <c r="C1312" t="s">
        <v>92</v>
      </c>
      <c r="D1312" t="s">
        <v>292</v>
      </c>
      <c r="E1312">
        <v>7602</v>
      </c>
      <c r="F1312" t="str">
        <f>VLOOKUP(D1312,'General IEC Material'!D:D,1,0)</f>
        <v>gp Tembisa Health Clinic</v>
      </c>
    </row>
    <row r="1313" spans="1:6" x14ac:dyDescent="0.3">
      <c r="A1313" t="s">
        <v>72</v>
      </c>
      <c r="B1313" t="s">
        <v>89</v>
      </c>
      <c r="C1313" t="s">
        <v>92</v>
      </c>
      <c r="D1313" t="s">
        <v>293</v>
      </c>
      <c r="E1313">
        <v>10108</v>
      </c>
      <c r="F1313" t="str">
        <f>VLOOKUP(D1313,'General IEC Material'!D:D,1,0)</f>
        <v>gp Tembisa Main Clinic</v>
      </c>
    </row>
    <row r="1314" spans="1:6" x14ac:dyDescent="0.3">
      <c r="A1314" t="s">
        <v>72</v>
      </c>
      <c r="B1314" t="s">
        <v>73</v>
      </c>
      <c r="C1314" t="s">
        <v>80</v>
      </c>
      <c r="D1314" t="s">
        <v>1794</v>
      </c>
      <c r="E1314">
        <v>2324</v>
      </c>
      <c r="F1314" t="str">
        <f>VLOOKUP(D1314,'General IEC Material'!D:D,1,0)</f>
        <v>gp Thembelihle Clinic</v>
      </c>
    </row>
    <row r="1315" spans="1:6" x14ac:dyDescent="0.3">
      <c r="A1315" t="s">
        <v>72</v>
      </c>
      <c r="B1315" t="s">
        <v>89</v>
      </c>
      <c r="C1315" t="s">
        <v>91</v>
      </c>
      <c r="D1315" t="s">
        <v>1859</v>
      </c>
      <c r="E1315">
        <v>1995</v>
      </c>
      <c r="F1315" t="str">
        <f>VLOOKUP(D1315,'General IEC Material'!D:D,1,0)</f>
        <v>gp Thembelisha Clinic</v>
      </c>
    </row>
    <row r="1316" spans="1:6" x14ac:dyDescent="0.3">
      <c r="A1316" t="s">
        <v>72</v>
      </c>
      <c r="B1316" t="s">
        <v>96</v>
      </c>
      <c r="C1316" t="s">
        <v>97</v>
      </c>
      <c r="D1316" t="s">
        <v>1904</v>
      </c>
      <c r="E1316">
        <v>1449</v>
      </c>
      <c r="F1316" t="str">
        <f>VLOOKUP(D1316,'General IEC Material'!D:D,1,0)</f>
        <v>gp Thlokomelong Clinic</v>
      </c>
    </row>
    <row r="1317" spans="1:6" x14ac:dyDescent="0.3">
      <c r="A1317" t="s">
        <v>72</v>
      </c>
      <c r="B1317" t="s">
        <v>73</v>
      </c>
      <c r="C1317" t="s">
        <v>78</v>
      </c>
      <c r="D1317" t="s">
        <v>1769</v>
      </c>
      <c r="E1317">
        <v>5618</v>
      </c>
      <c r="F1317" t="str">
        <f>VLOOKUP(D1317,'General IEC Material'!D:D,1,0)</f>
        <v>gp Thoko Mngoma Clinic</v>
      </c>
    </row>
    <row r="1318" spans="1:6" x14ac:dyDescent="0.3">
      <c r="A1318" t="s">
        <v>72</v>
      </c>
      <c r="B1318" t="s">
        <v>73</v>
      </c>
      <c r="C1318" t="s">
        <v>80</v>
      </c>
      <c r="D1318" t="s">
        <v>1795</v>
      </c>
      <c r="E1318">
        <v>1330</v>
      </c>
      <c r="F1318" t="str">
        <f>VLOOKUP(D1318,'General IEC Material'!D:D,1,0)</f>
        <v>gp Thula Mntwana Clinic</v>
      </c>
    </row>
    <row r="1319" spans="1:6" x14ac:dyDescent="0.3">
      <c r="A1319" t="s">
        <v>72</v>
      </c>
      <c r="B1319" t="s">
        <v>98</v>
      </c>
      <c r="C1319" t="s">
        <v>1956</v>
      </c>
      <c r="D1319" t="s">
        <v>1968</v>
      </c>
      <c r="E1319">
        <v>400</v>
      </c>
      <c r="F1319" t="str">
        <f>VLOOKUP(D1319,'General IEC Material'!D:D,1,0)</f>
        <v>gp Thusanang (Westonaria) Clinic</v>
      </c>
    </row>
    <row r="1320" spans="1:6" x14ac:dyDescent="0.3">
      <c r="A1320" t="s">
        <v>72</v>
      </c>
      <c r="B1320" t="s">
        <v>98</v>
      </c>
      <c r="C1320" t="s">
        <v>1924</v>
      </c>
      <c r="D1320" t="s">
        <v>1937</v>
      </c>
      <c r="E1320">
        <v>1595</v>
      </c>
      <c r="F1320" t="str">
        <f>VLOOKUP(D1320,'General IEC Material'!D:D,1,0)</f>
        <v>gp Thusanang Clinic</v>
      </c>
    </row>
    <row r="1321" spans="1:6" x14ac:dyDescent="0.3">
      <c r="A1321" t="s">
        <v>72</v>
      </c>
      <c r="B1321" t="s">
        <v>98</v>
      </c>
      <c r="C1321" t="s">
        <v>99</v>
      </c>
      <c r="D1321" t="s">
        <v>1955</v>
      </c>
      <c r="E1321">
        <v>3940</v>
      </c>
      <c r="F1321" t="str">
        <f>VLOOKUP(D1321,'General IEC Material'!D:D,1,0)</f>
        <v>gp Thusong Community Clinic</v>
      </c>
    </row>
    <row r="1322" spans="1:6" x14ac:dyDescent="0.3">
      <c r="A1322" t="s">
        <v>72</v>
      </c>
      <c r="B1322" t="s">
        <v>73</v>
      </c>
      <c r="C1322" t="s">
        <v>74</v>
      </c>
      <c r="D1322" t="s">
        <v>205</v>
      </c>
      <c r="E1322">
        <v>7091</v>
      </c>
      <c r="F1322" t="str">
        <f>VLOOKUP(D1322,'General IEC Material'!D:D,1,0)</f>
        <v>gp Thuthukani Clinic</v>
      </c>
    </row>
    <row r="1323" spans="1:6" x14ac:dyDescent="0.3">
      <c r="A1323" t="s">
        <v>72</v>
      </c>
      <c r="B1323" t="s">
        <v>73</v>
      </c>
      <c r="C1323" t="s">
        <v>77</v>
      </c>
      <c r="D1323" t="s">
        <v>1763</v>
      </c>
      <c r="E1323">
        <v>2306</v>
      </c>
      <c r="F1323" t="str">
        <f>VLOOKUP(D1323,'General IEC Material'!D:D,1,0)</f>
        <v>gp Tladi LA Clinic</v>
      </c>
    </row>
    <row r="1324" spans="1:6" x14ac:dyDescent="0.3">
      <c r="A1324" t="s">
        <v>72</v>
      </c>
      <c r="B1324" t="s">
        <v>73</v>
      </c>
      <c r="C1324" t="s">
        <v>77</v>
      </c>
      <c r="D1324" t="s">
        <v>225</v>
      </c>
      <c r="E1324">
        <v>5027</v>
      </c>
      <c r="F1324" t="str">
        <f>VLOOKUP(D1324,'General IEC Material'!D:D,1,0)</f>
        <v>gp Tladi Prov Clinic</v>
      </c>
    </row>
    <row r="1325" spans="1:6" x14ac:dyDescent="0.3">
      <c r="A1325" t="s">
        <v>72</v>
      </c>
      <c r="B1325" t="s">
        <v>81</v>
      </c>
      <c r="C1325" t="s">
        <v>82</v>
      </c>
      <c r="D1325" t="s">
        <v>1808</v>
      </c>
      <c r="E1325">
        <v>3277</v>
      </c>
      <c r="F1325" t="str">
        <f>VLOOKUP(D1325,'General IEC Material'!D:D,1,0)</f>
        <v>gp Tlamelong Clinic</v>
      </c>
    </row>
    <row r="1326" spans="1:6" x14ac:dyDescent="0.3">
      <c r="A1326" t="s">
        <v>72</v>
      </c>
      <c r="B1326" t="s">
        <v>89</v>
      </c>
      <c r="C1326" t="s">
        <v>90</v>
      </c>
      <c r="D1326" t="s">
        <v>282</v>
      </c>
      <c r="E1326">
        <v>4515</v>
      </c>
      <c r="F1326" t="str">
        <f>VLOOKUP(D1326,'General IEC Material'!D:D,1,0)</f>
        <v>gp Tsakane Clinic</v>
      </c>
    </row>
    <row r="1327" spans="1:6" x14ac:dyDescent="0.3">
      <c r="A1327" t="s">
        <v>72</v>
      </c>
      <c r="B1327" t="s">
        <v>89</v>
      </c>
      <c r="C1327" t="s">
        <v>90</v>
      </c>
      <c r="D1327" t="s">
        <v>1848</v>
      </c>
      <c r="E1327">
        <v>1873</v>
      </c>
      <c r="F1327" t="str">
        <f>VLOOKUP(D1327,'General IEC Material'!D:D,1,0)</f>
        <v>gp Tsakane Ext 10 Clinic</v>
      </c>
    </row>
    <row r="1328" spans="1:6" x14ac:dyDescent="0.3">
      <c r="A1328" t="s">
        <v>72</v>
      </c>
      <c r="B1328" t="s">
        <v>96</v>
      </c>
      <c r="C1328" t="s">
        <v>97</v>
      </c>
      <c r="D1328" t="s">
        <v>1905</v>
      </c>
      <c r="E1328">
        <v>1866</v>
      </c>
      <c r="F1328" t="str">
        <f>VLOOKUP(D1328,'General IEC Material'!D:D,1,0)</f>
        <v>gp Tshepiso Clinic</v>
      </c>
    </row>
    <row r="1329" spans="1:6" x14ac:dyDescent="0.3">
      <c r="A1329" t="s">
        <v>72</v>
      </c>
      <c r="B1329" t="s">
        <v>73</v>
      </c>
      <c r="C1329" t="s">
        <v>76</v>
      </c>
      <c r="D1329" t="s">
        <v>213</v>
      </c>
      <c r="E1329">
        <v>7005</v>
      </c>
      <c r="F1329" t="str">
        <f>VLOOKUP(D1329,'General IEC Material'!D:D,1,0)</f>
        <v>gp Tshepisong Clinic</v>
      </c>
    </row>
    <row r="1330" spans="1:6" x14ac:dyDescent="0.3">
      <c r="A1330" t="s">
        <v>72</v>
      </c>
      <c r="B1330" t="s">
        <v>89</v>
      </c>
      <c r="C1330" t="s">
        <v>95</v>
      </c>
      <c r="D1330" t="s">
        <v>1888</v>
      </c>
      <c r="E1330">
        <v>2325</v>
      </c>
      <c r="F1330" t="str">
        <f>VLOOKUP(D1330,'General IEC Material'!D:D,1,0)</f>
        <v>gp Tsietsi Clinic</v>
      </c>
    </row>
    <row r="1331" spans="1:6" x14ac:dyDescent="0.3">
      <c r="A1331" t="s">
        <v>72</v>
      </c>
      <c r="B1331" t="s">
        <v>89</v>
      </c>
      <c r="C1331" t="s">
        <v>94</v>
      </c>
      <c r="D1331" t="s">
        <v>1879</v>
      </c>
      <c r="E1331">
        <v>3751</v>
      </c>
      <c r="F1331" t="str">
        <f>VLOOKUP(D1331,'General IEC Material'!D:D,1,0)</f>
        <v>gp Tswelopele Clinic</v>
      </c>
    </row>
    <row r="1332" spans="1:6" x14ac:dyDescent="0.3">
      <c r="A1332" t="s">
        <v>72</v>
      </c>
      <c r="B1332" t="s">
        <v>81</v>
      </c>
      <c r="C1332" t="s">
        <v>87</v>
      </c>
      <c r="D1332" t="s">
        <v>1835</v>
      </c>
      <c r="E1332">
        <v>3205</v>
      </c>
      <c r="F1332" t="str">
        <f>VLOOKUP(D1332,'General IEC Material'!D:D,1,0)</f>
        <v>gp Ubuntu Clinic</v>
      </c>
    </row>
    <row r="1333" spans="1:6" x14ac:dyDescent="0.3">
      <c r="A1333" t="s">
        <v>72</v>
      </c>
      <c r="B1333" t="s">
        <v>96</v>
      </c>
      <c r="C1333" t="s">
        <v>1910</v>
      </c>
      <c r="D1333" t="s">
        <v>1917</v>
      </c>
      <c r="E1333">
        <v>788</v>
      </c>
      <c r="F1333" t="str">
        <f>VLOOKUP(D1333,'General IEC Material'!D:D,1,0)</f>
        <v>gp Usizolwethu Clinic</v>
      </c>
    </row>
    <row r="1334" spans="1:6" x14ac:dyDescent="0.3">
      <c r="A1334" t="s">
        <v>72</v>
      </c>
      <c r="B1334" t="s">
        <v>89</v>
      </c>
      <c r="C1334" t="s">
        <v>93</v>
      </c>
      <c r="D1334" t="s">
        <v>1873</v>
      </c>
      <c r="E1334">
        <v>1707</v>
      </c>
      <c r="F1334" t="str">
        <f>VLOOKUP(D1334,'General IEC Material'!D:D,1,0)</f>
        <v>gp Van Dyk Park Clinic</v>
      </c>
    </row>
    <row r="1335" spans="1:6" x14ac:dyDescent="0.3">
      <c r="A1335" t="s">
        <v>72</v>
      </c>
      <c r="B1335" t="s">
        <v>98</v>
      </c>
      <c r="C1335" t="s">
        <v>1956</v>
      </c>
      <c r="D1335" t="s">
        <v>1969</v>
      </c>
      <c r="E1335">
        <v>427</v>
      </c>
      <c r="F1335" t="str">
        <f>VLOOKUP(D1335,'General IEC Material'!D:D,1,0)</f>
        <v>gp Venterspos Clinic</v>
      </c>
    </row>
    <row r="1336" spans="1:6" x14ac:dyDescent="0.3">
      <c r="A1336" t="s">
        <v>72</v>
      </c>
      <c r="B1336" t="s">
        <v>89</v>
      </c>
      <c r="C1336" t="s">
        <v>94</v>
      </c>
      <c r="D1336" t="s">
        <v>307</v>
      </c>
      <c r="E1336">
        <v>3239</v>
      </c>
      <c r="F1336" t="str">
        <f>VLOOKUP(D1336,'General IEC Material'!D:D,1,0)</f>
        <v>gp Villa Liza Clinic</v>
      </c>
    </row>
    <row r="1337" spans="1:6" x14ac:dyDescent="0.3">
      <c r="A1337" t="s">
        <v>72</v>
      </c>
      <c r="B1337" t="s">
        <v>96</v>
      </c>
      <c r="C1337" t="s">
        <v>1910</v>
      </c>
      <c r="D1337" t="s">
        <v>1918</v>
      </c>
      <c r="E1337">
        <v>406</v>
      </c>
      <c r="F1337" t="str">
        <f>VLOOKUP(D1337,'General IEC Material'!D:D,1,0)</f>
        <v>gp Vischuil Clinic</v>
      </c>
    </row>
    <row r="1338" spans="1:6" x14ac:dyDescent="0.3">
      <c r="A1338" t="s">
        <v>72</v>
      </c>
      <c r="B1338" t="s">
        <v>73</v>
      </c>
      <c r="C1338" t="s">
        <v>80</v>
      </c>
      <c r="D1338" t="s">
        <v>1796</v>
      </c>
      <c r="E1338">
        <v>3008</v>
      </c>
      <c r="F1338" t="str">
        <f>VLOOKUP(D1338,'General IEC Material'!D:D,1,0)</f>
        <v>gp Vlakfontein Clinic</v>
      </c>
    </row>
    <row r="1339" spans="1:6" x14ac:dyDescent="0.3">
      <c r="A1339" t="s">
        <v>72</v>
      </c>
      <c r="B1339" t="s">
        <v>89</v>
      </c>
      <c r="C1339" t="s">
        <v>94</v>
      </c>
      <c r="D1339" t="s">
        <v>308</v>
      </c>
      <c r="E1339">
        <v>3436</v>
      </c>
      <c r="F1339" t="str">
        <f>VLOOKUP(D1339,'General IEC Material'!D:D,1,0)</f>
        <v>gp Vosloorus Ext 28 Clinic</v>
      </c>
    </row>
    <row r="1340" spans="1:6" x14ac:dyDescent="0.3">
      <c r="A1340" t="s">
        <v>72</v>
      </c>
      <c r="B1340" t="s">
        <v>89</v>
      </c>
      <c r="C1340" t="s">
        <v>94</v>
      </c>
      <c r="D1340" t="s">
        <v>1880</v>
      </c>
      <c r="E1340">
        <v>1810</v>
      </c>
      <c r="F1340" t="str">
        <f>VLOOKUP(D1340,'General IEC Material'!D:D,1,0)</f>
        <v>gp Vosloorus Ext 9 Clinic</v>
      </c>
    </row>
    <row r="1341" spans="1:6" x14ac:dyDescent="0.3">
      <c r="A1341" t="s">
        <v>72</v>
      </c>
      <c r="B1341" t="s">
        <v>89</v>
      </c>
      <c r="C1341" t="s">
        <v>94</v>
      </c>
      <c r="D1341" t="s">
        <v>309</v>
      </c>
      <c r="E1341">
        <v>6517</v>
      </c>
      <c r="F1341" t="str">
        <f>VLOOKUP(D1341,'General IEC Material'!D:D,1,0)</f>
        <v>gp Vosloorus Poly Clinic</v>
      </c>
    </row>
    <row r="1342" spans="1:6" x14ac:dyDescent="0.3">
      <c r="A1342" t="s">
        <v>72</v>
      </c>
      <c r="B1342" t="s">
        <v>89</v>
      </c>
      <c r="C1342" t="s">
        <v>94</v>
      </c>
      <c r="D1342" t="s">
        <v>310</v>
      </c>
      <c r="E1342">
        <v>4272</v>
      </c>
      <c r="F1342" t="str">
        <f>VLOOKUP(D1342,'General IEC Material'!D:D,1,0)</f>
        <v>gp Wannenburg Clinic</v>
      </c>
    </row>
    <row r="1343" spans="1:6" x14ac:dyDescent="0.3">
      <c r="A1343" t="s">
        <v>72</v>
      </c>
      <c r="B1343" t="s">
        <v>98</v>
      </c>
      <c r="C1343" t="s">
        <v>1924</v>
      </c>
      <c r="D1343" t="s">
        <v>1938</v>
      </c>
      <c r="E1343">
        <v>1257</v>
      </c>
      <c r="F1343" t="str">
        <f>VLOOKUP(D1343,'General IEC Material'!D:D,1,0)</f>
        <v>gp Wedela Clinic</v>
      </c>
    </row>
    <row r="1344" spans="1:6" x14ac:dyDescent="0.3">
      <c r="A1344" t="s">
        <v>72</v>
      </c>
      <c r="B1344" t="s">
        <v>73</v>
      </c>
      <c r="C1344" t="s">
        <v>80</v>
      </c>
      <c r="D1344" t="s">
        <v>1797</v>
      </c>
      <c r="E1344">
        <v>2049</v>
      </c>
      <c r="F1344" t="str">
        <f>VLOOKUP(D1344,'General IEC Material'!D:D,1,0)</f>
        <v>gp Weilers Farm Clinic</v>
      </c>
    </row>
    <row r="1345" spans="1:6" x14ac:dyDescent="0.3">
      <c r="A1345" t="s">
        <v>72</v>
      </c>
      <c r="B1345" t="s">
        <v>73</v>
      </c>
      <c r="C1345" t="s">
        <v>76</v>
      </c>
      <c r="D1345" t="s">
        <v>1748</v>
      </c>
      <c r="E1345">
        <v>2177</v>
      </c>
      <c r="F1345" t="str">
        <f>VLOOKUP(D1345,'General IEC Material'!D:D,1,0)</f>
        <v>gp Weltevreden Park Clinic</v>
      </c>
    </row>
    <row r="1346" spans="1:6" x14ac:dyDescent="0.3">
      <c r="A1346" t="s">
        <v>72</v>
      </c>
      <c r="B1346" t="s">
        <v>98</v>
      </c>
      <c r="C1346" t="s">
        <v>1924</v>
      </c>
      <c r="D1346" t="s">
        <v>1939</v>
      </c>
      <c r="E1346">
        <v>644</v>
      </c>
      <c r="F1346" t="str">
        <f>VLOOKUP(D1346,'General IEC Material'!D:D,1,0)</f>
        <v>gp Welverdiend Clinic</v>
      </c>
    </row>
    <row r="1347" spans="1:6" x14ac:dyDescent="0.3">
      <c r="A1347" t="s">
        <v>72</v>
      </c>
      <c r="B1347" t="s">
        <v>73</v>
      </c>
      <c r="C1347" t="s">
        <v>78</v>
      </c>
      <c r="D1347" t="s">
        <v>1770</v>
      </c>
      <c r="E1347">
        <v>2320</v>
      </c>
      <c r="F1347" t="str">
        <f>VLOOKUP(D1347,'General IEC Material'!D:D,1,0)</f>
        <v>gp Wendywood Clinic</v>
      </c>
    </row>
    <row r="1348" spans="1:6" x14ac:dyDescent="0.3">
      <c r="A1348" t="s">
        <v>72</v>
      </c>
      <c r="B1348" t="s">
        <v>73</v>
      </c>
      <c r="C1348" t="s">
        <v>75</v>
      </c>
      <c r="D1348" t="s">
        <v>1740</v>
      </c>
      <c r="E1348">
        <v>3852</v>
      </c>
      <c r="F1348" t="str">
        <f>VLOOKUP(D1348,'General IEC Material'!D:D,1,0)</f>
        <v>gp Westbury Clinic</v>
      </c>
    </row>
    <row r="1349" spans="1:6" x14ac:dyDescent="0.3">
      <c r="A1349" t="s">
        <v>72</v>
      </c>
      <c r="B1349" t="s">
        <v>98</v>
      </c>
      <c r="C1349" t="s">
        <v>1956</v>
      </c>
      <c r="D1349" t="s">
        <v>1970</v>
      </c>
      <c r="E1349">
        <v>1801</v>
      </c>
      <c r="F1349" t="str">
        <f>VLOOKUP(D1349,'General IEC Material'!D:D,1,0)</f>
        <v>gp Westonaria Clinic</v>
      </c>
    </row>
    <row r="1350" spans="1:6" x14ac:dyDescent="0.3">
      <c r="A1350" t="s">
        <v>72</v>
      </c>
      <c r="B1350" t="s">
        <v>89</v>
      </c>
      <c r="C1350" t="s">
        <v>91</v>
      </c>
      <c r="D1350" t="s">
        <v>287</v>
      </c>
      <c r="E1350">
        <v>3242</v>
      </c>
      <c r="F1350" t="str">
        <f>VLOOKUP(D1350,'General IEC Material'!D:D,1,0)</f>
        <v>gp White City Clinic</v>
      </c>
    </row>
    <row r="1351" spans="1:6" x14ac:dyDescent="0.3">
      <c r="A1351" t="s">
        <v>72</v>
      </c>
      <c r="B1351" t="s">
        <v>73</v>
      </c>
      <c r="C1351" t="s">
        <v>80</v>
      </c>
      <c r="D1351" t="s">
        <v>1798</v>
      </c>
      <c r="E1351">
        <v>1791</v>
      </c>
      <c r="F1351" t="str">
        <f>VLOOKUP(D1351,'General IEC Material'!D:D,1,0)</f>
        <v>gp Wildebeesfontein Clinic</v>
      </c>
    </row>
    <row r="1352" spans="1:6" x14ac:dyDescent="0.3">
      <c r="A1352" t="s">
        <v>72</v>
      </c>
      <c r="B1352" t="s">
        <v>73</v>
      </c>
      <c r="C1352" t="s">
        <v>75</v>
      </c>
      <c r="D1352" t="s">
        <v>1741</v>
      </c>
      <c r="E1352">
        <v>2959</v>
      </c>
      <c r="F1352" t="str">
        <f>VLOOKUP(D1352,'General IEC Material'!D:D,1,0)</f>
        <v>gp Windsor Clinic</v>
      </c>
    </row>
    <row r="1353" spans="1:6" x14ac:dyDescent="0.3">
      <c r="A1353" t="s">
        <v>72</v>
      </c>
      <c r="B1353" t="s">
        <v>89</v>
      </c>
      <c r="C1353" t="s">
        <v>92</v>
      </c>
      <c r="D1353" t="s">
        <v>294</v>
      </c>
      <c r="E1353">
        <v>11957</v>
      </c>
      <c r="F1353" t="str">
        <f>VLOOKUP(D1353,'General IEC Material'!D:D,1,0)</f>
        <v>gp Winnie Mandela Clinic</v>
      </c>
    </row>
    <row r="1354" spans="1:6" x14ac:dyDescent="0.3">
      <c r="A1354" t="s">
        <v>72</v>
      </c>
      <c r="B1354" t="s">
        <v>81</v>
      </c>
      <c r="C1354" t="s">
        <v>82</v>
      </c>
      <c r="D1354" t="s">
        <v>1809</v>
      </c>
      <c r="E1354">
        <v>2038</v>
      </c>
      <c r="F1354" t="str">
        <f>VLOOKUP(D1354,'General IEC Material'!D:D,1,0)</f>
        <v>gp Winterveldt Clinic</v>
      </c>
    </row>
    <row r="1355" spans="1:6" x14ac:dyDescent="0.3">
      <c r="A1355" t="s">
        <v>72</v>
      </c>
      <c r="B1355" t="s">
        <v>73</v>
      </c>
      <c r="C1355" t="s">
        <v>74</v>
      </c>
      <c r="D1355" t="s">
        <v>206</v>
      </c>
      <c r="E1355">
        <v>8408</v>
      </c>
      <c r="F1355" t="str">
        <f>VLOOKUP(D1355,'General IEC Material'!D:D,1,0)</f>
        <v>gp Witkoppen Clinic</v>
      </c>
    </row>
    <row r="1356" spans="1:6" x14ac:dyDescent="0.3">
      <c r="A1356" t="s">
        <v>72</v>
      </c>
      <c r="B1356" t="s">
        <v>98</v>
      </c>
      <c r="C1356" t="s">
        <v>1956</v>
      </c>
      <c r="D1356" t="s">
        <v>1971</v>
      </c>
      <c r="E1356">
        <v>3051</v>
      </c>
      <c r="F1356" t="str">
        <f>VLOOKUP(D1356,'General IEC Material'!D:D,1,0)</f>
        <v>gp Ya Rona Clinic</v>
      </c>
    </row>
    <row r="1357" spans="1:6" x14ac:dyDescent="0.3">
      <c r="A1357" t="s">
        <v>72</v>
      </c>
      <c r="B1357" t="s">
        <v>73</v>
      </c>
      <c r="C1357" t="s">
        <v>79</v>
      </c>
      <c r="D1357" t="s">
        <v>240</v>
      </c>
      <c r="E1357">
        <v>8979</v>
      </c>
      <c r="F1357" t="str">
        <f>VLOOKUP(D1357,'General IEC Material'!D:D,1,0)</f>
        <v>gp Yeoville Clinic</v>
      </c>
    </row>
    <row r="1358" spans="1:6" x14ac:dyDescent="0.3">
      <c r="A1358" t="s">
        <v>72</v>
      </c>
      <c r="B1358" t="s">
        <v>81</v>
      </c>
      <c r="C1358" t="s">
        <v>82</v>
      </c>
      <c r="D1358" t="s">
        <v>1810</v>
      </c>
      <c r="E1358">
        <v>2306</v>
      </c>
      <c r="F1358" t="str">
        <f>VLOOKUP(D1358,'General IEC Material'!D:D,1,0)</f>
        <v>gp Zamile Clinic</v>
      </c>
    </row>
    <row r="1359" spans="1:6" x14ac:dyDescent="0.3">
      <c r="A1359" t="s">
        <v>72</v>
      </c>
      <c r="B1359" t="s">
        <v>73</v>
      </c>
      <c r="C1359" t="s">
        <v>76</v>
      </c>
      <c r="D1359" t="s">
        <v>214</v>
      </c>
      <c r="E1359">
        <v>6057</v>
      </c>
      <c r="F1359" t="str">
        <f>VLOOKUP(D1359,'General IEC Material'!D:D,1,0)</f>
        <v>gp Zandspruit Clinic</v>
      </c>
    </row>
    <row r="1360" spans="1:6" x14ac:dyDescent="0.3">
      <c r="A1360" t="s">
        <v>72</v>
      </c>
      <c r="B1360" t="s">
        <v>81</v>
      </c>
      <c r="C1360" t="s">
        <v>88</v>
      </c>
      <c r="D1360" t="s">
        <v>1841</v>
      </c>
      <c r="E1360">
        <v>2688</v>
      </c>
      <c r="F1360" t="str">
        <f>VLOOKUP(D1360,'General IEC Material'!D:D,1,0)</f>
        <v>gp Zithobeni Clinic</v>
      </c>
    </row>
    <row r="1361" spans="1:6" x14ac:dyDescent="0.3">
      <c r="A1361" t="s">
        <v>72</v>
      </c>
      <c r="B1361" t="s">
        <v>73</v>
      </c>
      <c r="C1361" t="s">
        <v>77</v>
      </c>
      <c r="D1361" t="s">
        <v>226</v>
      </c>
      <c r="E1361">
        <v>10613</v>
      </c>
      <c r="F1361" t="str">
        <f>VLOOKUP(D1361,'General IEC Material'!D:D,1,0)</f>
        <v>gp Zola CHC</v>
      </c>
    </row>
    <row r="1362" spans="1:6" x14ac:dyDescent="0.3">
      <c r="A1362" t="s">
        <v>72</v>
      </c>
      <c r="B1362" t="s">
        <v>73</v>
      </c>
      <c r="C1362" t="s">
        <v>77</v>
      </c>
      <c r="D1362" t="s">
        <v>227</v>
      </c>
      <c r="E1362">
        <v>4106</v>
      </c>
      <c r="F1362" t="str">
        <f>VLOOKUP(D1362,'General IEC Material'!D:D,1,0)</f>
        <v>gp Zola Gateway Clinic</v>
      </c>
    </row>
    <row r="1363" spans="1:6" x14ac:dyDescent="0.3">
      <c r="A1363" t="s">
        <v>72</v>
      </c>
      <c r="B1363" t="s">
        <v>73</v>
      </c>
      <c r="C1363" t="s">
        <v>77</v>
      </c>
      <c r="D1363" t="s">
        <v>1764</v>
      </c>
      <c r="E1363">
        <v>3185</v>
      </c>
      <c r="F1363" t="str">
        <f>VLOOKUP(D1363,'General IEC Material'!D:D,1,0)</f>
        <v>gp Zondi Clinic</v>
      </c>
    </row>
    <row r="1364" spans="1:6" x14ac:dyDescent="0.3">
      <c r="A1364" t="s">
        <v>72</v>
      </c>
      <c r="B1364" t="s">
        <v>96</v>
      </c>
      <c r="C1364" t="s">
        <v>97</v>
      </c>
      <c r="D1364" t="s">
        <v>1906</v>
      </c>
      <c r="E1364">
        <v>1909</v>
      </c>
      <c r="F1364" t="str">
        <f>VLOOKUP(D1364,'General IEC Material'!D:D,1,0)</f>
        <v>gp Zone 13 Clinic</v>
      </c>
    </row>
    <row r="1365" spans="1:6" x14ac:dyDescent="0.3">
      <c r="A1365" t="s">
        <v>72</v>
      </c>
      <c r="B1365" t="s">
        <v>96</v>
      </c>
      <c r="C1365" t="s">
        <v>97</v>
      </c>
      <c r="D1365" t="s">
        <v>1907</v>
      </c>
      <c r="E1365">
        <v>1286</v>
      </c>
      <c r="F1365" t="str">
        <f>VLOOKUP(D1365,'General IEC Material'!D:D,1,0)</f>
        <v>gp Zone 14 Clinic</v>
      </c>
    </row>
    <row r="1366" spans="1:6" x14ac:dyDescent="0.3">
      <c r="A1366" t="s">
        <v>72</v>
      </c>
      <c r="B1366" t="s">
        <v>96</v>
      </c>
      <c r="C1366" t="s">
        <v>97</v>
      </c>
      <c r="D1366" t="s">
        <v>1908</v>
      </c>
      <c r="E1366">
        <v>2906</v>
      </c>
      <c r="F1366" t="str">
        <f>VLOOKUP(D1366,'General IEC Material'!D:D,1,0)</f>
        <v>gp Zone 17 Clinic</v>
      </c>
    </row>
    <row r="1367" spans="1:6" x14ac:dyDescent="0.3">
      <c r="A1367" t="s">
        <v>72</v>
      </c>
      <c r="B1367" t="s">
        <v>96</v>
      </c>
      <c r="C1367" t="s">
        <v>97</v>
      </c>
      <c r="D1367" t="s">
        <v>1909</v>
      </c>
      <c r="E1367">
        <v>1482</v>
      </c>
      <c r="F1367" t="str">
        <f>VLOOKUP(D1367,'General IEC Material'!D:D,1,0)</f>
        <v>gp Zone 3 Clinic</v>
      </c>
    </row>
    <row r="1368" spans="1:6" x14ac:dyDescent="0.3">
      <c r="A1368" t="s">
        <v>72</v>
      </c>
      <c r="B1368" t="s">
        <v>89</v>
      </c>
      <c r="C1368" t="s">
        <v>95</v>
      </c>
      <c r="D1368" t="s">
        <v>1889</v>
      </c>
      <c r="E1368">
        <v>2377</v>
      </c>
      <c r="F1368" t="str">
        <f>VLOOKUP(D1368,'General IEC Material'!D:D,1,0)</f>
        <v>gp Zonkizizwe 1 Clinic</v>
      </c>
    </row>
    <row r="1369" spans="1:6" x14ac:dyDescent="0.3">
      <c r="A1369" t="s">
        <v>72</v>
      </c>
      <c r="B1369" t="s">
        <v>89</v>
      </c>
      <c r="C1369" t="s">
        <v>95</v>
      </c>
      <c r="D1369" t="s">
        <v>1890</v>
      </c>
      <c r="E1369">
        <v>1852</v>
      </c>
      <c r="F1369" t="str">
        <f>VLOOKUP(D1369,'General IEC Material'!D:D,1,0)</f>
        <v>gp Zonkizizwe 2 Clinic</v>
      </c>
    </row>
    <row r="1370" spans="1:6" x14ac:dyDescent="0.3">
      <c r="A1370" t="s">
        <v>72</v>
      </c>
      <c r="B1370" t="s">
        <v>98</v>
      </c>
      <c r="C1370" t="s">
        <v>1956</v>
      </c>
      <c r="D1370" t="s">
        <v>1972</v>
      </c>
      <c r="E1370">
        <v>1644</v>
      </c>
      <c r="F1370" t="str">
        <f>VLOOKUP(D1370,'General IEC Material'!D:D,1,0)</f>
        <v>gp Zuurbekom Clinic</v>
      </c>
    </row>
    <row r="1371" spans="1:6" x14ac:dyDescent="0.3">
      <c r="A1371" t="s">
        <v>100</v>
      </c>
      <c r="B1371" t="s">
        <v>2410</v>
      </c>
      <c r="C1371" t="s">
        <v>2411</v>
      </c>
      <c r="D1371" t="s">
        <v>2412</v>
      </c>
      <c r="E1371">
        <v>788</v>
      </c>
      <c r="F1371" t="str">
        <f>VLOOKUP(D1371,'General IEC Material'!D:D,1,0)</f>
        <v>kz Acaciavale Clinic</v>
      </c>
    </row>
    <row r="1372" spans="1:6" x14ac:dyDescent="0.3">
      <c r="A1372" t="s">
        <v>100</v>
      </c>
      <c r="B1372" t="s">
        <v>103</v>
      </c>
      <c r="C1372" t="s">
        <v>104</v>
      </c>
      <c r="D1372" t="s">
        <v>335</v>
      </c>
      <c r="E1372">
        <v>1763</v>
      </c>
      <c r="F1372" t="str">
        <f>VLOOKUP(D1372,'General IEC Material'!D:D,1,0)</f>
        <v>kz Adams Mission Clinic</v>
      </c>
    </row>
    <row r="1373" spans="1:6" x14ac:dyDescent="0.3">
      <c r="A1373" t="s">
        <v>100</v>
      </c>
      <c r="B1373" t="s">
        <v>103</v>
      </c>
      <c r="C1373" t="s">
        <v>104</v>
      </c>
      <c r="D1373" t="s">
        <v>336</v>
      </c>
      <c r="E1373">
        <v>1644</v>
      </c>
      <c r="F1373" t="str">
        <f>VLOOKUP(D1373,'General IEC Material'!D:D,1,0)</f>
        <v>kz Addington Gateway Clinic</v>
      </c>
    </row>
    <row r="1374" spans="1:6" x14ac:dyDescent="0.3">
      <c r="A1374" t="s">
        <v>100</v>
      </c>
      <c r="B1374" t="s">
        <v>2410</v>
      </c>
      <c r="C1374" t="s">
        <v>2432</v>
      </c>
      <c r="D1374" t="s">
        <v>2433</v>
      </c>
      <c r="E1374">
        <v>1036</v>
      </c>
      <c r="F1374" t="str">
        <f>VLOOKUP(D1374,'General IEC Material'!D:D,1,0)</f>
        <v>kz AE Haviland Memorial Clinic</v>
      </c>
    </row>
    <row r="1375" spans="1:6" x14ac:dyDescent="0.3">
      <c r="A1375" t="s">
        <v>100</v>
      </c>
      <c r="B1375" t="s">
        <v>119</v>
      </c>
      <c r="C1375" t="s">
        <v>122</v>
      </c>
      <c r="D1375" t="s">
        <v>2517</v>
      </c>
      <c r="E1375">
        <v>603</v>
      </c>
      <c r="F1375" t="str">
        <f>VLOOKUP(D1375,'General IEC Material'!D:D,1,0)</f>
        <v>kz Altona Clinic</v>
      </c>
    </row>
    <row r="1376" spans="1:6" x14ac:dyDescent="0.3">
      <c r="A1376" t="s">
        <v>100</v>
      </c>
      <c r="B1376" t="s">
        <v>2351</v>
      </c>
      <c r="C1376" t="s">
        <v>2397</v>
      </c>
      <c r="D1376" t="s">
        <v>2398</v>
      </c>
      <c r="E1376">
        <v>427</v>
      </c>
      <c r="F1376" t="str">
        <f>VLOOKUP(D1376,'General IEC Material'!D:D,1,0)</f>
        <v>kz Amakhabela Clinic</v>
      </c>
    </row>
    <row r="1377" spans="1:6" x14ac:dyDescent="0.3">
      <c r="A1377" t="s">
        <v>100</v>
      </c>
      <c r="B1377" t="s">
        <v>2104</v>
      </c>
      <c r="C1377" t="s">
        <v>2124</v>
      </c>
      <c r="D1377" t="s">
        <v>2125</v>
      </c>
      <c r="E1377">
        <v>389</v>
      </c>
      <c r="F1377" t="str">
        <f>VLOOKUP(D1377,'General IEC Material'!D:D,1,0)</f>
        <v>kz Amandlalathi Clinic</v>
      </c>
    </row>
    <row r="1378" spans="1:6" x14ac:dyDescent="0.3">
      <c r="A1378" t="s">
        <v>100</v>
      </c>
      <c r="B1378" t="s">
        <v>103</v>
      </c>
      <c r="C1378" t="s">
        <v>104</v>
      </c>
      <c r="D1378" t="s">
        <v>1996</v>
      </c>
      <c r="E1378">
        <v>1595</v>
      </c>
      <c r="F1378" t="str">
        <f>VLOOKUP(D1378,'General IEC Material'!D:D,1,0)</f>
        <v>kz Amanzimtoti Clinic</v>
      </c>
    </row>
    <row r="1379" spans="1:6" x14ac:dyDescent="0.3">
      <c r="A1379" t="s">
        <v>100</v>
      </c>
      <c r="B1379" t="s">
        <v>103</v>
      </c>
      <c r="C1379" t="s">
        <v>104</v>
      </c>
      <c r="D1379" t="s">
        <v>337</v>
      </c>
      <c r="E1379">
        <v>4658</v>
      </c>
      <c r="F1379" t="str">
        <f>VLOOKUP(D1379,'General IEC Material'!D:D,1,0)</f>
        <v>kz Amaoti Clinic</v>
      </c>
    </row>
    <row r="1380" spans="1:6" x14ac:dyDescent="0.3">
      <c r="A1380" t="s">
        <v>100</v>
      </c>
      <c r="B1380" t="s">
        <v>2351</v>
      </c>
      <c r="C1380" t="s">
        <v>2397</v>
      </c>
      <c r="D1380" t="s">
        <v>2399</v>
      </c>
      <c r="E1380">
        <v>992</v>
      </c>
      <c r="F1380" t="str">
        <f>VLOOKUP(D1380,'General IEC Material'!D:D,1,0)</f>
        <v>kz Amatimatolo Clinic</v>
      </c>
    </row>
    <row r="1381" spans="1:6" x14ac:dyDescent="0.3">
      <c r="A1381" t="s">
        <v>100</v>
      </c>
      <c r="B1381" t="s">
        <v>2410</v>
      </c>
      <c r="C1381" t="s">
        <v>2444</v>
      </c>
      <c r="D1381" t="s">
        <v>2445</v>
      </c>
      <c r="E1381">
        <v>867</v>
      </c>
      <c r="F1381" t="str">
        <f>VLOOKUP(D1381,'General IEC Material'!D:D,1,0)</f>
        <v>kz Amazizi Clinic</v>
      </c>
    </row>
    <row r="1382" spans="1:6" x14ac:dyDescent="0.3">
      <c r="A1382" t="s">
        <v>100</v>
      </c>
      <c r="B1382" t="s">
        <v>111</v>
      </c>
      <c r="C1382" t="s">
        <v>2286</v>
      </c>
      <c r="D1382" t="s">
        <v>2287</v>
      </c>
      <c r="E1382">
        <v>667</v>
      </c>
      <c r="F1382" t="str">
        <f>VLOOKUP(D1382,'General IEC Material'!D:D,1,0)</f>
        <v>kz Appelsbosch Gateway Clinic</v>
      </c>
    </row>
    <row r="1383" spans="1:6" x14ac:dyDescent="0.3">
      <c r="A1383" t="s">
        <v>100</v>
      </c>
      <c r="B1383" t="s">
        <v>111</v>
      </c>
      <c r="C1383" t="s">
        <v>113</v>
      </c>
      <c r="D1383" t="s">
        <v>2263</v>
      </c>
      <c r="E1383">
        <v>1097</v>
      </c>
      <c r="F1383" t="str">
        <f>VLOOKUP(D1383,'General IEC Material'!D:D,1,0)</f>
        <v>kz Ashdown Clinic</v>
      </c>
    </row>
    <row r="1384" spans="1:6" x14ac:dyDescent="0.3">
      <c r="A1384" t="s">
        <v>100</v>
      </c>
      <c r="B1384" t="s">
        <v>109</v>
      </c>
      <c r="C1384" t="s">
        <v>2239</v>
      </c>
      <c r="D1384" t="s">
        <v>2240</v>
      </c>
      <c r="E1384">
        <v>1110</v>
      </c>
      <c r="F1384" t="str">
        <f>VLOOKUP(D1384,'General IEC Material'!D:D,1,0)</f>
        <v>kz Assisi Clinic</v>
      </c>
    </row>
    <row r="1385" spans="1:6" x14ac:dyDescent="0.3">
      <c r="A1385" t="s">
        <v>100</v>
      </c>
      <c r="B1385" t="s">
        <v>103</v>
      </c>
      <c r="C1385" t="s">
        <v>104</v>
      </c>
      <c r="D1385" t="s">
        <v>1997</v>
      </c>
      <c r="E1385">
        <v>919</v>
      </c>
      <c r="F1385" t="str">
        <f>VLOOKUP(D1385,'General IEC Material'!D:D,1,0)</f>
        <v>kz Athlone Park Hall Clinic</v>
      </c>
    </row>
    <row r="1386" spans="1:6" x14ac:dyDescent="0.3">
      <c r="A1386" t="s">
        <v>100</v>
      </c>
      <c r="B1386" t="s">
        <v>103</v>
      </c>
      <c r="C1386" t="s">
        <v>104</v>
      </c>
      <c r="D1386" t="s">
        <v>1998</v>
      </c>
      <c r="E1386">
        <v>1109</v>
      </c>
      <c r="F1386" t="str">
        <f>VLOOKUP(D1386,'General IEC Material'!D:D,1,0)</f>
        <v>kz Austerville Clinic</v>
      </c>
    </row>
    <row r="1387" spans="1:6" x14ac:dyDescent="0.3">
      <c r="A1387" t="s">
        <v>100</v>
      </c>
      <c r="B1387" t="s">
        <v>111</v>
      </c>
      <c r="C1387" t="s">
        <v>113</v>
      </c>
      <c r="D1387" t="s">
        <v>400</v>
      </c>
      <c r="E1387">
        <v>1561</v>
      </c>
      <c r="F1387" t="str">
        <f>VLOOKUP(D1387,'General IEC Material'!D:D,1,0)</f>
        <v>kz Azalea Clinic</v>
      </c>
    </row>
    <row r="1388" spans="1:6" x14ac:dyDescent="0.3">
      <c r="A1388" t="s">
        <v>100</v>
      </c>
      <c r="B1388" t="s">
        <v>111</v>
      </c>
      <c r="C1388" t="s">
        <v>115</v>
      </c>
      <c r="D1388" t="s">
        <v>2285</v>
      </c>
      <c r="E1388">
        <v>797</v>
      </c>
      <c r="F1388" t="str">
        <f>VLOOKUP(D1388,'General IEC Material'!D:D,1,0)</f>
        <v>kz Balgowan Clinic</v>
      </c>
    </row>
    <row r="1389" spans="1:6" x14ac:dyDescent="0.3">
      <c r="A1389" t="s">
        <v>100</v>
      </c>
      <c r="B1389" t="s">
        <v>2104</v>
      </c>
      <c r="C1389" t="s">
        <v>2105</v>
      </c>
      <c r="D1389" t="s">
        <v>2106</v>
      </c>
      <c r="E1389">
        <v>2909</v>
      </c>
      <c r="F1389" t="str">
        <f>VLOOKUP(D1389,'General IEC Material'!D:D,1,0)</f>
        <v>kz Ballito Clinic</v>
      </c>
    </row>
    <row r="1390" spans="1:6" x14ac:dyDescent="0.3">
      <c r="A1390" t="s">
        <v>100</v>
      </c>
      <c r="B1390" t="s">
        <v>111</v>
      </c>
      <c r="C1390" t="s">
        <v>2286</v>
      </c>
      <c r="D1390" t="s">
        <v>2288</v>
      </c>
      <c r="E1390">
        <v>396</v>
      </c>
      <c r="F1390" t="str">
        <f>VLOOKUP(D1390,'General IEC Material'!D:D,1,0)</f>
        <v>kz Bambanani Clinic</v>
      </c>
    </row>
    <row r="1391" spans="1:6" x14ac:dyDescent="0.3">
      <c r="A1391" t="s">
        <v>100</v>
      </c>
      <c r="B1391" t="s">
        <v>111</v>
      </c>
      <c r="C1391" t="s">
        <v>2257</v>
      </c>
      <c r="D1391" t="s">
        <v>2258</v>
      </c>
      <c r="E1391">
        <v>451</v>
      </c>
      <c r="F1391" t="str">
        <f>VLOOKUP(D1391,'General IEC Material'!D:D,1,0)</f>
        <v>kz Baniyena Clinic</v>
      </c>
    </row>
    <row r="1392" spans="1:6" x14ac:dyDescent="0.3">
      <c r="A1392" t="s">
        <v>100</v>
      </c>
      <c r="B1392" t="s">
        <v>109</v>
      </c>
      <c r="C1392" t="s">
        <v>2239</v>
      </c>
      <c r="D1392" t="s">
        <v>2241</v>
      </c>
      <c r="E1392">
        <v>381</v>
      </c>
      <c r="F1392" t="str">
        <f>VLOOKUP(D1392,'General IEC Material'!D:D,1,0)</f>
        <v>kz Baphumile Clinic</v>
      </c>
    </row>
    <row r="1393" spans="1:6" x14ac:dyDescent="0.3">
      <c r="A1393" t="s">
        <v>100</v>
      </c>
      <c r="B1393" t="s">
        <v>103</v>
      </c>
      <c r="C1393" t="s">
        <v>104</v>
      </c>
      <c r="D1393" t="s">
        <v>1999</v>
      </c>
      <c r="E1393">
        <v>1116</v>
      </c>
      <c r="F1393" t="str">
        <f>VLOOKUP(D1393,'General IEC Material'!D:D,1,0)</f>
        <v>kz Bayview Clinic</v>
      </c>
    </row>
    <row r="1394" spans="1:6" x14ac:dyDescent="0.3">
      <c r="A1394" t="s">
        <v>100</v>
      </c>
      <c r="B1394" t="s">
        <v>103</v>
      </c>
      <c r="C1394" t="s">
        <v>104</v>
      </c>
      <c r="D1394" t="s">
        <v>338</v>
      </c>
      <c r="E1394">
        <v>1655</v>
      </c>
      <c r="F1394" t="str">
        <f>VLOOKUP(D1394,'General IEC Material'!D:D,1,0)</f>
        <v>kz Beatrice Street Clinic</v>
      </c>
    </row>
    <row r="1395" spans="1:6" x14ac:dyDescent="0.3">
      <c r="A1395" t="s">
        <v>100</v>
      </c>
      <c r="B1395" t="s">
        <v>119</v>
      </c>
      <c r="C1395" t="s">
        <v>122</v>
      </c>
      <c r="D1395" t="s">
        <v>420</v>
      </c>
      <c r="E1395">
        <v>839</v>
      </c>
      <c r="F1395" t="str">
        <f>VLOOKUP(D1395,'General IEC Material'!D:D,1,0)</f>
        <v>kz Belgrade Clinic</v>
      </c>
    </row>
    <row r="1396" spans="1:6" x14ac:dyDescent="0.3">
      <c r="A1396" t="s">
        <v>100</v>
      </c>
      <c r="B1396" t="s">
        <v>119</v>
      </c>
      <c r="C1396" t="s">
        <v>2474</v>
      </c>
      <c r="D1396" t="s">
        <v>2475</v>
      </c>
      <c r="E1396">
        <v>785</v>
      </c>
      <c r="F1396" t="str">
        <f>VLOOKUP(D1396,'General IEC Material'!D:D,1,0)</f>
        <v>kz Benedictine Gateway Clinic</v>
      </c>
    </row>
    <row r="1397" spans="1:6" x14ac:dyDescent="0.3">
      <c r="A1397" t="s">
        <v>100</v>
      </c>
      <c r="B1397" t="s">
        <v>2410</v>
      </c>
      <c r="C1397" t="s">
        <v>2444</v>
      </c>
      <c r="D1397" t="s">
        <v>2446</v>
      </c>
      <c r="E1397">
        <v>1531</v>
      </c>
      <c r="F1397" t="str">
        <f>VLOOKUP(D1397,'General IEC Material'!D:D,1,0)</f>
        <v>kz Bergville Clinic</v>
      </c>
    </row>
    <row r="1398" spans="1:6" x14ac:dyDescent="0.3">
      <c r="A1398" t="s">
        <v>100</v>
      </c>
      <c r="B1398" t="s">
        <v>103</v>
      </c>
      <c r="C1398" t="s">
        <v>104</v>
      </c>
      <c r="D1398" t="s">
        <v>2000</v>
      </c>
      <c r="E1398">
        <v>1415</v>
      </c>
      <c r="F1398" t="str">
        <f>VLOOKUP(D1398,'General IEC Material'!D:D,1,0)</f>
        <v>kz Besters Clinic</v>
      </c>
    </row>
    <row r="1399" spans="1:6" x14ac:dyDescent="0.3">
      <c r="A1399" t="s">
        <v>100</v>
      </c>
      <c r="B1399" t="s">
        <v>116</v>
      </c>
      <c r="C1399" t="s">
        <v>2305</v>
      </c>
      <c r="D1399" t="s">
        <v>2306</v>
      </c>
      <c r="E1399">
        <v>354</v>
      </c>
      <c r="F1399" t="str">
        <f>VLOOKUP(D1399,'General IEC Material'!D:D,1,0)</f>
        <v>kz Bethesda Gateway Clinic</v>
      </c>
    </row>
    <row r="1400" spans="1:6" x14ac:dyDescent="0.3">
      <c r="A1400" t="s">
        <v>100</v>
      </c>
      <c r="B1400" t="s">
        <v>116</v>
      </c>
      <c r="C1400" t="s">
        <v>118</v>
      </c>
      <c r="D1400" t="s">
        <v>2334</v>
      </c>
      <c r="E1400">
        <v>437</v>
      </c>
      <c r="F1400" t="str">
        <f>VLOOKUP(D1400,'General IEC Material'!D:D,1,0)</f>
        <v>kz Bhekabantu Clinic</v>
      </c>
    </row>
    <row r="1401" spans="1:6" x14ac:dyDescent="0.3">
      <c r="A1401" t="s">
        <v>100</v>
      </c>
      <c r="B1401" t="s">
        <v>119</v>
      </c>
      <c r="C1401" t="s">
        <v>120</v>
      </c>
      <c r="D1401" t="s">
        <v>2451</v>
      </c>
      <c r="E1401">
        <v>718</v>
      </c>
      <c r="F1401" t="str">
        <f>VLOOKUP(D1401,'General IEC Material'!D:D,1,0)</f>
        <v>kz Bhekumthetho Clinic</v>
      </c>
    </row>
    <row r="1402" spans="1:6" x14ac:dyDescent="0.3">
      <c r="A1402" t="s">
        <v>100</v>
      </c>
      <c r="B1402" t="s">
        <v>119</v>
      </c>
      <c r="C1402" t="s">
        <v>120</v>
      </c>
      <c r="D1402" t="s">
        <v>418</v>
      </c>
      <c r="E1402">
        <v>2484</v>
      </c>
      <c r="F1402" t="str">
        <f>VLOOKUP(D1402,'General IEC Material'!D:D,1,0)</f>
        <v>kz Bhekuzulu Clinic</v>
      </c>
    </row>
    <row r="1403" spans="1:6" x14ac:dyDescent="0.3">
      <c r="A1403" t="s">
        <v>100</v>
      </c>
      <c r="B1403" t="s">
        <v>109</v>
      </c>
      <c r="C1403" t="s">
        <v>110</v>
      </c>
      <c r="D1403" t="s">
        <v>2202</v>
      </c>
      <c r="E1403">
        <v>855</v>
      </c>
      <c r="F1403" t="str">
        <f>VLOOKUP(D1403,'General IEC Material'!D:D,1,0)</f>
        <v>kz Bhobhoyi Clinic</v>
      </c>
    </row>
    <row r="1404" spans="1:6" x14ac:dyDescent="0.3">
      <c r="A1404" t="s">
        <v>100</v>
      </c>
      <c r="B1404" t="s">
        <v>109</v>
      </c>
      <c r="C1404" t="s">
        <v>110</v>
      </c>
      <c r="D1404" t="s">
        <v>2203</v>
      </c>
      <c r="E1404">
        <v>1089</v>
      </c>
      <c r="F1404" t="str">
        <f>VLOOKUP(D1404,'General IEC Material'!D:D,1,0)</f>
        <v>kz Bhomela Clinic</v>
      </c>
    </row>
    <row r="1405" spans="1:6" x14ac:dyDescent="0.3">
      <c r="A1405" t="s">
        <v>100</v>
      </c>
      <c r="B1405" t="s">
        <v>103</v>
      </c>
      <c r="C1405" t="s">
        <v>104</v>
      </c>
      <c r="D1405" t="s">
        <v>2001</v>
      </c>
      <c r="E1405">
        <v>1221</v>
      </c>
      <c r="F1405" t="str">
        <f>VLOOKUP(D1405,'General IEC Material'!D:D,1,0)</f>
        <v>kz Bluff Clinic</v>
      </c>
    </row>
    <row r="1406" spans="1:6" x14ac:dyDescent="0.3">
      <c r="A1406" t="s">
        <v>100</v>
      </c>
      <c r="B1406" t="s">
        <v>105</v>
      </c>
      <c r="C1406" t="s">
        <v>106</v>
      </c>
      <c r="D1406" t="s">
        <v>2145</v>
      </c>
      <c r="E1406">
        <v>1023</v>
      </c>
      <c r="F1406" t="str">
        <f>VLOOKUP(D1406,'General IEC Material'!D:D,1,0)</f>
        <v>kz Brackenham Clinic</v>
      </c>
    </row>
    <row r="1407" spans="1:6" x14ac:dyDescent="0.3">
      <c r="A1407" t="s">
        <v>100</v>
      </c>
      <c r="B1407" t="s">
        <v>109</v>
      </c>
      <c r="C1407" t="s">
        <v>110</v>
      </c>
      <c r="D1407" t="s">
        <v>2204</v>
      </c>
      <c r="E1407">
        <v>530</v>
      </c>
      <c r="F1407" t="str">
        <f>VLOOKUP(D1407,'General IEC Material'!D:D,1,0)</f>
        <v>kz Braemer Clinic</v>
      </c>
    </row>
    <row r="1408" spans="1:6" x14ac:dyDescent="0.3">
      <c r="A1408" t="s">
        <v>100</v>
      </c>
      <c r="B1408" t="s">
        <v>111</v>
      </c>
      <c r="C1408" t="s">
        <v>112</v>
      </c>
      <c r="D1408" t="s">
        <v>399</v>
      </c>
      <c r="E1408">
        <v>1993</v>
      </c>
      <c r="F1408" t="str">
        <f>VLOOKUP(D1408,'General IEC Material'!D:D,1,0)</f>
        <v>kz Bruntville CHC</v>
      </c>
    </row>
    <row r="1409" spans="1:6" x14ac:dyDescent="0.3">
      <c r="A1409" t="s">
        <v>100</v>
      </c>
      <c r="B1409" t="s">
        <v>105</v>
      </c>
      <c r="C1409" t="s">
        <v>106</v>
      </c>
      <c r="D1409" t="s">
        <v>2146</v>
      </c>
      <c r="E1409">
        <v>1188</v>
      </c>
      <c r="F1409" t="str">
        <f>VLOOKUP(D1409,'General IEC Material'!D:D,1,0)</f>
        <v>kz Buchanana Clinic</v>
      </c>
    </row>
    <row r="1410" spans="1:6" x14ac:dyDescent="0.3">
      <c r="A1410" t="s">
        <v>100</v>
      </c>
      <c r="B1410" t="s">
        <v>2410</v>
      </c>
      <c r="C1410" t="s">
        <v>2444</v>
      </c>
      <c r="D1410" t="s">
        <v>2447</v>
      </c>
      <c r="E1410">
        <v>499</v>
      </c>
      <c r="F1410" t="str">
        <f>VLOOKUP(D1410,'General IEC Material'!D:D,1,0)</f>
        <v>kz Busingatha Clinic</v>
      </c>
    </row>
    <row r="1411" spans="1:6" x14ac:dyDescent="0.3">
      <c r="A1411" t="s">
        <v>100</v>
      </c>
      <c r="B1411" t="s">
        <v>119</v>
      </c>
      <c r="C1411" t="s">
        <v>2474</v>
      </c>
      <c r="D1411" t="s">
        <v>2476</v>
      </c>
      <c r="E1411">
        <v>991</v>
      </c>
      <c r="F1411" t="str">
        <f>VLOOKUP(D1411,'General IEC Material'!D:D,1,0)</f>
        <v>kz Buxedene Clinic</v>
      </c>
    </row>
    <row r="1412" spans="1:6" x14ac:dyDescent="0.3">
      <c r="A1412" t="s">
        <v>100</v>
      </c>
      <c r="B1412" t="s">
        <v>111</v>
      </c>
      <c r="C1412" t="s">
        <v>113</v>
      </c>
      <c r="D1412" t="s">
        <v>401</v>
      </c>
      <c r="E1412">
        <v>3749</v>
      </c>
      <c r="F1412" t="str">
        <f>VLOOKUP(D1412,'General IEC Material'!D:D,1,0)</f>
        <v>kz Caluza Clinic</v>
      </c>
    </row>
    <row r="1413" spans="1:6" x14ac:dyDescent="0.3">
      <c r="A1413" t="s">
        <v>100</v>
      </c>
      <c r="B1413" t="s">
        <v>103</v>
      </c>
      <c r="C1413" t="s">
        <v>104</v>
      </c>
      <c r="D1413" t="s">
        <v>2002</v>
      </c>
      <c r="E1413">
        <v>1402</v>
      </c>
      <c r="F1413" t="str">
        <f>VLOOKUP(D1413,'General IEC Material'!D:D,1,0)</f>
        <v>kz Caneside Clinic</v>
      </c>
    </row>
    <row r="1414" spans="1:6" x14ac:dyDescent="0.3">
      <c r="A1414" t="s">
        <v>100</v>
      </c>
      <c r="B1414" t="s">
        <v>103</v>
      </c>
      <c r="C1414" t="s">
        <v>104</v>
      </c>
      <c r="D1414" t="s">
        <v>339</v>
      </c>
      <c r="E1414">
        <v>6553</v>
      </c>
      <c r="F1414" t="str">
        <f>VLOOKUP(D1414,'General IEC Material'!D:D,1,0)</f>
        <v>kz Cato Manor CHC</v>
      </c>
    </row>
    <row r="1415" spans="1:6" x14ac:dyDescent="0.3">
      <c r="A1415" t="s">
        <v>100</v>
      </c>
      <c r="B1415" t="s">
        <v>111</v>
      </c>
      <c r="C1415" t="s">
        <v>113</v>
      </c>
      <c r="D1415" t="s">
        <v>2264</v>
      </c>
      <c r="E1415">
        <v>1580</v>
      </c>
      <c r="F1415" t="str">
        <f>VLOOKUP(D1415,'General IEC Material'!D:D,1,0)</f>
        <v>kz Central City Clinic</v>
      </c>
    </row>
    <row r="1416" spans="1:6" x14ac:dyDescent="0.3">
      <c r="A1416" t="s">
        <v>100</v>
      </c>
      <c r="B1416" t="s">
        <v>119</v>
      </c>
      <c r="C1416" t="s">
        <v>2490</v>
      </c>
      <c r="D1416" t="s">
        <v>2491</v>
      </c>
      <c r="E1416">
        <v>628</v>
      </c>
      <c r="F1416" t="str">
        <f>VLOOKUP(D1416,'General IEC Material'!D:D,1,0)</f>
        <v>kz Ceza Gateway Clinic</v>
      </c>
    </row>
    <row r="1417" spans="1:6" x14ac:dyDescent="0.3">
      <c r="A1417" t="s">
        <v>100</v>
      </c>
      <c r="B1417" t="s">
        <v>2351</v>
      </c>
      <c r="C1417" t="s">
        <v>2381</v>
      </c>
      <c r="D1417" t="s">
        <v>2382</v>
      </c>
      <c r="E1417">
        <v>1661</v>
      </c>
      <c r="F1417" t="str">
        <f>VLOOKUP(D1417,'General IEC Material'!D:D,1,0)</f>
        <v>kz Charles Johnson Memorial Gateway Clinic</v>
      </c>
    </row>
    <row r="1418" spans="1:6" x14ac:dyDescent="0.3">
      <c r="A1418" t="s">
        <v>100</v>
      </c>
      <c r="B1418" t="s">
        <v>101</v>
      </c>
      <c r="C1418" t="s">
        <v>102</v>
      </c>
      <c r="D1418" t="s">
        <v>1988</v>
      </c>
      <c r="E1418">
        <v>689</v>
      </c>
      <c r="F1418" t="str">
        <f>VLOOKUP(D1418,'General IEC Material'!D:D,1,0)</f>
        <v>kz Charlestown Clinic</v>
      </c>
    </row>
    <row r="1419" spans="1:6" x14ac:dyDescent="0.3">
      <c r="A1419" t="s">
        <v>100</v>
      </c>
      <c r="B1419" t="s">
        <v>103</v>
      </c>
      <c r="C1419" t="s">
        <v>104</v>
      </c>
      <c r="D1419" t="s">
        <v>2003</v>
      </c>
      <c r="E1419">
        <v>3111</v>
      </c>
      <c r="F1419" t="str">
        <f>VLOOKUP(D1419,'General IEC Material'!D:D,1,0)</f>
        <v>kz Chatsworth Township Centre Clinic</v>
      </c>
    </row>
    <row r="1420" spans="1:6" x14ac:dyDescent="0.3">
      <c r="A1420" t="s">
        <v>100</v>
      </c>
      <c r="B1420" t="s">
        <v>103</v>
      </c>
      <c r="C1420" t="s">
        <v>104</v>
      </c>
      <c r="D1420" t="s">
        <v>340</v>
      </c>
      <c r="E1420">
        <v>1896</v>
      </c>
      <c r="F1420" t="str">
        <f>VLOOKUP(D1420,'General IEC Material'!D:D,1,0)</f>
        <v>kz Chesterville Clinic</v>
      </c>
    </row>
    <row r="1421" spans="1:6" x14ac:dyDescent="0.3">
      <c r="A1421" t="s">
        <v>100</v>
      </c>
      <c r="B1421" t="s">
        <v>2104</v>
      </c>
      <c r="C1421" t="s">
        <v>2136</v>
      </c>
      <c r="D1421" t="s">
        <v>2137</v>
      </c>
      <c r="E1421">
        <v>741</v>
      </c>
      <c r="F1421" t="str">
        <f>VLOOKUP(D1421,'General IEC Material'!D:D,1,0)</f>
        <v>kz Chibini Clinic</v>
      </c>
    </row>
    <row r="1422" spans="1:6" x14ac:dyDescent="0.3">
      <c r="A1422" t="s">
        <v>100</v>
      </c>
      <c r="B1422" t="s">
        <v>2059</v>
      </c>
      <c r="C1422" t="s">
        <v>2076</v>
      </c>
      <c r="D1422" t="s">
        <v>2077</v>
      </c>
      <c r="E1422">
        <v>565</v>
      </c>
      <c r="F1422" t="str">
        <f>VLOOKUP(D1422,'General IEC Material'!D:D,1,0)</f>
        <v>kz Christ the King Gateway Clinic</v>
      </c>
    </row>
    <row r="1423" spans="1:6" x14ac:dyDescent="0.3">
      <c r="A1423" t="s">
        <v>100</v>
      </c>
      <c r="B1423" t="s">
        <v>2351</v>
      </c>
      <c r="C1423" t="s">
        <v>2359</v>
      </c>
      <c r="D1423" t="s">
        <v>2360</v>
      </c>
      <c r="E1423">
        <v>1112</v>
      </c>
      <c r="F1423" t="str">
        <f>VLOOKUP(D1423,'General IEC Material'!D:D,1,0)</f>
        <v>kz Church of Scotland Gateway Clinic</v>
      </c>
    </row>
    <row r="1424" spans="1:6" x14ac:dyDescent="0.3">
      <c r="A1424" t="s">
        <v>100</v>
      </c>
      <c r="B1424" t="s">
        <v>105</v>
      </c>
      <c r="C1424" t="s">
        <v>2163</v>
      </c>
      <c r="D1424" t="s">
        <v>2164</v>
      </c>
      <c r="E1424">
        <v>672</v>
      </c>
      <c r="F1424" t="str">
        <f>VLOOKUP(D1424,'General IEC Material'!D:D,1,0)</f>
        <v>kz Chwezi Clinic</v>
      </c>
    </row>
    <row r="1425" spans="1:6" x14ac:dyDescent="0.3">
      <c r="A1425" t="s">
        <v>100</v>
      </c>
      <c r="B1425" t="s">
        <v>105</v>
      </c>
      <c r="C1425" t="s">
        <v>107</v>
      </c>
      <c r="D1425" t="s">
        <v>2183</v>
      </c>
      <c r="E1425">
        <v>721</v>
      </c>
      <c r="F1425" t="str">
        <f>VLOOKUP(D1425,'General IEC Material'!D:D,1,0)</f>
        <v>kz Cinci Clinic</v>
      </c>
    </row>
    <row r="1426" spans="1:6" x14ac:dyDescent="0.3">
      <c r="A1426" t="s">
        <v>100</v>
      </c>
      <c r="B1426" t="s">
        <v>103</v>
      </c>
      <c r="C1426" t="s">
        <v>104</v>
      </c>
      <c r="D1426" t="s">
        <v>341</v>
      </c>
      <c r="E1426">
        <v>1833</v>
      </c>
      <c r="F1426" t="str">
        <f>VLOOKUP(D1426,'General IEC Material'!D:D,1,0)</f>
        <v>kz Clairwood Gateway Clinic</v>
      </c>
    </row>
    <row r="1427" spans="1:6" x14ac:dyDescent="0.3">
      <c r="A1427" t="s">
        <v>100</v>
      </c>
      <c r="B1427" t="s">
        <v>103</v>
      </c>
      <c r="C1427" t="s">
        <v>104</v>
      </c>
      <c r="D1427" t="s">
        <v>342</v>
      </c>
      <c r="E1427">
        <v>1883</v>
      </c>
      <c r="F1427" t="str">
        <f>VLOOKUP(D1427,'General IEC Material'!D:D,1,0)</f>
        <v>kz Clare Estate Clinic</v>
      </c>
    </row>
    <row r="1428" spans="1:6" x14ac:dyDescent="0.3">
      <c r="A1428" t="s">
        <v>100</v>
      </c>
      <c r="B1428" t="s">
        <v>103</v>
      </c>
      <c r="C1428" t="s">
        <v>104</v>
      </c>
      <c r="D1428" t="s">
        <v>343</v>
      </c>
      <c r="E1428">
        <v>2465</v>
      </c>
      <c r="F1428" t="str">
        <f>VLOOKUP(D1428,'General IEC Material'!D:D,1,0)</f>
        <v>kz Clermont Clinic</v>
      </c>
    </row>
    <row r="1429" spans="1:6" x14ac:dyDescent="0.3">
      <c r="A1429" t="s">
        <v>100</v>
      </c>
      <c r="B1429" t="s">
        <v>2351</v>
      </c>
      <c r="C1429" t="s">
        <v>2359</v>
      </c>
      <c r="D1429" t="s">
        <v>2361</v>
      </c>
      <c r="E1429">
        <v>495</v>
      </c>
      <c r="F1429" t="str">
        <f>VLOOKUP(D1429,'General IEC Material'!D:D,1,0)</f>
        <v>kz Collessie Clinic</v>
      </c>
    </row>
    <row r="1430" spans="1:6" x14ac:dyDescent="0.3">
      <c r="A1430" t="s">
        <v>100</v>
      </c>
      <c r="B1430" t="s">
        <v>2410</v>
      </c>
      <c r="C1430" t="s">
        <v>2432</v>
      </c>
      <c r="D1430" t="s">
        <v>2434</v>
      </c>
      <c r="E1430">
        <v>755</v>
      </c>
      <c r="F1430" t="str">
        <f>VLOOKUP(D1430,'General IEC Material'!D:D,1,0)</f>
        <v>kz Connor Street Clinic</v>
      </c>
    </row>
    <row r="1431" spans="1:6" x14ac:dyDescent="0.3">
      <c r="A1431" t="s">
        <v>100</v>
      </c>
      <c r="B1431" t="s">
        <v>2410</v>
      </c>
      <c r="C1431" t="s">
        <v>2432</v>
      </c>
      <c r="D1431" t="s">
        <v>2435</v>
      </c>
      <c r="E1431">
        <v>353</v>
      </c>
      <c r="F1431" t="str">
        <f>VLOOKUP(D1431,'General IEC Material'!D:D,1,0)</f>
        <v>kz Cornfields Clinic</v>
      </c>
    </row>
    <row r="1432" spans="1:6" x14ac:dyDescent="0.3">
      <c r="A1432" t="s">
        <v>100</v>
      </c>
      <c r="B1432" t="s">
        <v>103</v>
      </c>
      <c r="C1432" t="s">
        <v>104</v>
      </c>
      <c r="D1432" t="s">
        <v>2004</v>
      </c>
      <c r="E1432">
        <v>1187</v>
      </c>
      <c r="F1432" t="str">
        <f>VLOOKUP(D1432,'General IEC Material'!D:D,1,0)</f>
        <v>kz Craigieburn Clinic</v>
      </c>
    </row>
    <row r="1433" spans="1:6" x14ac:dyDescent="0.3">
      <c r="A1433" t="s">
        <v>100</v>
      </c>
      <c r="B1433" t="s">
        <v>111</v>
      </c>
      <c r="C1433" t="s">
        <v>2286</v>
      </c>
      <c r="D1433" t="s">
        <v>2289</v>
      </c>
      <c r="E1433">
        <v>632</v>
      </c>
      <c r="F1433" t="str">
        <f>VLOOKUP(D1433,'General IEC Material'!D:D,1,0)</f>
        <v>kz Cramond Clinic</v>
      </c>
    </row>
    <row r="1434" spans="1:6" x14ac:dyDescent="0.3">
      <c r="A1434" t="s">
        <v>100</v>
      </c>
      <c r="B1434" t="s">
        <v>2351</v>
      </c>
      <c r="C1434" t="s">
        <v>2359</v>
      </c>
      <c r="D1434" t="s">
        <v>2362</v>
      </c>
      <c r="E1434">
        <v>687</v>
      </c>
      <c r="F1434" t="str">
        <f>VLOOKUP(D1434,'General IEC Material'!D:D,1,0)</f>
        <v>kz Cwaka Clinic</v>
      </c>
    </row>
    <row r="1435" spans="1:6" x14ac:dyDescent="0.3">
      <c r="A1435" t="s">
        <v>100</v>
      </c>
      <c r="B1435" t="s">
        <v>103</v>
      </c>
      <c r="C1435" t="s">
        <v>104</v>
      </c>
      <c r="D1435" t="s">
        <v>2005</v>
      </c>
      <c r="E1435">
        <v>1531</v>
      </c>
      <c r="F1435" t="str">
        <f>VLOOKUP(D1435,'General IEC Material'!D:D,1,0)</f>
        <v>kz Danganya Clinic</v>
      </c>
    </row>
    <row r="1436" spans="1:6" x14ac:dyDescent="0.3">
      <c r="A1436" t="s">
        <v>100</v>
      </c>
      <c r="B1436" t="s">
        <v>101</v>
      </c>
      <c r="C1436" t="s">
        <v>1973</v>
      </c>
      <c r="D1436" t="s">
        <v>1974</v>
      </c>
      <c r="E1436">
        <v>1826</v>
      </c>
      <c r="F1436" t="str">
        <f>VLOOKUP(D1436,'General IEC Material'!D:D,1,0)</f>
        <v>kz Dannhauser CHC</v>
      </c>
    </row>
    <row r="1437" spans="1:6" x14ac:dyDescent="0.3">
      <c r="A1437" t="s">
        <v>100</v>
      </c>
      <c r="B1437" t="s">
        <v>2104</v>
      </c>
      <c r="C1437" t="s">
        <v>2105</v>
      </c>
      <c r="D1437" t="s">
        <v>2107</v>
      </c>
      <c r="E1437">
        <v>1752</v>
      </c>
      <c r="F1437" t="str">
        <f>VLOOKUP(D1437,'General IEC Material'!D:D,1,0)</f>
        <v>kz Darnall Clinic</v>
      </c>
    </row>
    <row r="1438" spans="1:6" x14ac:dyDescent="0.3">
      <c r="A1438" t="s">
        <v>100</v>
      </c>
      <c r="B1438" t="s">
        <v>119</v>
      </c>
      <c r="C1438" t="s">
        <v>2474</v>
      </c>
      <c r="D1438" t="s">
        <v>2477</v>
      </c>
      <c r="E1438">
        <v>362</v>
      </c>
      <c r="F1438" t="str">
        <f>VLOOKUP(D1438,'General IEC Material'!D:D,1,0)</f>
        <v>kz Dengeni Clinic</v>
      </c>
    </row>
    <row r="1439" spans="1:6" x14ac:dyDescent="0.3">
      <c r="A1439" t="s">
        <v>100</v>
      </c>
      <c r="B1439" t="s">
        <v>105</v>
      </c>
      <c r="C1439" t="s">
        <v>2163</v>
      </c>
      <c r="D1439" t="s">
        <v>2165</v>
      </c>
      <c r="E1439">
        <v>353</v>
      </c>
      <c r="F1439" t="str">
        <f>VLOOKUP(D1439,'General IEC Material'!D:D,1,0)</f>
        <v>kz Dinintuli Clinic</v>
      </c>
    </row>
    <row r="1440" spans="1:6" x14ac:dyDescent="0.3">
      <c r="A1440" t="s">
        <v>100</v>
      </c>
      <c r="B1440" t="s">
        <v>109</v>
      </c>
      <c r="C1440" t="s">
        <v>2218</v>
      </c>
      <c r="D1440" t="s">
        <v>2219</v>
      </c>
      <c r="E1440">
        <v>414</v>
      </c>
      <c r="F1440" t="str">
        <f>VLOOKUP(D1440,'General IEC Material'!D:D,1,0)</f>
        <v>kz Dlangezwa Clinic</v>
      </c>
    </row>
    <row r="1441" spans="1:6" x14ac:dyDescent="0.3">
      <c r="A1441" t="s">
        <v>100</v>
      </c>
      <c r="B1441" t="s">
        <v>2104</v>
      </c>
      <c r="C1441" t="s">
        <v>2115</v>
      </c>
      <c r="D1441" t="s">
        <v>2116</v>
      </c>
      <c r="E1441">
        <v>545</v>
      </c>
      <c r="F1441" t="str">
        <f>VLOOKUP(D1441,'General IEC Material'!D:D,1,0)</f>
        <v>kz Dokodweni Clinic</v>
      </c>
    </row>
    <row r="1442" spans="1:6" x14ac:dyDescent="0.3">
      <c r="A1442" t="s">
        <v>100</v>
      </c>
      <c r="B1442" t="s">
        <v>105</v>
      </c>
      <c r="C1442" t="s">
        <v>107</v>
      </c>
      <c r="D1442" t="s">
        <v>390</v>
      </c>
      <c r="E1442">
        <v>1336</v>
      </c>
      <c r="F1442" t="str">
        <f>VLOOKUP(D1442,'General IEC Material'!D:D,1,0)</f>
        <v>kz Dondotha Clinic</v>
      </c>
    </row>
    <row r="1443" spans="1:6" x14ac:dyDescent="0.3">
      <c r="A1443" t="s">
        <v>100</v>
      </c>
      <c r="B1443" t="s">
        <v>2351</v>
      </c>
      <c r="C1443" t="s">
        <v>2359</v>
      </c>
      <c r="D1443" t="s">
        <v>2363</v>
      </c>
      <c r="E1443">
        <v>445</v>
      </c>
      <c r="F1443" t="str">
        <f>VLOOKUP(D1443,'General IEC Material'!D:D,1,0)</f>
        <v>kz Douglas Clinic</v>
      </c>
    </row>
    <row r="1444" spans="1:6" x14ac:dyDescent="0.3">
      <c r="A1444" t="s">
        <v>100</v>
      </c>
      <c r="B1444" t="s">
        <v>2410</v>
      </c>
      <c r="C1444" t="s">
        <v>2411</v>
      </c>
      <c r="D1444" t="s">
        <v>2413</v>
      </c>
      <c r="E1444">
        <v>833</v>
      </c>
      <c r="F1444" t="str">
        <f>VLOOKUP(D1444,'General IEC Material'!D:D,1,0)</f>
        <v>kz Driefontein Clinic</v>
      </c>
    </row>
    <row r="1445" spans="1:6" x14ac:dyDescent="0.3">
      <c r="A1445" t="s">
        <v>100</v>
      </c>
      <c r="B1445" t="s">
        <v>109</v>
      </c>
      <c r="C1445" t="s">
        <v>2218</v>
      </c>
      <c r="D1445" t="s">
        <v>2220</v>
      </c>
      <c r="E1445">
        <v>1434</v>
      </c>
      <c r="F1445" t="str">
        <f>VLOOKUP(D1445,'General IEC Material'!D:D,1,0)</f>
        <v>kz Dududu Clinic</v>
      </c>
    </row>
    <row r="1446" spans="1:6" x14ac:dyDescent="0.3">
      <c r="A1446" t="s">
        <v>100</v>
      </c>
      <c r="B1446" t="s">
        <v>2410</v>
      </c>
      <c r="C1446" t="s">
        <v>2444</v>
      </c>
      <c r="D1446" t="s">
        <v>2448</v>
      </c>
      <c r="E1446">
        <v>911</v>
      </c>
      <c r="F1446" t="str">
        <f>VLOOKUP(D1446,'General IEC Material'!D:D,1,0)</f>
        <v>kz Dukuza Clinic</v>
      </c>
    </row>
    <row r="1447" spans="1:6" x14ac:dyDescent="0.3">
      <c r="A1447" t="s">
        <v>100</v>
      </c>
      <c r="B1447" t="s">
        <v>2351</v>
      </c>
      <c r="C1447" t="s">
        <v>2352</v>
      </c>
      <c r="D1447" t="s">
        <v>2353</v>
      </c>
      <c r="E1447">
        <v>918</v>
      </c>
      <c r="F1447" t="str">
        <f>VLOOKUP(D1447,'General IEC Material'!D:D,1,0)</f>
        <v>kz Dundee Gateway Clinic</v>
      </c>
    </row>
    <row r="1448" spans="1:6" x14ac:dyDescent="0.3">
      <c r="A1448" t="s">
        <v>100</v>
      </c>
      <c r="B1448" t="s">
        <v>101</v>
      </c>
      <c r="C1448" t="s">
        <v>1973</v>
      </c>
      <c r="D1448" t="s">
        <v>1975</v>
      </c>
      <c r="E1448">
        <v>381</v>
      </c>
      <c r="F1448" t="str">
        <f>VLOOKUP(D1448,'General IEC Material'!D:D,1,0)</f>
        <v>kz Durnacol Clinic</v>
      </c>
    </row>
    <row r="1449" spans="1:6" x14ac:dyDescent="0.3">
      <c r="A1449" t="s">
        <v>100</v>
      </c>
      <c r="B1449" t="s">
        <v>2059</v>
      </c>
      <c r="C1449" t="s">
        <v>2073</v>
      </c>
      <c r="D1449" t="s">
        <v>2074</v>
      </c>
      <c r="E1449">
        <v>1891</v>
      </c>
      <c r="F1449" t="str">
        <f>VLOOKUP(D1449,'General IEC Material'!D:D,1,0)</f>
        <v>kz East Griqualand and Usher Memorial Gateway Clinic</v>
      </c>
    </row>
    <row r="1450" spans="1:6" x14ac:dyDescent="0.3">
      <c r="A1450" t="s">
        <v>100</v>
      </c>
      <c r="B1450" t="s">
        <v>111</v>
      </c>
      <c r="C1450" t="s">
        <v>113</v>
      </c>
      <c r="D1450" t="s">
        <v>402</v>
      </c>
      <c r="E1450">
        <v>6030</v>
      </c>
      <c r="F1450" t="str">
        <f>VLOOKUP(D1450,'General IEC Material'!D:D,1,0)</f>
        <v>kz East/Boom CHC</v>
      </c>
    </row>
    <row r="1451" spans="1:6" x14ac:dyDescent="0.3">
      <c r="A1451" t="s">
        <v>100</v>
      </c>
      <c r="B1451" t="s">
        <v>111</v>
      </c>
      <c r="C1451" t="s">
        <v>113</v>
      </c>
      <c r="D1451" t="s">
        <v>2265</v>
      </c>
      <c r="E1451">
        <v>1289</v>
      </c>
      <c r="F1451" t="str">
        <f>VLOOKUP(D1451,'General IEC Material'!D:D,1,0)</f>
        <v>kz Eastwood Clinic</v>
      </c>
    </row>
    <row r="1452" spans="1:6" x14ac:dyDescent="0.3">
      <c r="A1452" t="s">
        <v>100</v>
      </c>
      <c r="B1452" t="s">
        <v>119</v>
      </c>
      <c r="C1452" t="s">
        <v>121</v>
      </c>
      <c r="D1452" t="s">
        <v>419</v>
      </c>
      <c r="E1452">
        <v>1911</v>
      </c>
      <c r="F1452" t="str">
        <f>VLOOKUP(D1452,'General IEC Material'!D:D,1,0)</f>
        <v>kz eDumbe CHC</v>
      </c>
    </row>
    <row r="1453" spans="1:6" x14ac:dyDescent="0.3">
      <c r="A1453" t="s">
        <v>100</v>
      </c>
      <c r="B1453" t="s">
        <v>111</v>
      </c>
      <c r="C1453" t="s">
        <v>2286</v>
      </c>
      <c r="D1453" t="s">
        <v>2290</v>
      </c>
      <c r="E1453">
        <v>783</v>
      </c>
      <c r="F1453" t="str">
        <f>VLOOKUP(D1453,'General IEC Material'!D:D,1,0)</f>
        <v>kz Efaye Clinic</v>
      </c>
    </row>
    <row r="1454" spans="1:6" x14ac:dyDescent="0.3">
      <c r="A1454" t="s">
        <v>100</v>
      </c>
      <c r="B1454" t="s">
        <v>2351</v>
      </c>
      <c r="C1454" t="s">
        <v>2397</v>
      </c>
      <c r="D1454" t="s">
        <v>2400</v>
      </c>
      <c r="E1454">
        <v>584</v>
      </c>
      <c r="F1454" t="str">
        <f>VLOOKUP(D1454,'General IEC Material'!D:D,1,0)</f>
        <v>kz Ehlanzeni Clinic</v>
      </c>
    </row>
    <row r="1455" spans="1:6" x14ac:dyDescent="0.3">
      <c r="A1455" t="s">
        <v>100</v>
      </c>
      <c r="B1455" t="s">
        <v>105</v>
      </c>
      <c r="C1455" t="s">
        <v>2163</v>
      </c>
      <c r="D1455" t="s">
        <v>2166</v>
      </c>
      <c r="E1455">
        <v>430</v>
      </c>
      <c r="F1455" t="str">
        <f>VLOOKUP(D1455,'General IEC Material'!D:D,1,0)</f>
        <v>kz Ekhombe Gateway Clinic</v>
      </c>
    </row>
    <row r="1456" spans="1:6" x14ac:dyDescent="0.3">
      <c r="A1456" t="s">
        <v>100</v>
      </c>
      <c r="B1456" t="s">
        <v>119</v>
      </c>
      <c r="C1456" t="s">
        <v>2474</v>
      </c>
      <c r="D1456" t="s">
        <v>2478</v>
      </c>
      <c r="E1456">
        <v>481</v>
      </c>
      <c r="F1456" t="str">
        <f>VLOOKUP(D1456,'General IEC Material'!D:D,1,0)</f>
        <v>kz Ekubungazeleni Clinic</v>
      </c>
    </row>
    <row r="1457" spans="1:6" x14ac:dyDescent="0.3">
      <c r="A1457" t="s">
        <v>100</v>
      </c>
      <c r="B1457" t="s">
        <v>116</v>
      </c>
      <c r="C1457" t="s">
        <v>2305</v>
      </c>
      <c r="D1457" t="s">
        <v>2307</v>
      </c>
      <c r="E1457">
        <v>362</v>
      </c>
      <c r="F1457" t="str">
        <f>VLOOKUP(D1457,'General IEC Material'!D:D,1,0)</f>
        <v>kz Ekuhlehleni Clinic</v>
      </c>
    </row>
    <row r="1458" spans="1:6" x14ac:dyDescent="0.3">
      <c r="A1458" t="s">
        <v>100</v>
      </c>
      <c r="B1458" t="s">
        <v>103</v>
      </c>
      <c r="C1458" t="s">
        <v>104</v>
      </c>
      <c r="D1458" t="s">
        <v>344</v>
      </c>
      <c r="E1458">
        <v>2089</v>
      </c>
      <c r="F1458" t="str">
        <f>VLOOKUP(D1458,'General IEC Material'!D:D,1,0)</f>
        <v>kz Ekuphileni (Umlazi L) Clinic</v>
      </c>
    </row>
    <row r="1459" spans="1:6" x14ac:dyDescent="0.3">
      <c r="A1459" t="s">
        <v>100</v>
      </c>
      <c r="B1459" t="s">
        <v>105</v>
      </c>
      <c r="C1459" t="s">
        <v>108</v>
      </c>
      <c r="D1459" t="s">
        <v>2190</v>
      </c>
      <c r="E1459">
        <v>423</v>
      </c>
      <c r="F1459" t="str">
        <f>VLOOKUP(D1459,'General IEC Material'!D:D,1,0)</f>
        <v>kz Ekuphumuleni Clinic</v>
      </c>
    </row>
    <row r="1460" spans="1:6" x14ac:dyDescent="0.3">
      <c r="A1460" t="s">
        <v>100</v>
      </c>
      <c r="B1460" t="s">
        <v>2410</v>
      </c>
      <c r="C1460" t="s">
        <v>2411</v>
      </c>
      <c r="D1460" t="s">
        <v>2414</v>
      </c>
      <c r="E1460">
        <v>1137</v>
      </c>
      <c r="F1460" t="str">
        <f>VLOOKUP(D1460,'General IEC Material'!D:D,1,0)</f>
        <v>kz Ekuvukeni Clinic</v>
      </c>
    </row>
    <row r="1461" spans="1:6" x14ac:dyDescent="0.3">
      <c r="A1461" t="s">
        <v>100</v>
      </c>
      <c r="B1461" t="s">
        <v>2351</v>
      </c>
      <c r="C1461" t="s">
        <v>2359</v>
      </c>
      <c r="D1461" t="s">
        <v>2364</v>
      </c>
      <c r="E1461">
        <v>344</v>
      </c>
      <c r="F1461" t="str">
        <f>VLOOKUP(D1461,'General IEC Material'!D:D,1,0)</f>
        <v>kz Elandskraal Clinic</v>
      </c>
    </row>
    <row r="1462" spans="1:6" x14ac:dyDescent="0.3">
      <c r="A1462" t="s">
        <v>100</v>
      </c>
      <c r="B1462" t="s">
        <v>109</v>
      </c>
      <c r="C1462" t="s">
        <v>2227</v>
      </c>
      <c r="D1462" t="s">
        <v>2228</v>
      </c>
      <c r="E1462">
        <v>1425</v>
      </c>
      <c r="F1462" t="str">
        <f>VLOOKUP(D1462,'General IEC Material'!D:D,1,0)</f>
        <v>kz Elim Clinic</v>
      </c>
    </row>
    <row r="1463" spans="1:6" x14ac:dyDescent="0.3">
      <c r="A1463" t="s">
        <v>100</v>
      </c>
      <c r="B1463" t="s">
        <v>111</v>
      </c>
      <c r="C1463" t="s">
        <v>2257</v>
      </c>
      <c r="D1463" t="s">
        <v>2259</v>
      </c>
      <c r="E1463">
        <v>513</v>
      </c>
      <c r="F1463" t="str">
        <f>VLOOKUP(D1463,'General IEC Material'!D:D,1,0)</f>
        <v>kz Embo Clinic</v>
      </c>
    </row>
    <row r="1464" spans="1:6" x14ac:dyDescent="0.3">
      <c r="A1464" t="s">
        <v>100</v>
      </c>
      <c r="B1464" t="s">
        <v>101</v>
      </c>
      <c r="C1464" t="s">
        <v>1973</v>
      </c>
      <c r="D1464" t="s">
        <v>1976</v>
      </c>
      <c r="E1464">
        <v>408</v>
      </c>
      <c r="F1464" t="str">
        <f>VLOOKUP(D1464,'General IEC Material'!D:D,1,0)</f>
        <v>kz Emfundweni Clinic</v>
      </c>
    </row>
    <row r="1465" spans="1:6" x14ac:dyDescent="0.3">
      <c r="A1465" t="s">
        <v>100</v>
      </c>
      <c r="B1465" t="s">
        <v>119</v>
      </c>
      <c r="C1465" t="s">
        <v>122</v>
      </c>
      <c r="D1465" t="s">
        <v>2518</v>
      </c>
      <c r="E1465">
        <v>495</v>
      </c>
      <c r="F1465" t="str">
        <f>VLOOKUP(D1465,'General IEC Material'!D:D,1,0)</f>
        <v>kz Emkhwakhweni Clinic</v>
      </c>
    </row>
    <row r="1466" spans="1:6" x14ac:dyDescent="0.3">
      <c r="A1466" t="s">
        <v>100</v>
      </c>
      <c r="B1466" t="s">
        <v>2410</v>
      </c>
      <c r="C1466" t="s">
        <v>2444</v>
      </c>
      <c r="D1466" t="s">
        <v>2449</v>
      </c>
      <c r="E1466">
        <v>1425</v>
      </c>
      <c r="F1466" t="str">
        <f>VLOOKUP(D1466,'General IEC Material'!D:D,1,0)</f>
        <v>kz Emmaus Gateway Clinic</v>
      </c>
    </row>
    <row r="1467" spans="1:6" x14ac:dyDescent="0.3">
      <c r="A1467" t="s">
        <v>100</v>
      </c>
      <c r="B1467" t="s">
        <v>105</v>
      </c>
      <c r="C1467" t="s">
        <v>106</v>
      </c>
      <c r="D1467" t="s">
        <v>2147</v>
      </c>
      <c r="E1467">
        <v>2558</v>
      </c>
      <c r="F1467" t="str">
        <f>VLOOKUP(D1467,'General IEC Material'!D:D,1,0)</f>
        <v>kz Empangeni Clinic</v>
      </c>
    </row>
    <row r="1468" spans="1:6" x14ac:dyDescent="0.3">
      <c r="A1468" t="s">
        <v>100</v>
      </c>
      <c r="B1468" t="s">
        <v>2351</v>
      </c>
      <c r="C1468" t="s">
        <v>2352</v>
      </c>
      <c r="D1468" t="s">
        <v>2354</v>
      </c>
      <c r="E1468">
        <v>1596</v>
      </c>
      <c r="F1468" t="str">
        <f>VLOOKUP(D1468,'General IEC Material'!D:D,1,0)</f>
        <v>kz Empathe Clinic</v>
      </c>
    </row>
    <row r="1469" spans="1:6" x14ac:dyDescent="0.3">
      <c r="A1469" t="s">
        <v>100</v>
      </c>
      <c r="B1469" t="s">
        <v>116</v>
      </c>
      <c r="C1469" t="s">
        <v>118</v>
      </c>
      <c r="D1469" t="s">
        <v>2335</v>
      </c>
      <c r="E1469">
        <v>344</v>
      </c>
      <c r="F1469" t="str">
        <f>VLOOKUP(D1469,'General IEC Material'!D:D,1,0)</f>
        <v>kz Empophomeni Clinic</v>
      </c>
    </row>
    <row r="1470" spans="1:6" x14ac:dyDescent="0.3">
      <c r="A1470" t="s">
        <v>100</v>
      </c>
      <c r="B1470" t="s">
        <v>111</v>
      </c>
      <c r="C1470" t="s">
        <v>2286</v>
      </c>
      <c r="D1470" t="s">
        <v>2291</v>
      </c>
      <c r="E1470">
        <v>344</v>
      </c>
      <c r="F1470" t="str">
        <f>VLOOKUP(D1470,'General IEC Material'!D:D,1,0)</f>
        <v>kz Emtulwa Clinic</v>
      </c>
    </row>
    <row r="1471" spans="1:6" x14ac:dyDescent="0.3">
      <c r="A1471" t="s">
        <v>100</v>
      </c>
      <c r="B1471" t="s">
        <v>105</v>
      </c>
      <c r="C1471" t="s">
        <v>108</v>
      </c>
      <c r="D1471" t="s">
        <v>2191</v>
      </c>
      <c r="E1471">
        <v>918</v>
      </c>
      <c r="F1471" t="str">
        <f>VLOOKUP(D1471,'General IEC Material'!D:D,1,0)</f>
        <v>kz Ensingweni Clinic</v>
      </c>
    </row>
    <row r="1472" spans="1:6" x14ac:dyDescent="0.3">
      <c r="A1472" t="s">
        <v>100</v>
      </c>
      <c r="B1472" t="s">
        <v>2351</v>
      </c>
      <c r="C1472" t="s">
        <v>2397</v>
      </c>
      <c r="D1472" t="s">
        <v>2401</v>
      </c>
      <c r="E1472">
        <v>505</v>
      </c>
      <c r="F1472" t="str">
        <f>VLOOKUP(D1472,'General IEC Material'!D:D,1,0)</f>
        <v>kz Eshane Clinic</v>
      </c>
    </row>
    <row r="1473" spans="1:6" x14ac:dyDescent="0.3">
      <c r="A1473" t="s">
        <v>100</v>
      </c>
      <c r="B1473" t="s">
        <v>105</v>
      </c>
      <c r="C1473" t="s">
        <v>108</v>
      </c>
      <c r="D1473" t="s">
        <v>391</v>
      </c>
      <c r="E1473">
        <v>1014</v>
      </c>
      <c r="F1473" t="str">
        <f>VLOOKUP(D1473,'General IEC Material'!D:D,1,0)</f>
        <v>kz Eshowe Gateway Clinic</v>
      </c>
    </row>
    <row r="1474" spans="1:6" x14ac:dyDescent="0.3">
      <c r="A1474" t="s">
        <v>100</v>
      </c>
      <c r="B1474" t="s">
        <v>105</v>
      </c>
      <c r="C1474" t="s">
        <v>2163</v>
      </c>
      <c r="D1474" t="s">
        <v>2167</v>
      </c>
      <c r="E1474">
        <v>344</v>
      </c>
      <c r="F1474" t="str">
        <f>VLOOKUP(D1474,'General IEC Material'!D:D,1,0)</f>
        <v>kz Esibhudeni Clinic</v>
      </c>
    </row>
    <row r="1475" spans="1:6" x14ac:dyDescent="0.3">
      <c r="A1475" t="s">
        <v>100</v>
      </c>
      <c r="B1475" t="s">
        <v>119</v>
      </c>
      <c r="C1475" t="s">
        <v>2490</v>
      </c>
      <c r="D1475" t="s">
        <v>2492</v>
      </c>
      <c r="E1475">
        <v>353</v>
      </c>
      <c r="F1475" t="str">
        <f>VLOOKUP(D1475,'General IEC Material'!D:D,1,0)</f>
        <v>kz Esidakeni Clinic</v>
      </c>
    </row>
    <row r="1476" spans="1:6" x14ac:dyDescent="0.3">
      <c r="A1476" t="s">
        <v>100</v>
      </c>
      <c r="B1476" t="s">
        <v>2104</v>
      </c>
      <c r="C1476" t="s">
        <v>2136</v>
      </c>
      <c r="D1476" t="s">
        <v>2138</v>
      </c>
      <c r="E1476">
        <v>607</v>
      </c>
      <c r="F1476" t="str">
        <f>VLOOKUP(D1476,'General IEC Material'!D:D,1,0)</f>
        <v>kz Esidumbini Clinic</v>
      </c>
    </row>
    <row r="1477" spans="1:6" x14ac:dyDescent="0.3">
      <c r="A1477" t="s">
        <v>100</v>
      </c>
      <c r="B1477" t="s">
        <v>111</v>
      </c>
      <c r="C1477" t="s">
        <v>113</v>
      </c>
      <c r="D1477" t="s">
        <v>2266</v>
      </c>
      <c r="E1477">
        <v>1355</v>
      </c>
      <c r="F1477" t="str">
        <f>VLOOKUP(D1477,'General IEC Material'!D:D,1,0)</f>
        <v>kz Esigodini Clinic</v>
      </c>
    </row>
    <row r="1478" spans="1:6" x14ac:dyDescent="0.3">
      <c r="A1478" t="s">
        <v>100</v>
      </c>
      <c r="B1478" t="s">
        <v>116</v>
      </c>
      <c r="C1478" t="s">
        <v>117</v>
      </c>
      <c r="D1478" t="s">
        <v>2325</v>
      </c>
      <c r="E1478">
        <v>354</v>
      </c>
      <c r="F1478" t="str">
        <f>VLOOKUP(D1478,'General IEC Material'!D:D,1,0)</f>
        <v>kz Esiyembeni Clinic</v>
      </c>
    </row>
    <row r="1479" spans="1:6" x14ac:dyDescent="0.3">
      <c r="A1479" t="s">
        <v>100</v>
      </c>
      <c r="B1479" t="s">
        <v>2410</v>
      </c>
      <c r="C1479" t="s">
        <v>2432</v>
      </c>
      <c r="D1479" t="s">
        <v>2436</v>
      </c>
      <c r="E1479">
        <v>581</v>
      </c>
      <c r="F1479" t="str">
        <f>VLOOKUP(D1479,'General IEC Material'!D:D,1,0)</f>
        <v>kz Estcourt Gateway Clinic</v>
      </c>
    </row>
    <row r="1480" spans="1:6" x14ac:dyDescent="0.3">
      <c r="A1480" t="s">
        <v>100</v>
      </c>
      <c r="B1480" t="s">
        <v>2351</v>
      </c>
      <c r="C1480" t="s">
        <v>2359</v>
      </c>
      <c r="D1480" t="s">
        <v>2365</v>
      </c>
      <c r="E1480">
        <v>1260</v>
      </c>
      <c r="F1480" t="str">
        <f>VLOOKUP(D1480,'General IEC Material'!D:D,1,0)</f>
        <v>kz Ethembeni Clinic</v>
      </c>
    </row>
    <row r="1481" spans="1:6" x14ac:dyDescent="0.3">
      <c r="A1481" t="s">
        <v>100</v>
      </c>
      <c r="B1481" t="s">
        <v>105</v>
      </c>
      <c r="C1481" t="s">
        <v>2163</v>
      </c>
      <c r="D1481" t="s">
        <v>2168</v>
      </c>
      <c r="E1481">
        <v>344</v>
      </c>
      <c r="F1481" t="str">
        <f>VLOOKUP(D1481,'General IEC Material'!D:D,1,0)</f>
        <v>kz Ewangu Clinic</v>
      </c>
    </row>
    <row r="1482" spans="1:6" x14ac:dyDescent="0.3">
      <c r="A1482" t="s">
        <v>100</v>
      </c>
      <c r="B1482" t="s">
        <v>2410</v>
      </c>
      <c r="C1482" t="s">
        <v>2411</v>
      </c>
      <c r="D1482" t="s">
        <v>2415</v>
      </c>
      <c r="E1482">
        <v>1834</v>
      </c>
      <c r="F1482" t="str">
        <f>VLOOKUP(D1482,'General IEC Material'!D:D,1,0)</f>
        <v>kz Ezakheni 2 Clinic</v>
      </c>
    </row>
    <row r="1483" spans="1:6" x14ac:dyDescent="0.3">
      <c r="A1483" t="s">
        <v>100</v>
      </c>
      <c r="B1483" t="s">
        <v>2410</v>
      </c>
      <c r="C1483" t="s">
        <v>2411</v>
      </c>
      <c r="D1483" t="s">
        <v>2416</v>
      </c>
      <c r="E1483">
        <v>914</v>
      </c>
      <c r="F1483" t="str">
        <f>VLOOKUP(D1483,'General IEC Material'!D:D,1,0)</f>
        <v>kz Ezakheni E Clinic</v>
      </c>
    </row>
    <row r="1484" spans="1:6" x14ac:dyDescent="0.3">
      <c r="A1484" t="s">
        <v>100</v>
      </c>
      <c r="B1484" t="s">
        <v>119</v>
      </c>
      <c r="C1484" t="s">
        <v>2490</v>
      </c>
      <c r="D1484" t="s">
        <v>2493</v>
      </c>
      <c r="E1484">
        <v>441</v>
      </c>
      <c r="F1484" t="str">
        <f>VLOOKUP(D1484,'General IEC Material'!D:D,1,0)</f>
        <v>kz Ezimfabeni Clinic</v>
      </c>
    </row>
    <row r="1485" spans="1:6" x14ac:dyDescent="0.3">
      <c r="A1485" t="s">
        <v>100</v>
      </c>
      <c r="B1485" t="s">
        <v>116</v>
      </c>
      <c r="C1485" t="s">
        <v>2295</v>
      </c>
      <c r="D1485" t="s">
        <v>2296</v>
      </c>
      <c r="E1485">
        <v>418</v>
      </c>
      <c r="F1485" t="str">
        <f>VLOOKUP(D1485,'General IEC Material'!D:D,1,0)</f>
        <v>kz Ezimpondweni Clinic</v>
      </c>
    </row>
    <row r="1486" spans="1:6" x14ac:dyDescent="0.3">
      <c r="A1486" t="s">
        <v>100</v>
      </c>
      <c r="B1486" t="s">
        <v>103</v>
      </c>
      <c r="C1486" t="s">
        <v>104</v>
      </c>
      <c r="D1486" t="s">
        <v>2006</v>
      </c>
      <c r="E1486">
        <v>506</v>
      </c>
      <c r="F1486" t="str">
        <f>VLOOKUP(D1486,'General IEC Material'!D:D,1,0)</f>
        <v>kz Ezimwini Clinic</v>
      </c>
    </row>
    <row r="1487" spans="1:6" x14ac:dyDescent="0.3">
      <c r="A1487" t="s">
        <v>100</v>
      </c>
      <c r="B1487" t="s">
        <v>116</v>
      </c>
      <c r="C1487" t="s">
        <v>117</v>
      </c>
      <c r="D1487" t="s">
        <v>2326</v>
      </c>
      <c r="E1487">
        <v>683</v>
      </c>
      <c r="F1487" t="str">
        <f>VLOOKUP(D1487,'General IEC Material'!D:D,1,0)</f>
        <v>kz Ezwenelisha Clinic</v>
      </c>
    </row>
    <row r="1488" spans="1:6" x14ac:dyDescent="0.3">
      <c r="A1488" t="s">
        <v>100</v>
      </c>
      <c r="B1488" t="s">
        <v>2351</v>
      </c>
      <c r="C1488" t="s">
        <v>2381</v>
      </c>
      <c r="D1488" t="s">
        <v>2383</v>
      </c>
      <c r="E1488">
        <v>426</v>
      </c>
      <c r="F1488" t="str">
        <f>VLOOKUP(D1488,'General IEC Material'!D:D,1,0)</f>
        <v>kz Felani Clinic</v>
      </c>
    </row>
    <row r="1489" spans="1:6" x14ac:dyDescent="0.3">
      <c r="A1489" t="s">
        <v>100</v>
      </c>
      <c r="B1489" t="s">
        <v>103</v>
      </c>
      <c r="C1489" t="s">
        <v>104</v>
      </c>
      <c r="D1489" t="s">
        <v>345</v>
      </c>
      <c r="E1489">
        <v>3610</v>
      </c>
      <c r="F1489" t="str">
        <f>VLOOKUP(D1489,'General IEC Material'!D:D,1,0)</f>
        <v>kz Folweni Clinic</v>
      </c>
    </row>
    <row r="1490" spans="1:6" x14ac:dyDescent="0.3">
      <c r="A1490" t="s">
        <v>100</v>
      </c>
      <c r="B1490" t="s">
        <v>2410</v>
      </c>
      <c r="C1490" t="s">
        <v>2432</v>
      </c>
      <c r="D1490" t="s">
        <v>2437</v>
      </c>
      <c r="E1490">
        <v>720</v>
      </c>
      <c r="F1490" t="str">
        <f>VLOOKUP(D1490,'General IEC Material'!D:D,1,0)</f>
        <v>kz Forderville Clinic</v>
      </c>
    </row>
    <row r="1491" spans="1:6" x14ac:dyDescent="0.3">
      <c r="A1491" t="s">
        <v>100</v>
      </c>
      <c r="B1491" t="s">
        <v>103</v>
      </c>
      <c r="C1491" t="s">
        <v>104</v>
      </c>
      <c r="D1491" t="s">
        <v>346</v>
      </c>
      <c r="E1491">
        <v>1736</v>
      </c>
      <c r="F1491" t="str">
        <f>VLOOKUP(D1491,'General IEC Material'!D:D,1,0)</f>
        <v>kz Fredville Clinic</v>
      </c>
    </row>
    <row r="1492" spans="1:6" x14ac:dyDescent="0.3">
      <c r="A1492" t="s">
        <v>100</v>
      </c>
      <c r="B1492" t="s">
        <v>119</v>
      </c>
      <c r="C1492" t="s">
        <v>121</v>
      </c>
      <c r="D1492" t="s">
        <v>2468</v>
      </c>
      <c r="E1492">
        <v>1111</v>
      </c>
      <c r="F1492" t="str">
        <f>VLOOKUP(D1492,'General IEC Material'!D:D,1,0)</f>
        <v>kz Friesgewacht Clinic</v>
      </c>
    </row>
    <row r="1493" spans="1:6" x14ac:dyDescent="0.3">
      <c r="A1493" t="s">
        <v>100</v>
      </c>
      <c r="B1493" t="s">
        <v>119</v>
      </c>
      <c r="C1493" t="s">
        <v>120</v>
      </c>
      <c r="D1493" t="s">
        <v>2452</v>
      </c>
      <c r="E1493">
        <v>389</v>
      </c>
      <c r="F1493" t="str">
        <f>VLOOKUP(D1493,'General IEC Material'!D:D,1,0)</f>
        <v>kz Fuduka Clinic</v>
      </c>
    </row>
    <row r="1494" spans="1:6" x14ac:dyDescent="0.3">
      <c r="A1494" t="s">
        <v>100</v>
      </c>
      <c r="B1494" t="s">
        <v>109</v>
      </c>
      <c r="C1494" t="s">
        <v>110</v>
      </c>
      <c r="D1494" t="s">
        <v>393</v>
      </c>
      <c r="E1494">
        <v>3267</v>
      </c>
      <c r="F1494" t="str">
        <f>VLOOKUP(D1494,'General IEC Material'!D:D,1,0)</f>
        <v>kz Gamalakhe CHC</v>
      </c>
    </row>
    <row r="1495" spans="1:6" x14ac:dyDescent="0.3">
      <c r="A1495" t="s">
        <v>100</v>
      </c>
      <c r="B1495" t="s">
        <v>109</v>
      </c>
      <c r="C1495" t="s">
        <v>110</v>
      </c>
      <c r="D1495" t="s">
        <v>2205</v>
      </c>
      <c r="E1495">
        <v>1351</v>
      </c>
      <c r="F1495" t="str">
        <f>VLOOKUP(D1495,'General IEC Material'!D:D,1,0)</f>
        <v>kz Gcilima Clinic</v>
      </c>
    </row>
    <row r="1496" spans="1:6" x14ac:dyDescent="0.3">
      <c r="A1496" t="s">
        <v>100</v>
      </c>
      <c r="B1496" t="s">
        <v>2410</v>
      </c>
      <c r="C1496" t="s">
        <v>2411</v>
      </c>
      <c r="D1496" t="s">
        <v>2417</v>
      </c>
      <c r="E1496">
        <v>362</v>
      </c>
      <c r="F1496" t="str">
        <f>VLOOKUP(D1496,'General IEC Material'!D:D,1,0)</f>
        <v>kz Gcinalishone Clinic</v>
      </c>
    </row>
    <row r="1497" spans="1:6" x14ac:dyDescent="0.3">
      <c r="A1497" t="s">
        <v>100</v>
      </c>
      <c r="B1497" t="s">
        <v>2059</v>
      </c>
      <c r="C1497" t="s">
        <v>2076</v>
      </c>
      <c r="D1497" t="s">
        <v>2078</v>
      </c>
      <c r="E1497">
        <v>510</v>
      </c>
      <c r="F1497" t="str">
        <f>VLOOKUP(D1497,'General IEC Material'!D:D,1,0)</f>
        <v>kz Gcinokuhle Clinic</v>
      </c>
    </row>
    <row r="1498" spans="1:6" x14ac:dyDescent="0.3">
      <c r="A1498" t="s">
        <v>100</v>
      </c>
      <c r="B1498" t="s">
        <v>111</v>
      </c>
      <c r="C1498" t="s">
        <v>2286</v>
      </c>
      <c r="D1498" t="s">
        <v>2292</v>
      </c>
      <c r="E1498">
        <v>1102</v>
      </c>
      <c r="F1498" t="str">
        <f>VLOOKUP(D1498,'General IEC Material'!D:D,1,0)</f>
        <v>kz Gcumisa Clinic</v>
      </c>
    </row>
    <row r="1499" spans="1:6" x14ac:dyDescent="0.3">
      <c r="A1499" t="s">
        <v>100</v>
      </c>
      <c r="B1499" t="s">
        <v>116</v>
      </c>
      <c r="C1499" t="s">
        <v>2305</v>
      </c>
      <c r="D1499" t="s">
        <v>2308</v>
      </c>
      <c r="E1499">
        <v>588</v>
      </c>
      <c r="F1499" t="str">
        <f>VLOOKUP(D1499,'General IEC Material'!D:D,1,0)</f>
        <v>kz Gedleza Clinic</v>
      </c>
    </row>
    <row r="1500" spans="1:6" x14ac:dyDescent="0.3">
      <c r="A1500" t="s">
        <v>100</v>
      </c>
      <c r="B1500" t="s">
        <v>105</v>
      </c>
      <c r="C1500" t="s">
        <v>108</v>
      </c>
      <c r="D1500" t="s">
        <v>2192</v>
      </c>
      <c r="E1500">
        <v>484</v>
      </c>
      <c r="F1500" t="str">
        <f>VLOOKUP(D1500,'General IEC Material'!D:D,1,0)</f>
        <v>kz Gingindlovu Clinic</v>
      </c>
    </row>
    <row r="1501" spans="1:6" x14ac:dyDescent="0.3">
      <c r="A1501" t="s">
        <v>100</v>
      </c>
      <c r="B1501" t="s">
        <v>109</v>
      </c>
      <c r="C1501" t="s">
        <v>2218</v>
      </c>
      <c r="D1501" t="s">
        <v>2221</v>
      </c>
      <c r="E1501">
        <v>1002</v>
      </c>
      <c r="F1501" t="str">
        <f>VLOOKUP(D1501,'General IEC Material'!D:D,1,0)</f>
        <v>kz GJ Crooke's Gateway Clinic</v>
      </c>
    </row>
    <row r="1502" spans="1:6" x14ac:dyDescent="0.3">
      <c r="A1502" t="s">
        <v>100</v>
      </c>
      <c r="B1502" t="s">
        <v>103</v>
      </c>
      <c r="C1502" t="s">
        <v>104</v>
      </c>
      <c r="D1502" t="s">
        <v>2007</v>
      </c>
      <c r="E1502">
        <v>1423</v>
      </c>
      <c r="F1502" t="str">
        <f>VLOOKUP(D1502,'General IEC Material'!D:D,1,0)</f>
        <v>kz Glen Earle Clinic</v>
      </c>
    </row>
    <row r="1503" spans="1:6" x14ac:dyDescent="0.3">
      <c r="A1503" t="s">
        <v>100</v>
      </c>
      <c r="B1503" t="s">
        <v>2104</v>
      </c>
      <c r="C1503" t="s">
        <v>2105</v>
      </c>
      <c r="D1503" t="s">
        <v>2108</v>
      </c>
      <c r="E1503">
        <v>1632</v>
      </c>
      <c r="F1503" t="str">
        <f>VLOOKUP(D1503,'General IEC Material'!D:D,1,0)</f>
        <v>kz Glenhills Clinic</v>
      </c>
    </row>
    <row r="1504" spans="1:6" x14ac:dyDescent="0.3">
      <c r="A1504" t="s">
        <v>100</v>
      </c>
      <c r="B1504" t="s">
        <v>2351</v>
      </c>
      <c r="C1504" t="s">
        <v>2352</v>
      </c>
      <c r="D1504" t="s">
        <v>2355</v>
      </c>
      <c r="E1504">
        <v>541</v>
      </c>
      <c r="F1504" t="str">
        <f>VLOOKUP(D1504,'General IEC Material'!D:D,1,0)</f>
        <v>kz Glenridge Clinic</v>
      </c>
    </row>
    <row r="1505" spans="1:6" x14ac:dyDescent="0.3">
      <c r="A1505" t="s">
        <v>100</v>
      </c>
      <c r="B1505" t="s">
        <v>119</v>
      </c>
      <c r="C1505" t="s">
        <v>120</v>
      </c>
      <c r="D1505" t="s">
        <v>2453</v>
      </c>
      <c r="E1505">
        <v>363</v>
      </c>
      <c r="F1505" t="str">
        <f>VLOOKUP(D1505,'General IEC Material'!D:D,1,0)</f>
        <v>kz Gluckstadt Clinic</v>
      </c>
    </row>
    <row r="1506" spans="1:6" x14ac:dyDescent="0.3">
      <c r="A1506" t="s">
        <v>100</v>
      </c>
      <c r="B1506" t="s">
        <v>111</v>
      </c>
      <c r="C1506" t="s">
        <v>2253</v>
      </c>
      <c r="D1506" t="s">
        <v>2254</v>
      </c>
      <c r="E1506">
        <v>475</v>
      </c>
      <c r="F1506" t="str">
        <f>VLOOKUP(D1506,'General IEC Material'!D:D,1,0)</f>
        <v>kz Gomane Clinic</v>
      </c>
    </row>
    <row r="1507" spans="1:6" x14ac:dyDescent="0.3">
      <c r="A1507" t="s">
        <v>100</v>
      </c>
      <c r="B1507" t="s">
        <v>103</v>
      </c>
      <c r="C1507" t="s">
        <v>104</v>
      </c>
      <c r="D1507" t="s">
        <v>347</v>
      </c>
      <c r="E1507">
        <v>2513</v>
      </c>
      <c r="F1507" t="str">
        <f>VLOOKUP(D1507,'General IEC Material'!D:D,1,0)</f>
        <v>kz Goodwins Clinic</v>
      </c>
    </row>
    <row r="1508" spans="1:6" x14ac:dyDescent="0.3">
      <c r="A1508" t="s">
        <v>100</v>
      </c>
      <c r="B1508" t="s">
        <v>2059</v>
      </c>
      <c r="C1508" t="s">
        <v>2087</v>
      </c>
      <c r="D1508" t="s">
        <v>2088</v>
      </c>
      <c r="E1508">
        <v>451</v>
      </c>
      <c r="F1508" t="str">
        <f>VLOOKUP(D1508,'General IEC Material'!D:D,1,0)</f>
        <v>kz Gowanlee Clinic</v>
      </c>
    </row>
    <row r="1509" spans="1:6" x14ac:dyDescent="0.3">
      <c r="A1509" t="s">
        <v>100</v>
      </c>
      <c r="B1509" t="s">
        <v>109</v>
      </c>
      <c r="C1509" t="s">
        <v>2239</v>
      </c>
      <c r="D1509" t="s">
        <v>2242</v>
      </c>
      <c r="E1509">
        <v>503</v>
      </c>
      <c r="F1509" t="str">
        <f>VLOOKUP(D1509,'General IEC Material'!D:D,1,0)</f>
        <v>kz Gqayinyanga Clinic</v>
      </c>
    </row>
    <row r="1510" spans="1:6" x14ac:dyDescent="0.3">
      <c r="A1510" t="s">
        <v>100</v>
      </c>
      <c r="B1510" t="s">
        <v>2059</v>
      </c>
      <c r="C1510" t="s">
        <v>2060</v>
      </c>
      <c r="D1510" t="s">
        <v>2061</v>
      </c>
      <c r="E1510">
        <v>390</v>
      </c>
      <c r="F1510" t="str">
        <f>VLOOKUP(D1510,'General IEC Material'!D:D,1,0)</f>
        <v>kz Gqumeni Clinic</v>
      </c>
    </row>
    <row r="1511" spans="1:6" x14ac:dyDescent="0.3">
      <c r="A1511" t="s">
        <v>100</v>
      </c>
      <c r="B1511" t="s">
        <v>111</v>
      </c>
      <c r="C1511" t="s">
        <v>113</v>
      </c>
      <c r="D1511" t="s">
        <v>2267</v>
      </c>
      <c r="E1511">
        <v>962</v>
      </c>
      <c r="F1511" t="str">
        <f>VLOOKUP(D1511,'General IEC Material'!D:D,1,0)</f>
        <v>kz Grange Clinic</v>
      </c>
    </row>
    <row r="1512" spans="1:6" x14ac:dyDescent="0.3">
      <c r="A1512" t="s">
        <v>100</v>
      </c>
      <c r="B1512" t="s">
        <v>101</v>
      </c>
      <c r="C1512" t="s">
        <v>1973</v>
      </c>
      <c r="D1512" t="s">
        <v>1977</v>
      </c>
      <c r="E1512">
        <v>381</v>
      </c>
      <c r="F1512" t="str">
        <f>VLOOKUP(D1512,'General IEC Material'!D:D,1,0)</f>
        <v>kz Greenock Clinic</v>
      </c>
    </row>
    <row r="1513" spans="1:6" x14ac:dyDescent="0.3">
      <c r="A1513" t="s">
        <v>100</v>
      </c>
      <c r="B1513" t="s">
        <v>2351</v>
      </c>
      <c r="C1513" t="s">
        <v>2397</v>
      </c>
      <c r="D1513" t="s">
        <v>2402</v>
      </c>
      <c r="E1513">
        <v>723</v>
      </c>
      <c r="F1513" t="str">
        <f>VLOOKUP(D1513,'General IEC Material'!D:D,1,0)</f>
        <v>kz Greytown Gateway Clinic</v>
      </c>
    </row>
    <row r="1514" spans="1:6" x14ac:dyDescent="0.3">
      <c r="A1514" t="s">
        <v>100</v>
      </c>
      <c r="B1514" t="s">
        <v>101</v>
      </c>
      <c r="C1514" t="s">
        <v>1985</v>
      </c>
      <c r="D1514" t="s">
        <v>1986</v>
      </c>
      <c r="E1514">
        <v>390</v>
      </c>
      <c r="F1514" t="str">
        <f>VLOOKUP(D1514,'General IEC Material'!D:D,1,0)</f>
        <v>kz Groenvlei Clinic</v>
      </c>
    </row>
    <row r="1515" spans="1:6" x14ac:dyDescent="0.3">
      <c r="A1515" t="s">
        <v>100</v>
      </c>
      <c r="B1515" t="s">
        <v>2104</v>
      </c>
      <c r="C1515" t="s">
        <v>2105</v>
      </c>
      <c r="D1515" t="s">
        <v>2109</v>
      </c>
      <c r="E1515">
        <v>4451</v>
      </c>
      <c r="F1515" t="str">
        <f>VLOOKUP(D1515,'General IEC Material'!D:D,1,0)</f>
        <v>kz Groutville Clinic</v>
      </c>
    </row>
    <row r="1516" spans="1:6" x14ac:dyDescent="0.3">
      <c r="A1516" t="s">
        <v>100</v>
      </c>
      <c r="B1516" t="s">
        <v>103</v>
      </c>
      <c r="C1516" t="s">
        <v>104</v>
      </c>
      <c r="D1516" t="s">
        <v>2008</v>
      </c>
      <c r="E1516">
        <v>935</v>
      </c>
      <c r="F1516" t="str">
        <f>VLOOKUP(D1516,'General IEC Material'!D:D,1,0)</f>
        <v>kz Grove End Clinic</v>
      </c>
    </row>
    <row r="1517" spans="1:6" x14ac:dyDescent="0.3">
      <c r="A1517" t="s">
        <v>100</v>
      </c>
      <c r="B1517" t="s">
        <v>2059</v>
      </c>
      <c r="C1517" t="s">
        <v>2087</v>
      </c>
      <c r="D1517" t="s">
        <v>2089</v>
      </c>
      <c r="E1517">
        <v>600</v>
      </c>
      <c r="F1517" t="str">
        <f>VLOOKUP(D1517,'General IEC Material'!D:D,1,0)</f>
        <v>kz Gugwini Clinic</v>
      </c>
    </row>
    <row r="1518" spans="1:6" x14ac:dyDescent="0.3">
      <c r="A1518" t="s">
        <v>100</v>
      </c>
      <c r="B1518" t="s">
        <v>2351</v>
      </c>
      <c r="C1518" t="s">
        <v>2359</v>
      </c>
      <c r="D1518" t="s">
        <v>2366</v>
      </c>
      <c r="E1518">
        <v>434</v>
      </c>
      <c r="F1518" t="str">
        <f>VLOOKUP(D1518,'General IEC Material'!D:D,1,0)</f>
        <v>kz Gunjana Clinic</v>
      </c>
    </row>
    <row r="1519" spans="1:6" x14ac:dyDescent="0.3">
      <c r="A1519" t="s">
        <v>100</v>
      </c>
      <c r="B1519" t="s">
        <v>116</v>
      </c>
      <c r="C1519" t="s">
        <v>117</v>
      </c>
      <c r="D1519" t="s">
        <v>2327</v>
      </c>
      <c r="E1519">
        <v>719</v>
      </c>
      <c r="F1519" t="str">
        <f>VLOOKUP(D1519,'General IEC Material'!D:D,1,0)</f>
        <v>kz Gunjaneni Clinic</v>
      </c>
    </row>
    <row r="1520" spans="1:6" x14ac:dyDescent="0.3">
      <c r="A1520" t="s">
        <v>100</v>
      </c>
      <c r="B1520" t="s">
        <v>2059</v>
      </c>
      <c r="C1520" t="s">
        <v>2060</v>
      </c>
      <c r="D1520" t="s">
        <v>2062</v>
      </c>
      <c r="E1520">
        <v>398</v>
      </c>
      <c r="F1520" t="str">
        <f>VLOOKUP(D1520,'General IEC Material'!D:D,1,0)</f>
        <v>kz Gwala Clinic</v>
      </c>
    </row>
    <row r="1521" spans="1:6" x14ac:dyDescent="0.3">
      <c r="A1521" t="s">
        <v>100</v>
      </c>
      <c r="B1521" t="s">
        <v>116</v>
      </c>
      <c r="C1521" t="s">
        <v>2305</v>
      </c>
      <c r="D1521" t="s">
        <v>2309</v>
      </c>
      <c r="E1521">
        <v>354</v>
      </c>
      <c r="F1521" t="str">
        <f>VLOOKUP(D1521,'General IEC Material'!D:D,1,0)</f>
        <v>kz Gwaliweni Clinic</v>
      </c>
    </row>
    <row r="1522" spans="1:6" x14ac:dyDescent="0.3">
      <c r="A1522" t="s">
        <v>100</v>
      </c>
      <c r="B1522" t="s">
        <v>105</v>
      </c>
      <c r="C1522" t="s">
        <v>2163</v>
      </c>
      <c r="D1522" t="s">
        <v>2169</v>
      </c>
      <c r="E1522">
        <v>344</v>
      </c>
      <c r="F1522" t="str">
        <f>VLOOKUP(D1522,'General IEC Material'!D:D,1,0)</f>
        <v>kz Halambu Clinic</v>
      </c>
    </row>
    <row r="1523" spans="1:6" x14ac:dyDescent="0.3">
      <c r="A1523" t="s">
        <v>100</v>
      </c>
      <c r="B1523" t="s">
        <v>103</v>
      </c>
      <c r="C1523" t="s">
        <v>104</v>
      </c>
      <c r="D1523" t="s">
        <v>348</v>
      </c>
      <c r="E1523">
        <v>3873</v>
      </c>
      <c r="F1523" t="str">
        <f>VLOOKUP(D1523,'General IEC Material'!D:D,1,0)</f>
        <v>kz Halley Stott Clinic</v>
      </c>
    </row>
    <row r="1524" spans="1:6" x14ac:dyDescent="0.3">
      <c r="A1524" t="s">
        <v>100</v>
      </c>
      <c r="B1524" t="s">
        <v>103</v>
      </c>
      <c r="C1524" t="s">
        <v>104</v>
      </c>
      <c r="D1524" t="s">
        <v>2009</v>
      </c>
      <c r="E1524">
        <v>1302</v>
      </c>
      <c r="F1524" t="str">
        <f>VLOOKUP(D1524,'General IEC Material'!D:D,1,0)</f>
        <v>kz Hambanathi Clinic</v>
      </c>
    </row>
    <row r="1525" spans="1:6" x14ac:dyDescent="0.3">
      <c r="A1525" t="s">
        <v>100</v>
      </c>
      <c r="B1525" t="s">
        <v>109</v>
      </c>
      <c r="C1525" t="s">
        <v>2227</v>
      </c>
      <c r="D1525" t="s">
        <v>2229</v>
      </c>
      <c r="E1525">
        <v>599</v>
      </c>
      <c r="F1525" t="str">
        <f>VLOOKUP(D1525,'General IEC Material'!D:D,1,0)</f>
        <v>kz Harding Clinic</v>
      </c>
    </row>
    <row r="1526" spans="1:6" x14ac:dyDescent="0.3">
      <c r="A1526" t="s">
        <v>100</v>
      </c>
      <c r="B1526" t="s">
        <v>111</v>
      </c>
      <c r="C1526" t="s">
        <v>113</v>
      </c>
      <c r="D1526" t="s">
        <v>2268</v>
      </c>
      <c r="E1526">
        <v>1449</v>
      </c>
      <c r="F1526" t="str">
        <f>VLOOKUP(D1526,'General IEC Material'!D:D,1,0)</f>
        <v>kz Harry Gwala Gateway Clinic</v>
      </c>
    </row>
    <row r="1527" spans="1:6" x14ac:dyDescent="0.3">
      <c r="A1527" t="s">
        <v>100</v>
      </c>
      <c r="B1527" t="s">
        <v>119</v>
      </c>
      <c r="C1527" t="s">
        <v>121</v>
      </c>
      <c r="D1527" t="s">
        <v>2469</v>
      </c>
      <c r="E1527">
        <v>381</v>
      </c>
      <c r="F1527" t="str">
        <f>VLOOKUP(D1527,'General IEC Material'!D:D,1,0)</f>
        <v>kz Hartland Clinic</v>
      </c>
    </row>
    <row r="1528" spans="1:6" x14ac:dyDescent="0.3">
      <c r="A1528" t="s">
        <v>100</v>
      </c>
      <c r="B1528" t="s">
        <v>116</v>
      </c>
      <c r="C1528" t="s">
        <v>2295</v>
      </c>
      <c r="D1528" t="s">
        <v>2297</v>
      </c>
      <c r="E1528">
        <v>768</v>
      </c>
      <c r="F1528" t="str">
        <f>VLOOKUP(D1528,'General IEC Material'!D:D,1,0)</f>
        <v>kz Hlabisa Gateway Clinic</v>
      </c>
    </row>
    <row r="1529" spans="1:6" x14ac:dyDescent="0.3">
      <c r="A1529" t="s">
        <v>100</v>
      </c>
      <c r="B1529" t="s">
        <v>2351</v>
      </c>
      <c r="C1529" t="s">
        <v>2381</v>
      </c>
      <c r="D1529" t="s">
        <v>2384</v>
      </c>
      <c r="E1529">
        <v>872</v>
      </c>
      <c r="F1529" t="str">
        <f>VLOOKUP(D1529,'General IEC Material'!D:D,1,0)</f>
        <v>kz Hlathi Dam Clinic</v>
      </c>
    </row>
    <row r="1530" spans="1:6" x14ac:dyDescent="0.3">
      <c r="A1530" t="s">
        <v>100</v>
      </c>
      <c r="B1530" t="s">
        <v>119</v>
      </c>
      <c r="C1530" t="s">
        <v>2474</v>
      </c>
      <c r="D1530" t="s">
        <v>2479</v>
      </c>
      <c r="E1530">
        <v>396</v>
      </c>
      <c r="F1530" t="str">
        <f>VLOOKUP(D1530,'General IEC Material'!D:D,1,0)</f>
        <v>kz Hlengimpilo Clinic</v>
      </c>
    </row>
    <row r="1531" spans="1:6" x14ac:dyDescent="0.3">
      <c r="A1531" t="s">
        <v>100</v>
      </c>
      <c r="B1531" t="s">
        <v>103</v>
      </c>
      <c r="C1531" t="s">
        <v>104</v>
      </c>
      <c r="D1531" t="s">
        <v>349</v>
      </c>
      <c r="E1531">
        <v>6648</v>
      </c>
      <c r="F1531" t="str">
        <f>VLOOKUP(D1531,'General IEC Material'!D:D,1,0)</f>
        <v>kz Hlengisizwe CHC</v>
      </c>
    </row>
    <row r="1532" spans="1:6" x14ac:dyDescent="0.3">
      <c r="A1532" t="s">
        <v>100</v>
      </c>
      <c r="B1532" t="s">
        <v>119</v>
      </c>
      <c r="C1532" t="s">
        <v>120</v>
      </c>
      <c r="D1532" t="s">
        <v>2454</v>
      </c>
      <c r="E1532">
        <v>1128</v>
      </c>
      <c r="F1532" t="str">
        <f>VLOOKUP(D1532,'General IEC Material'!D:D,1,0)</f>
        <v>kz Hlobane Clinic</v>
      </c>
    </row>
    <row r="1533" spans="1:6" x14ac:dyDescent="0.3">
      <c r="A1533" t="s">
        <v>100</v>
      </c>
      <c r="B1533" t="s">
        <v>2059</v>
      </c>
      <c r="C1533" t="s">
        <v>2076</v>
      </c>
      <c r="D1533" t="s">
        <v>2079</v>
      </c>
      <c r="E1533">
        <v>931</v>
      </c>
      <c r="F1533" t="str">
        <f>VLOOKUP(D1533,'General IEC Material'!D:D,1,0)</f>
        <v>kz Hlokozi Clinic</v>
      </c>
    </row>
    <row r="1534" spans="1:6" x14ac:dyDescent="0.3">
      <c r="A1534" t="s">
        <v>100</v>
      </c>
      <c r="B1534" t="s">
        <v>2104</v>
      </c>
      <c r="C1534" t="s">
        <v>2115</v>
      </c>
      <c r="D1534" t="s">
        <v>2117</v>
      </c>
      <c r="E1534">
        <v>895</v>
      </c>
      <c r="F1534" t="str">
        <f>VLOOKUP(D1534,'General IEC Material'!D:D,1,0)</f>
        <v>kz Hlomendlini Clinic</v>
      </c>
    </row>
    <row r="1535" spans="1:6" x14ac:dyDescent="0.3">
      <c r="A1535" t="s">
        <v>100</v>
      </c>
      <c r="B1535" t="s">
        <v>116</v>
      </c>
      <c r="C1535" t="s">
        <v>2295</v>
      </c>
      <c r="D1535" t="s">
        <v>2298</v>
      </c>
      <c r="E1535">
        <v>1277</v>
      </c>
      <c r="F1535" t="str">
        <f>VLOOKUP(D1535,'General IEC Material'!D:D,1,0)</f>
        <v>kz Hluhluwe Clinic</v>
      </c>
    </row>
    <row r="1536" spans="1:6" x14ac:dyDescent="0.3">
      <c r="A1536" t="s">
        <v>100</v>
      </c>
      <c r="B1536" t="s">
        <v>111</v>
      </c>
      <c r="C1536" t="s">
        <v>115</v>
      </c>
      <c r="D1536" t="s">
        <v>410</v>
      </c>
      <c r="E1536">
        <v>2903</v>
      </c>
      <c r="F1536" t="str">
        <f>VLOOKUP(D1536,'General IEC Material'!D:D,1,0)</f>
        <v>kz Howick Clinic</v>
      </c>
    </row>
    <row r="1537" spans="1:6" x14ac:dyDescent="0.3">
      <c r="A1537" t="s">
        <v>100</v>
      </c>
      <c r="B1537" t="s">
        <v>2059</v>
      </c>
      <c r="C1537" t="s">
        <v>2087</v>
      </c>
      <c r="D1537" t="s">
        <v>2090</v>
      </c>
      <c r="E1537">
        <v>810</v>
      </c>
      <c r="F1537" t="str">
        <f>VLOOKUP(D1537,'General IEC Material'!D:D,1,0)</f>
        <v>kz Ibisi Clinic</v>
      </c>
    </row>
    <row r="1538" spans="1:6" x14ac:dyDescent="0.3">
      <c r="A1538" t="s">
        <v>100</v>
      </c>
      <c r="B1538" t="s">
        <v>119</v>
      </c>
      <c r="C1538" t="s">
        <v>2490</v>
      </c>
      <c r="D1538" t="s">
        <v>2494</v>
      </c>
      <c r="E1538">
        <v>476</v>
      </c>
      <c r="F1538" t="str">
        <f>VLOOKUP(D1538,'General IEC Material'!D:D,1,0)</f>
        <v>kz Idlebe Clinic</v>
      </c>
    </row>
    <row r="1539" spans="1:6" x14ac:dyDescent="0.3">
      <c r="A1539" t="s">
        <v>100</v>
      </c>
      <c r="B1539" t="s">
        <v>111</v>
      </c>
      <c r="C1539" t="s">
        <v>113</v>
      </c>
      <c r="D1539" t="s">
        <v>403</v>
      </c>
      <c r="E1539">
        <v>4491</v>
      </c>
      <c r="F1539" t="str">
        <f>VLOOKUP(D1539,'General IEC Material'!D:D,1,0)</f>
        <v>kz Imbalenhle CHC</v>
      </c>
    </row>
    <row r="1540" spans="1:6" x14ac:dyDescent="0.3">
      <c r="A1540" t="s">
        <v>100</v>
      </c>
      <c r="B1540" t="s">
        <v>111</v>
      </c>
      <c r="C1540" t="s">
        <v>113</v>
      </c>
      <c r="D1540" t="s">
        <v>404</v>
      </c>
      <c r="E1540">
        <v>1649</v>
      </c>
      <c r="F1540" t="str">
        <f>VLOOKUP(D1540,'General IEC Material'!D:D,1,0)</f>
        <v>kz Impilwenhle Clinic</v>
      </c>
    </row>
    <row r="1541" spans="1:6" x14ac:dyDescent="0.3">
      <c r="A1541" t="s">
        <v>100</v>
      </c>
      <c r="B1541" t="s">
        <v>103</v>
      </c>
      <c r="C1541" t="s">
        <v>104</v>
      </c>
      <c r="D1541" t="s">
        <v>350</v>
      </c>
      <c r="E1541">
        <v>8753</v>
      </c>
      <c r="F1541" t="str">
        <f>VLOOKUP(D1541,'General IEC Material'!D:D,1,0)</f>
        <v>kz Inanda C CHC</v>
      </c>
    </row>
    <row r="1542" spans="1:6" x14ac:dyDescent="0.3">
      <c r="A1542" t="s">
        <v>100</v>
      </c>
      <c r="B1542" t="s">
        <v>103</v>
      </c>
      <c r="C1542" t="s">
        <v>104</v>
      </c>
      <c r="D1542" t="s">
        <v>351</v>
      </c>
      <c r="E1542">
        <v>2148</v>
      </c>
      <c r="F1542" t="str">
        <f>VLOOKUP(D1542,'General IEC Material'!D:D,1,0)</f>
        <v>kz Inanda Seminary Clinic</v>
      </c>
    </row>
    <row r="1543" spans="1:6" x14ac:dyDescent="0.3">
      <c r="A1543" t="s">
        <v>100</v>
      </c>
      <c r="B1543" t="s">
        <v>101</v>
      </c>
      <c r="C1543" t="s">
        <v>102</v>
      </c>
      <c r="D1543" t="s">
        <v>1989</v>
      </c>
      <c r="E1543">
        <v>513</v>
      </c>
      <c r="F1543" t="str">
        <f>VLOOKUP(D1543,'General IEC Material'!D:D,1,0)</f>
        <v>kz Ingogo Clinic</v>
      </c>
    </row>
    <row r="1544" spans="1:6" x14ac:dyDescent="0.3">
      <c r="A1544" t="s">
        <v>100</v>
      </c>
      <c r="B1544" t="s">
        <v>116</v>
      </c>
      <c r="C1544" t="s">
        <v>2295</v>
      </c>
      <c r="D1544" t="s">
        <v>2299</v>
      </c>
      <c r="E1544">
        <v>763</v>
      </c>
      <c r="F1544" t="str">
        <f>VLOOKUP(D1544,'General IEC Material'!D:D,1,0)</f>
        <v>kz Inhlwathi Clinic</v>
      </c>
    </row>
    <row r="1545" spans="1:6" x14ac:dyDescent="0.3">
      <c r="A1545" t="s">
        <v>100</v>
      </c>
      <c r="B1545" t="s">
        <v>111</v>
      </c>
      <c r="C1545" t="s">
        <v>2257</v>
      </c>
      <c r="D1545" t="s">
        <v>2260</v>
      </c>
      <c r="E1545">
        <v>1410</v>
      </c>
      <c r="F1545" t="str">
        <f>VLOOKUP(D1545,'General IEC Material'!D:D,1,0)</f>
        <v>kz Injabulo Clinic</v>
      </c>
    </row>
    <row r="1546" spans="1:6" x14ac:dyDescent="0.3">
      <c r="A1546" t="s">
        <v>100</v>
      </c>
      <c r="B1546" t="s">
        <v>2410</v>
      </c>
      <c r="C1546" t="s">
        <v>2432</v>
      </c>
      <c r="D1546" t="s">
        <v>2438</v>
      </c>
      <c r="E1546">
        <v>1638</v>
      </c>
      <c r="F1546" t="str">
        <f>VLOOKUP(D1546,'General IEC Material'!D:D,1,0)</f>
        <v>kz Injisuthi Clinic</v>
      </c>
    </row>
    <row r="1547" spans="1:6" x14ac:dyDescent="0.3">
      <c r="A1547" t="s">
        <v>100</v>
      </c>
      <c r="B1547" t="s">
        <v>2351</v>
      </c>
      <c r="C1547" t="s">
        <v>2381</v>
      </c>
      <c r="D1547" t="s">
        <v>2385</v>
      </c>
      <c r="E1547">
        <v>671</v>
      </c>
      <c r="F1547" t="str">
        <f>VLOOKUP(D1547,'General IEC Material'!D:D,1,0)</f>
        <v>kz Inkosi Thathezakhe Clinic</v>
      </c>
    </row>
    <row r="1548" spans="1:6" x14ac:dyDescent="0.3">
      <c r="A1548" t="s">
        <v>100</v>
      </c>
      <c r="B1548" t="s">
        <v>2351</v>
      </c>
      <c r="C1548" t="s">
        <v>2381</v>
      </c>
      <c r="D1548" t="s">
        <v>2386</v>
      </c>
      <c r="E1548">
        <v>753</v>
      </c>
      <c r="F1548" t="str">
        <f>VLOOKUP(D1548,'General IEC Material'!D:D,1,0)</f>
        <v>kz Isandlwana Clinic</v>
      </c>
    </row>
    <row r="1549" spans="1:6" x14ac:dyDescent="0.3">
      <c r="A1549" t="s">
        <v>100</v>
      </c>
      <c r="B1549" t="s">
        <v>105</v>
      </c>
      <c r="C1549" t="s">
        <v>106</v>
      </c>
      <c r="D1549" t="s">
        <v>384</v>
      </c>
      <c r="E1549">
        <v>1255</v>
      </c>
      <c r="F1549" t="str">
        <f>VLOOKUP(D1549,'General IEC Material'!D:D,1,0)</f>
        <v>kz Isiboniso Clinic</v>
      </c>
    </row>
    <row r="1550" spans="1:6" x14ac:dyDescent="0.3">
      <c r="A1550" t="s">
        <v>100</v>
      </c>
      <c r="B1550" t="s">
        <v>103</v>
      </c>
      <c r="C1550" t="s">
        <v>104</v>
      </c>
      <c r="D1550" t="s">
        <v>352</v>
      </c>
      <c r="E1550">
        <v>2493</v>
      </c>
      <c r="F1550" t="str">
        <f>VLOOKUP(D1550,'General IEC Material'!D:D,1,0)</f>
        <v>kz Isipingo Clinic</v>
      </c>
    </row>
    <row r="1551" spans="1:6" x14ac:dyDescent="0.3">
      <c r="A1551" t="s">
        <v>100</v>
      </c>
      <c r="B1551" t="s">
        <v>2104</v>
      </c>
      <c r="C1551" t="s">
        <v>2115</v>
      </c>
      <c r="D1551" t="s">
        <v>2118</v>
      </c>
      <c r="E1551">
        <v>2293</v>
      </c>
      <c r="F1551" t="str">
        <f>VLOOKUP(D1551,'General IEC Material'!D:D,1,0)</f>
        <v>kz Isithebe Clinic</v>
      </c>
    </row>
    <row r="1552" spans="1:6" x14ac:dyDescent="0.3">
      <c r="A1552" t="s">
        <v>100</v>
      </c>
      <c r="B1552" t="s">
        <v>2104</v>
      </c>
      <c r="C1552" t="s">
        <v>2124</v>
      </c>
      <c r="D1552" t="s">
        <v>2126</v>
      </c>
      <c r="E1552">
        <v>381</v>
      </c>
      <c r="F1552" t="str">
        <f>VLOOKUP(D1552,'General IEC Material'!D:D,1,0)</f>
        <v>kz Isithundu Clinic</v>
      </c>
    </row>
    <row r="1553" spans="1:6" x14ac:dyDescent="0.3">
      <c r="A1553" t="s">
        <v>100</v>
      </c>
      <c r="B1553" t="s">
        <v>119</v>
      </c>
      <c r="C1553" t="s">
        <v>122</v>
      </c>
      <c r="D1553" t="s">
        <v>421</v>
      </c>
      <c r="E1553">
        <v>1408</v>
      </c>
      <c r="F1553" t="str">
        <f>VLOOKUP(D1553,'General IEC Material'!D:D,1,0)</f>
        <v>kz Itshelejuba Gateway Clinic</v>
      </c>
    </row>
    <row r="1554" spans="1:6" x14ac:dyDescent="0.3">
      <c r="A1554" t="s">
        <v>100</v>
      </c>
      <c r="B1554" t="s">
        <v>2059</v>
      </c>
      <c r="C1554" t="s">
        <v>2076</v>
      </c>
      <c r="D1554" t="s">
        <v>2080</v>
      </c>
      <c r="E1554">
        <v>1856</v>
      </c>
      <c r="F1554" t="str">
        <f>VLOOKUP(D1554,'General IEC Material'!D:D,1,0)</f>
        <v>kz Ixopo Clinic</v>
      </c>
    </row>
    <row r="1555" spans="1:6" x14ac:dyDescent="0.3">
      <c r="A1555" t="s">
        <v>100</v>
      </c>
      <c r="B1555" t="s">
        <v>109</v>
      </c>
      <c r="C1555" t="s">
        <v>110</v>
      </c>
      <c r="D1555" t="s">
        <v>394</v>
      </c>
      <c r="E1555">
        <v>2198</v>
      </c>
      <c r="F1555" t="str">
        <f>VLOOKUP(D1555,'General IEC Material'!D:D,1,0)</f>
        <v>kz Izingolweni Clinic</v>
      </c>
    </row>
    <row r="1556" spans="1:6" x14ac:dyDescent="0.3">
      <c r="A1556" t="s">
        <v>100</v>
      </c>
      <c r="B1556" t="s">
        <v>2059</v>
      </c>
      <c r="C1556" t="s">
        <v>2076</v>
      </c>
      <c r="D1556" t="s">
        <v>2081</v>
      </c>
      <c r="E1556">
        <v>1270</v>
      </c>
      <c r="F1556" t="str">
        <f>VLOOKUP(D1556,'General IEC Material'!D:D,1,0)</f>
        <v>kz Jolivet Clinic</v>
      </c>
    </row>
    <row r="1557" spans="1:6" x14ac:dyDescent="0.3">
      <c r="A1557" t="s">
        <v>100</v>
      </c>
      <c r="B1557" t="s">
        <v>116</v>
      </c>
      <c r="C1557" t="s">
        <v>2305</v>
      </c>
      <c r="D1557" t="s">
        <v>2310</v>
      </c>
      <c r="E1557">
        <v>1094</v>
      </c>
      <c r="F1557" t="str">
        <f>VLOOKUP(D1557,'General IEC Material'!D:D,1,0)</f>
        <v>kz Jozini Clinic</v>
      </c>
    </row>
    <row r="1558" spans="1:6" x14ac:dyDescent="0.3">
      <c r="A1558" t="s">
        <v>100</v>
      </c>
      <c r="B1558" t="s">
        <v>119</v>
      </c>
      <c r="C1558" t="s">
        <v>2490</v>
      </c>
      <c r="D1558" t="s">
        <v>2495</v>
      </c>
      <c r="E1558">
        <v>381</v>
      </c>
      <c r="F1558" t="str">
        <f>VLOOKUP(D1558,'General IEC Material'!D:D,1,0)</f>
        <v>kz Kahhemulana Clinic</v>
      </c>
    </row>
    <row r="1559" spans="1:6" x14ac:dyDescent="0.3">
      <c r="A1559" t="s">
        <v>100</v>
      </c>
      <c r="B1559" t="s">
        <v>2104</v>
      </c>
      <c r="C1559" t="s">
        <v>2105</v>
      </c>
      <c r="D1559" t="s">
        <v>2110</v>
      </c>
      <c r="E1559">
        <v>842</v>
      </c>
      <c r="F1559" t="str">
        <f>VLOOKUP(D1559,'General IEC Material'!D:D,1,0)</f>
        <v>kz Kearsney Clinic</v>
      </c>
    </row>
    <row r="1560" spans="1:6" x14ac:dyDescent="0.3">
      <c r="A1560" t="s">
        <v>100</v>
      </c>
      <c r="B1560" t="s">
        <v>119</v>
      </c>
      <c r="C1560" t="s">
        <v>120</v>
      </c>
      <c r="D1560" t="s">
        <v>2455</v>
      </c>
      <c r="E1560">
        <v>426</v>
      </c>
      <c r="F1560" t="str">
        <f>VLOOKUP(D1560,'General IEC Material'!D:D,1,0)</f>
        <v>kz Khambi Clinic</v>
      </c>
    </row>
    <row r="1561" spans="1:6" x14ac:dyDescent="0.3">
      <c r="A1561" t="s">
        <v>100</v>
      </c>
      <c r="B1561" t="s">
        <v>111</v>
      </c>
      <c r="C1561" t="s">
        <v>113</v>
      </c>
      <c r="D1561" t="s">
        <v>2269</v>
      </c>
      <c r="E1561">
        <v>988</v>
      </c>
      <c r="F1561" t="str">
        <f>VLOOKUP(D1561,'General IEC Material'!D:D,1,0)</f>
        <v>kz Khan Road Clinic</v>
      </c>
    </row>
    <row r="1562" spans="1:6" x14ac:dyDescent="0.3">
      <c r="A1562" t="s">
        <v>100</v>
      </c>
      <c r="B1562" t="s">
        <v>105</v>
      </c>
      <c r="C1562" t="s">
        <v>106</v>
      </c>
      <c r="D1562" t="s">
        <v>2148</v>
      </c>
      <c r="E1562">
        <v>1968</v>
      </c>
      <c r="F1562" t="str">
        <f>VLOOKUP(D1562,'General IEC Material'!D:D,1,0)</f>
        <v>kz Khandisa Clinic</v>
      </c>
    </row>
    <row r="1563" spans="1:6" x14ac:dyDescent="0.3">
      <c r="A1563" t="s">
        <v>100</v>
      </c>
      <c r="B1563" t="s">
        <v>109</v>
      </c>
      <c r="C1563" t="s">
        <v>2239</v>
      </c>
      <c r="D1563" t="s">
        <v>2243</v>
      </c>
      <c r="E1563">
        <v>640</v>
      </c>
      <c r="F1563" t="str">
        <f>VLOOKUP(D1563,'General IEC Material'!D:D,1,0)</f>
        <v>kz Khayelihle Clinic</v>
      </c>
    </row>
    <row r="1564" spans="1:6" x14ac:dyDescent="0.3">
      <c r="A1564" t="s">
        <v>100</v>
      </c>
      <c r="B1564" t="s">
        <v>2059</v>
      </c>
      <c r="C1564" t="s">
        <v>2060</v>
      </c>
      <c r="D1564" t="s">
        <v>2063</v>
      </c>
      <c r="E1564">
        <v>531</v>
      </c>
      <c r="F1564" t="str">
        <f>VLOOKUP(D1564,'General IEC Material'!D:D,1,0)</f>
        <v>kz Kilmun Clinic</v>
      </c>
    </row>
    <row r="1565" spans="1:6" x14ac:dyDescent="0.3">
      <c r="A1565" t="s">
        <v>100</v>
      </c>
      <c r="B1565" t="s">
        <v>105</v>
      </c>
      <c r="C1565" t="s">
        <v>108</v>
      </c>
      <c r="D1565" t="s">
        <v>392</v>
      </c>
      <c r="E1565">
        <v>1316</v>
      </c>
      <c r="F1565" t="str">
        <f>VLOOKUP(D1565,'General IEC Material'!D:D,1,0)</f>
        <v>kz King Dinuzulu Clinic</v>
      </c>
    </row>
    <row r="1566" spans="1:6" x14ac:dyDescent="0.3">
      <c r="A1566" t="s">
        <v>100</v>
      </c>
      <c r="B1566" t="s">
        <v>103</v>
      </c>
      <c r="C1566" t="s">
        <v>104</v>
      </c>
      <c r="D1566" t="s">
        <v>2010</v>
      </c>
      <c r="E1566">
        <v>1736</v>
      </c>
      <c r="F1566" t="str">
        <f>VLOOKUP(D1566,'General IEC Material'!D:D,1,0)</f>
        <v>kz Kingsburgh Clinic</v>
      </c>
    </row>
    <row r="1567" spans="1:6" x14ac:dyDescent="0.3">
      <c r="A1567" t="s">
        <v>100</v>
      </c>
      <c r="B1567" t="s">
        <v>103</v>
      </c>
      <c r="C1567" t="s">
        <v>104</v>
      </c>
      <c r="D1567" t="s">
        <v>2011</v>
      </c>
      <c r="E1567">
        <v>1399</v>
      </c>
      <c r="F1567" t="str">
        <f>VLOOKUP(D1567,'General IEC Material'!D:D,1,0)</f>
        <v>kz Klaarwater Clinic</v>
      </c>
    </row>
    <row r="1568" spans="1:6" x14ac:dyDescent="0.3">
      <c r="A1568" t="s">
        <v>100</v>
      </c>
      <c r="B1568" t="s">
        <v>2410</v>
      </c>
      <c r="C1568" t="s">
        <v>2411</v>
      </c>
      <c r="D1568" t="s">
        <v>2418</v>
      </c>
      <c r="E1568">
        <v>485</v>
      </c>
      <c r="F1568" t="str">
        <f>VLOOKUP(D1568,'General IEC Material'!D:D,1,0)</f>
        <v>kz Kleinfontein Clinic</v>
      </c>
    </row>
    <row r="1569" spans="1:6" x14ac:dyDescent="0.3">
      <c r="A1569" t="s">
        <v>100</v>
      </c>
      <c r="B1569" t="s">
        <v>103</v>
      </c>
      <c r="C1569" t="s">
        <v>104</v>
      </c>
      <c r="D1569" t="s">
        <v>2012</v>
      </c>
      <c r="E1569">
        <v>852</v>
      </c>
      <c r="F1569" t="str">
        <f>VLOOKUP(D1569,'General IEC Material'!D:D,1,0)</f>
        <v>kz Kloof Clinic</v>
      </c>
    </row>
    <row r="1570" spans="1:6" x14ac:dyDescent="0.3">
      <c r="A1570" t="s">
        <v>100</v>
      </c>
      <c r="B1570" t="s">
        <v>2059</v>
      </c>
      <c r="C1570" t="s">
        <v>2073</v>
      </c>
      <c r="D1570" t="s">
        <v>2075</v>
      </c>
      <c r="E1570">
        <v>1873</v>
      </c>
      <c r="F1570" t="str">
        <f>VLOOKUP(D1570,'General IEC Material'!D:D,1,0)</f>
        <v>kz Kokstad Clinic</v>
      </c>
    </row>
    <row r="1571" spans="1:6" x14ac:dyDescent="0.3">
      <c r="A1571" t="s">
        <v>100</v>
      </c>
      <c r="B1571" t="s">
        <v>2351</v>
      </c>
      <c r="C1571" t="s">
        <v>2397</v>
      </c>
      <c r="D1571" t="s">
        <v>2403</v>
      </c>
      <c r="E1571">
        <v>468</v>
      </c>
      <c r="F1571" t="str">
        <f>VLOOKUP(D1571,'General IEC Material'!D:D,1,0)</f>
        <v>kz Kranskop Clinic</v>
      </c>
    </row>
    <row r="1572" spans="1:6" x14ac:dyDescent="0.3">
      <c r="A1572" t="s">
        <v>100</v>
      </c>
      <c r="B1572" t="s">
        <v>103</v>
      </c>
      <c r="C1572" t="s">
        <v>104</v>
      </c>
      <c r="D1572" t="s">
        <v>353</v>
      </c>
      <c r="E1572">
        <v>7435</v>
      </c>
      <c r="F1572" t="str">
        <f>VLOOKUP(D1572,'General IEC Material'!D:D,1,0)</f>
        <v>kz KwaDabeka CHC</v>
      </c>
    </row>
    <row r="1573" spans="1:6" x14ac:dyDescent="0.3">
      <c r="A1573" t="s">
        <v>100</v>
      </c>
      <c r="B1573" t="s">
        <v>2104</v>
      </c>
      <c r="C1573" t="s">
        <v>2105</v>
      </c>
      <c r="D1573" t="s">
        <v>2111</v>
      </c>
      <c r="E1573">
        <v>4116</v>
      </c>
      <c r="F1573" t="str">
        <f>VLOOKUP(D1573,'General IEC Material'!D:D,1,0)</f>
        <v>kz KwaDukuza Clinic</v>
      </c>
    </row>
    <row r="1574" spans="1:6" x14ac:dyDescent="0.3">
      <c r="A1574" t="s">
        <v>100</v>
      </c>
      <c r="B1574" t="s">
        <v>109</v>
      </c>
      <c r="C1574" t="s">
        <v>2227</v>
      </c>
      <c r="D1574" t="s">
        <v>2230</v>
      </c>
      <c r="E1574">
        <v>636</v>
      </c>
      <c r="F1574" t="str">
        <f>VLOOKUP(D1574,'General IEC Material'!D:D,1,0)</f>
        <v>kz KwaJali Clinic</v>
      </c>
    </row>
    <row r="1575" spans="1:6" x14ac:dyDescent="0.3">
      <c r="A1575" t="s">
        <v>100</v>
      </c>
      <c r="B1575" t="s">
        <v>105</v>
      </c>
      <c r="C1575" t="s">
        <v>2155</v>
      </c>
      <c r="D1575" t="s">
        <v>2156</v>
      </c>
      <c r="E1575">
        <v>407</v>
      </c>
      <c r="F1575" t="str">
        <f>VLOOKUP(D1575,'General IEC Material'!D:D,1,0)</f>
        <v>kz KwaMagwaza Gateway Clinic</v>
      </c>
    </row>
    <row r="1576" spans="1:6" x14ac:dyDescent="0.3">
      <c r="A1576" t="s">
        <v>100</v>
      </c>
      <c r="B1576" t="s">
        <v>103</v>
      </c>
      <c r="C1576" t="s">
        <v>104</v>
      </c>
      <c r="D1576" t="s">
        <v>354</v>
      </c>
      <c r="E1576">
        <v>5136</v>
      </c>
      <c r="F1576" t="str">
        <f>VLOOKUP(D1576,'General IEC Material'!D:D,1,0)</f>
        <v>kz KwaMakhutha Clinic</v>
      </c>
    </row>
    <row r="1577" spans="1:6" x14ac:dyDescent="0.3">
      <c r="A1577" t="s">
        <v>100</v>
      </c>
      <c r="B1577" t="s">
        <v>119</v>
      </c>
      <c r="C1577" t="s">
        <v>2490</v>
      </c>
      <c r="D1577" t="s">
        <v>2496</v>
      </c>
      <c r="E1577">
        <v>532</v>
      </c>
      <c r="F1577" t="str">
        <f>VLOOKUP(D1577,'General IEC Material'!D:D,1,0)</f>
        <v>kz KwaMame Clinic</v>
      </c>
    </row>
    <row r="1578" spans="1:6" x14ac:dyDescent="0.3">
      <c r="A1578" t="s">
        <v>100</v>
      </c>
      <c r="B1578" t="s">
        <v>103</v>
      </c>
      <c r="C1578" t="s">
        <v>104</v>
      </c>
      <c r="D1578" t="s">
        <v>2013</v>
      </c>
      <c r="E1578">
        <v>1842</v>
      </c>
      <c r="F1578" t="str">
        <f>VLOOKUP(D1578,'General IEC Material'!D:D,1,0)</f>
        <v>kz KwaMashu B Clinic</v>
      </c>
    </row>
    <row r="1579" spans="1:6" x14ac:dyDescent="0.3">
      <c r="A1579" t="s">
        <v>100</v>
      </c>
      <c r="B1579" t="s">
        <v>103</v>
      </c>
      <c r="C1579" t="s">
        <v>104</v>
      </c>
      <c r="D1579" t="s">
        <v>355</v>
      </c>
      <c r="E1579">
        <v>17600</v>
      </c>
      <c r="F1579" t="str">
        <f>VLOOKUP(D1579,'General IEC Material'!D:D,1,0)</f>
        <v>kz KwaMashu Poly CHC</v>
      </c>
    </row>
    <row r="1580" spans="1:6" x14ac:dyDescent="0.3">
      <c r="A1580" t="s">
        <v>100</v>
      </c>
      <c r="B1580" t="s">
        <v>2059</v>
      </c>
      <c r="C1580" t="s">
        <v>2076</v>
      </c>
      <c r="D1580" t="s">
        <v>2082</v>
      </c>
      <c r="E1580">
        <v>418</v>
      </c>
      <c r="F1580" t="str">
        <f>VLOOKUP(D1580,'General IEC Material'!D:D,1,0)</f>
        <v>kz Kwamashumi Clinic</v>
      </c>
    </row>
    <row r="1581" spans="1:6" x14ac:dyDescent="0.3">
      <c r="A1581" t="s">
        <v>100</v>
      </c>
      <c r="B1581" t="s">
        <v>105</v>
      </c>
      <c r="C1581" t="s">
        <v>2155</v>
      </c>
      <c r="D1581" t="s">
        <v>2157</v>
      </c>
      <c r="E1581">
        <v>379</v>
      </c>
      <c r="F1581" t="str">
        <f>VLOOKUP(D1581,'General IEC Material'!D:D,1,0)</f>
        <v>kz KwaMbiza Clinic</v>
      </c>
    </row>
    <row r="1582" spans="1:6" x14ac:dyDescent="0.3">
      <c r="A1582" t="s">
        <v>100</v>
      </c>
      <c r="B1582" t="s">
        <v>105</v>
      </c>
      <c r="C1582" t="s">
        <v>107</v>
      </c>
      <c r="D1582" t="s">
        <v>2184</v>
      </c>
      <c r="E1582">
        <v>865</v>
      </c>
      <c r="F1582" t="str">
        <f>VLOOKUP(D1582,'General IEC Material'!D:D,1,0)</f>
        <v>kz KwaMbonambi Clinic (Sappi Clinic)</v>
      </c>
    </row>
    <row r="1583" spans="1:6" x14ac:dyDescent="0.3">
      <c r="A1583" t="s">
        <v>100</v>
      </c>
      <c r="B1583" t="s">
        <v>109</v>
      </c>
      <c r="C1583" t="s">
        <v>110</v>
      </c>
      <c r="D1583" t="s">
        <v>395</v>
      </c>
      <c r="E1583">
        <v>2052</v>
      </c>
      <c r="F1583" t="str">
        <f>VLOOKUP(D1583,'General IEC Material'!D:D,1,0)</f>
        <v>kz KwaMbunde Clinic</v>
      </c>
    </row>
    <row r="1584" spans="1:6" x14ac:dyDescent="0.3">
      <c r="A1584" t="s">
        <v>100</v>
      </c>
      <c r="B1584" t="s">
        <v>116</v>
      </c>
      <c r="C1584" t="s">
        <v>2305</v>
      </c>
      <c r="D1584" t="s">
        <v>2311</v>
      </c>
      <c r="E1584">
        <v>424</v>
      </c>
      <c r="F1584" t="str">
        <f>VLOOKUP(D1584,'General IEC Material'!D:D,1,0)</f>
        <v>kz KwaMbuzi Clinic</v>
      </c>
    </row>
    <row r="1585" spans="1:6" x14ac:dyDescent="0.3">
      <c r="A1585" t="s">
        <v>100</v>
      </c>
      <c r="B1585" t="s">
        <v>116</v>
      </c>
      <c r="C1585" t="s">
        <v>117</v>
      </c>
      <c r="D1585" t="s">
        <v>2328</v>
      </c>
      <c r="E1585">
        <v>2063</v>
      </c>
      <c r="F1585" t="str">
        <f>VLOOKUP(D1585,'General IEC Material'!D:D,1,0)</f>
        <v>kz KwaMsane Clinic</v>
      </c>
    </row>
    <row r="1586" spans="1:6" x14ac:dyDescent="0.3">
      <c r="A1586" t="s">
        <v>100</v>
      </c>
      <c r="B1586" t="s">
        <v>2410</v>
      </c>
      <c r="C1586" t="s">
        <v>2411</v>
      </c>
      <c r="D1586" t="s">
        <v>2419</v>
      </c>
      <c r="E1586">
        <v>722</v>
      </c>
      <c r="F1586" t="str">
        <f>VLOOKUP(D1586,'General IEC Material'!D:D,1,0)</f>
        <v>kz KwaMteyi Clinic</v>
      </c>
    </row>
    <row r="1587" spans="1:6" x14ac:dyDescent="0.3">
      <c r="A1587" t="s">
        <v>100</v>
      </c>
      <c r="B1587" t="s">
        <v>116</v>
      </c>
      <c r="C1587" t="s">
        <v>118</v>
      </c>
      <c r="D1587" t="s">
        <v>2336</v>
      </c>
      <c r="E1587">
        <v>766</v>
      </c>
      <c r="F1587" t="str">
        <f>VLOOKUP(D1587,'General IEC Material'!D:D,1,0)</f>
        <v>kz KwaNdaba Clinic</v>
      </c>
    </row>
    <row r="1588" spans="1:6" x14ac:dyDescent="0.3">
      <c r="A1588" t="s">
        <v>100</v>
      </c>
      <c r="B1588" t="s">
        <v>103</v>
      </c>
      <c r="C1588" t="s">
        <v>104</v>
      </c>
      <c r="D1588" t="s">
        <v>356</v>
      </c>
      <c r="E1588">
        <v>5231</v>
      </c>
      <c r="F1588" t="str">
        <f>VLOOKUP(D1588,'General IEC Material'!D:D,1,0)</f>
        <v>kz KwaNdengezi Clinic</v>
      </c>
    </row>
    <row r="1589" spans="1:6" x14ac:dyDescent="0.3">
      <c r="A1589" t="s">
        <v>100</v>
      </c>
      <c r="B1589" t="s">
        <v>103</v>
      </c>
      <c r="C1589" t="s">
        <v>104</v>
      </c>
      <c r="D1589" t="s">
        <v>2014</v>
      </c>
      <c r="E1589">
        <v>1363</v>
      </c>
      <c r="F1589" t="str">
        <f>VLOOKUP(D1589,'General IEC Material'!D:D,1,0)</f>
        <v>kz KwaNgcolosi Clinic</v>
      </c>
    </row>
    <row r="1590" spans="1:6" x14ac:dyDescent="0.3">
      <c r="A1590" t="s">
        <v>100</v>
      </c>
      <c r="B1590" t="s">
        <v>119</v>
      </c>
      <c r="C1590" t="s">
        <v>122</v>
      </c>
      <c r="D1590" t="s">
        <v>2519</v>
      </c>
      <c r="E1590">
        <v>389</v>
      </c>
      <c r="F1590" t="str">
        <f>VLOOKUP(D1590,'General IEC Material'!D:D,1,0)</f>
        <v>kz KwaNkundla Clinic</v>
      </c>
    </row>
    <row r="1591" spans="1:6" x14ac:dyDescent="0.3">
      <c r="A1591" t="s">
        <v>100</v>
      </c>
      <c r="B1591" t="s">
        <v>2351</v>
      </c>
      <c r="C1591" t="s">
        <v>2381</v>
      </c>
      <c r="D1591" t="s">
        <v>2387</v>
      </c>
      <c r="E1591">
        <v>515</v>
      </c>
      <c r="F1591" t="str">
        <f>VLOOKUP(D1591,'General IEC Material'!D:D,1,0)</f>
        <v>kz KwaNyezi Clinic</v>
      </c>
    </row>
    <row r="1592" spans="1:6" x14ac:dyDescent="0.3">
      <c r="A1592" t="s">
        <v>100</v>
      </c>
      <c r="B1592" t="s">
        <v>2104</v>
      </c>
      <c r="C1592" t="s">
        <v>2136</v>
      </c>
      <c r="D1592" t="s">
        <v>2139</v>
      </c>
      <c r="E1592">
        <v>362</v>
      </c>
      <c r="F1592" t="str">
        <f>VLOOKUP(D1592,'General IEC Material'!D:D,1,0)</f>
        <v>kz KwaNyuswa Clinic</v>
      </c>
    </row>
    <row r="1593" spans="1:6" x14ac:dyDescent="0.3">
      <c r="A1593" t="s">
        <v>100</v>
      </c>
      <c r="B1593" t="s">
        <v>2351</v>
      </c>
      <c r="C1593" t="s">
        <v>2397</v>
      </c>
      <c r="D1593" t="s">
        <v>2404</v>
      </c>
      <c r="E1593">
        <v>344</v>
      </c>
      <c r="F1593" t="str">
        <f>VLOOKUP(D1593,'General IEC Material'!D:D,1,0)</f>
        <v>kz KwaSenge Clinic</v>
      </c>
    </row>
    <row r="1594" spans="1:6" x14ac:dyDescent="0.3">
      <c r="A1594" t="s">
        <v>100</v>
      </c>
      <c r="B1594" t="s">
        <v>119</v>
      </c>
      <c r="C1594" t="s">
        <v>122</v>
      </c>
      <c r="D1594" t="s">
        <v>2520</v>
      </c>
      <c r="E1594">
        <v>548</v>
      </c>
      <c r="F1594" t="str">
        <f>VLOOKUP(D1594,'General IEC Material'!D:D,1,0)</f>
        <v>kz KwaShoba Clinic</v>
      </c>
    </row>
    <row r="1595" spans="1:6" x14ac:dyDescent="0.3">
      <c r="A1595" t="s">
        <v>100</v>
      </c>
      <c r="B1595" t="s">
        <v>105</v>
      </c>
      <c r="C1595" t="s">
        <v>2155</v>
      </c>
      <c r="D1595" t="s">
        <v>2158</v>
      </c>
      <c r="E1595">
        <v>483</v>
      </c>
      <c r="F1595" t="str">
        <f>VLOOKUP(D1595,'General IEC Material'!D:D,1,0)</f>
        <v>kz KwaYanguye Clinic</v>
      </c>
    </row>
    <row r="1596" spans="1:6" x14ac:dyDescent="0.3">
      <c r="A1596" t="s">
        <v>100</v>
      </c>
      <c r="B1596" t="s">
        <v>116</v>
      </c>
      <c r="C1596" t="s">
        <v>118</v>
      </c>
      <c r="D1596" t="s">
        <v>2337</v>
      </c>
      <c r="E1596">
        <v>344</v>
      </c>
      <c r="F1596" t="str">
        <f>VLOOKUP(D1596,'General IEC Material'!D:D,1,0)</f>
        <v>kz KwaZibi Clinic</v>
      </c>
    </row>
    <row r="1597" spans="1:6" x14ac:dyDescent="0.3">
      <c r="A1597" t="s">
        <v>100</v>
      </c>
      <c r="B1597" t="s">
        <v>103</v>
      </c>
      <c r="C1597" t="s">
        <v>104</v>
      </c>
      <c r="D1597" t="s">
        <v>2015</v>
      </c>
      <c r="E1597">
        <v>937</v>
      </c>
      <c r="F1597" t="str">
        <f>VLOOKUP(D1597,'General IEC Material'!D:D,1,0)</f>
        <v>kz La Lucia Clinic</v>
      </c>
    </row>
    <row r="1598" spans="1:6" x14ac:dyDescent="0.3">
      <c r="A1598" t="s">
        <v>100</v>
      </c>
      <c r="B1598" t="s">
        <v>2059</v>
      </c>
      <c r="C1598" t="s">
        <v>2087</v>
      </c>
      <c r="D1598" t="s">
        <v>2091</v>
      </c>
      <c r="E1598">
        <v>372</v>
      </c>
      <c r="F1598" t="str">
        <f>VLOOKUP(D1598,'General IEC Material'!D:D,1,0)</f>
        <v>kz Ladam Irene Clinic</v>
      </c>
    </row>
    <row r="1599" spans="1:6" x14ac:dyDescent="0.3">
      <c r="A1599" t="s">
        <v>100</v>
      </c>
      <c r="B1599" t="s">
        <v>101</v>
      </c>
      <c r="C1599" t="s">
        <v>1973</v>
      </c>
      <c r="D1599" t="s">
        <v>1978</v>
      </c>
      <c r="E1599">
        <v>729</v>
      </c>
      <c r="F1599" t="str">
        <f>VLOOKUP(D1599,'General IEC Material'!D:D,1,0)</f>
        <v>kz Ladybank Clinic</v>
      </c>
    </row>
    <row r="1600" spans="1:6" x14ac:dyDescent="0.3">
      <c r="A1600" t="s">
        <v>100</v>
      </c>
      <c r="B1600" t="s">
        <v>2410</v>
      </c>
      <c r="C1600" t="s">
        <v>2411</v>
      </c>
      <c r="D1600" t="s">
        <v>2420</v>
      </c>
      <c r="E1600">
        <v>764</v>
      </c>
      <c r="F1600" t="str">
        <f>VLOOKUP(D1600,'General IEC Material'!D:D,1,0)</f>
        <v>kz Ladysmith Gateway Clinic</v>
      </c>
    </row>
    <row r="1601" spans="1:6" x14ac:dyDescent="0.3">
      <c r="A1601" t="s">
        <v>100</v>
      </c>
      <c r="B1601" t="s">
        <v>103</v>
      </c>
      <c r="C1601" t="s">
        <v>104</v>
      </c>
      <c r="D1601" t="s">
        <v>357</v>
      </c>
      <c r="E1601">
        <v>2236</v>
      </c>
      <c r="F1601" t="str">
        <f>VLOOKUP(D1601,'General IEC Material'!D:D,1,0)</f>
        <v>kz Lamontville Clinic</v>
      </c>
    </row>
    <row r="1602" spans="1:6" x14ac:dyDescent="0.3">
      <c r="A1602" t="s">
        <v>100</v>
      </c>
      <c r="B1602" t="s">
        <v>103</v>
      </c>
      <c r="C1602" t="s">
        <v>104</v>
      </c>
      <c r="D1602" t="s">
        <v>358</v>
      </c>
      <c r="E1602">
        <v>4220</v>
      </c>
      <c r="F1602" t="str">
        <f>VLOOKUP(D1602,'General IEC Material'!D:D,1,0)</f>
        <v>kz Lancers Road Clinic</v>
      </c>
    </row>
    <row r="1603" spans="1:6" x14ac:dyDescent="0.3">
      <c r="A1603" t="s">
        <v>100</v>
      </c>
      <c r="B1603" t="s">
        <v>2410</v>
      </c>
      <c r="C1603" t="s">
        <v>2411</v>
      </c>
      <c r="D1603" t="s">
        <v>2421</v>
      </c>
      <c r="E1603">
        <v>659</v>
      </c>
      <c r="F1603" t="str">
        <f>VLOOKUP(D1603,'General IEC Material'!D:D,1,0)</f>
        <v>kz Limehill Clinic</v>
      </c>
    </row>
    <row r="1604" spans="1:6" x14ac:dyDescent="0.3">
      <c r="A1604" t="s">
        <v>100</v>
      </c>
      <c r="B1604" t="s">
        <v>2410</v>
      </c>
      <c r="C1604" t="s">
        <v>2411</v>
      </c>
      <c r="D1604" t="s">
        <v>2422</v>
      </c>
      <c r="E1604">
        <v>677</v>
      </c>
      <c r="F1604" t="str">
        <f>VLOOKUP(D1604,'General IEC Material'!D:D,1,0)</f>
        <v>kz Limit Hill Clinic</v>
      </c>
    </row>
    <row r="1605" spans="1:6" x14ac:dyDescent="0.3">
      <c r="A1605" t="s">
        <v>100</v>
      </c>
      <c r="B1605" t="s">
        <v>103</v>
      </c>
      <c r="C1605" t="s">
        <v>104</v>
      </c>
      <c r="D1605" t="s">
        <v>359</v>
      </c>
      <c r="E1605">
        <v>3168</v>
      </c>
      <c r="F1605" t="str">
        <f>VLOOKUP(D1605,'General IEC Material'!D:D,1,0)</f>
        <v>kz Lindelani Clinic</v>
      </c>
    </row>
    <row r="1606" spans="1:6" x14ac:dyDescent="0.3">
      <c r="A1606" t="s">
        <v>100</v>
      </c>
      <c r="B1606" t="s">
        <v>119</v>
      </c>
      <c r="C1606" t="s">
        <v>2490</v>
      </c>
      <c r="D1606" t="s">
        <v>2497</v>
      </c>
      <c r="E1606">
        <v>344</v>
      </c>
      <c r="F1606" t="str">
        <f>VLOOKUP(D1606,'General IEC Material'!D:D,1,0)</f>
        <v>kz Lomo Clinic</v>
      </c>
    </row>
    <row r="1607" spans="1:6" x14ac:dyDescent="0.3">
      <c r="A1607" t="s">
        <v>100</v>
      </c>
      <c r="B1607" t="s">
        <v>2059</v>
      </c>
      <c r="C1607" t="s">
        <v>2087</v>
      </c>
      <c r="D1607" t="s">
        <v>2092</v>
      </c>
      <c r="E1607">
        <v>474</v>
      </c>
      <c r="F1607" t="str">
        <f>VLOOKUP(D1607,'General IEC Material'!D:D,1,0)</f>
        <v>kz Lourdes Clinic</v>
      </c>
    </row>
    <row r="1608" spans="1:6" x14ac:dyDescent="0.3">
      <c r="A1608" t="s">
        <v>100</v>
      </c>
      <c r="B1608" t="s">
        <v>119</v>
      </c>
      <c r="C1608" t="s">
        <v>120</v>
      </c>
      <c r="D1608" t="s">
        <v>2456</v>
      </c>
      <c r="E1608">
        <v>503</v>
      </c>
      <c r="F1608" t="str">
        <f>VLOOKUP(D1608,'General IEC Material'!D:D,1,0)</f>
        <v>kz Louwsburg Clinic</v>
      </c>
    </row>
    <row r="1609" spans="1:6" x14ac:dyDescent="0.3">
      <c r="A1609" t="s">
        <v>100</v>
      </c>
      <c r="B1609" t="s">
        <v>103</v>
      </c>
      <c r="C1609" t="s">
        <v>104</v>
      </c>
      <c r="D1609" t="s">
        <v>2016</v>
      </c>
      <c r="E1609">
        <v>1878</v>
      </c>
      <c r="F1609" t="str">
        <f>VLOOKUP(D1609,'General IEC Material'!D:D,1,0)</f>
        <v>kz Lovu Clinic</v>
      </c>
    </row>
    <row r="1610" spans="1:6" x14ac:dyDescent="0.3">
      <c r="A1610" t="s">
        <v>100</v>
      </c>
      <c r="B1610" t="s">
        <v>109</v>
      </c>
      <c r="C1610" t="s">
        <v>110</v>
      </c>
      <c r="D1610" t="s">
        <v>2206</v>
      </c>
      <c r="E1610">
        <v>529</v>
      </c>
      <c r="F1610" t="str">
        <f>VLOOKUP(D1610,'General IEC Material'!D:D,1,0)</f>
        <v>kz Ludimala Clinic</v>
      </c>
    </row>
    <row r="1611" spans="1:6" x14ac:dyDescent="0.3">
      <c r="A1611" t="s">
        <v>100</v>
      </c>
      <c r="B1611" t="s">
        <v>103</v>
      </c>
      <c r="C1611" t="s">
        <v>104</v>
      </c>
      <c r="D1611" t="s">
        <v>2017</v>
      </c>
      <c r="E1611">
        <v>1550</v>
      </c>
      <c r="F1611" t="str">
        <f>VLOOKUP(D1611,'General IEC Material'!D:D,1,0)</f>
        <v>kz Luganda Clinic</v>
      </c>
    </row>
    <row r="1612" spans="1:6" x14ac:dyDescent="0.3">
      <c r="A1612" t="s">
        <v>100</v>
      </c>
      <c r="B1612" t="s">
        <v>119</v>
      </c>
      <c r="C1612" t="s">
        <v>121</v>
      </c>
      <c r="D1612" t="s">
        <v>2470</v>
      </c>
      <c r="E1612">
        <v>344</v>
      </c>
      <c r="F1612" t="str">
        <f>VLOOKUP(D1612,'General IEC Material'!D:D,1,0)</f>
        <v>kz Luneburg Clinic</v>
      </c>
    </row>
    <row r="1613" spans="1:6" x14ac:dyDescent="0.3">
      <c r="A1613" t="s">
        <v>100</v>
      </c>
      <c r="B1613" t="s">
        <v>105</v>
      </c>
      <c r="C1613" t="s">
        <v>106</v>
      </c>
      <c r="D1613" t="s">
        <v>2149</v>
      </c>
      <c r="E1613">
        <v>416</v>
      </c>
      <c r="F1613" t="str">
        <f>VLOOKUP(D1613,'General IEC Material'!D:D,1,0)</f>
        <v>kz Luwamba Clinic</v>
      </c>
    </row>
    <row r="1614" spans="1:6" x14ac:dyDescent="0.3">
      <c r="A1614" t="s">
        <v>100</v>
      </c>
      <c r="B1614" t="s">
        <v>105</v>
      </c>
      <c r="C1614" t="s">
        <v>106</v>
      </c>
      <c r="D1614" t="s">
        <v>2150</v>
      </c>
      <c r="E1614">
        <v>972</v>
      </c>
      <c r="F1614" t="str">
        <f>VLOOKUP(D1614,'General IEC Material'!D:D,1,0)</f>
        <v>kz Mabamba Clinic</v>
      </c>
    </row>
    <row r="1615" spans="1:6" x14ac:dyDescent="0.3">
      <c r="A1615" t="s">
        <v>100</v>
      </c>
      <c r="B1615" t="s">
        <v>119</v>
      </c>
      <c r="C1615" t="s">
        <v>2490</v>
      </c>
      <c r="D1615" t="s">
        <v>2498</v>
      </c>
      <c r="E1615">
        <v>476</v>
      </c>
      <c r="F1615" t="str">
        <f>VLOOKUP(D1615,'General IEC Material'!D:D,1,0)</f>
        <v>kz Mabedlane Clinic</v>
      </c>
    </row>
    <row r="1616" spans="1:6" x14ac:dyDescent="0.3">
      <c r="A1616" t="s">
        <v>100</v>
      </c>
      <c r="B1616" t="s">
        <v>109</v>
      </c>
      <c r="C1616" t="s">
        <v>2239</v>
      </c>
      <c r="D1616" t="s">
        <v>2244</v>
      </c>
      <c r="E1616">
        <v>391</v>
      </c>
      <c r="F1616" t="str">
        <f>VLOOKUP(D1616,'General IEC Material'!D:D,1,0)</f>
        <v>kz Mabheleni Clinic</v>
      </c>
    </row>
    <row r="1617" spans="1:6" x14ac:dyDescent="0.3">
      <c r="A1617" t="s">
        <v>100</v>
      </c>
      <c r="B1617" t="s">
        <v>105</v>
      </c>
      <c r="C1617" t="s">
        <v>2163</v>
      </c>
      <c r="D1617" t="s">
        <v>2170</v>
      </c>
      <c r="E1617">
        <v>370</v>
      </c>
      <c r="F1617" t="str">
        <f>VLOOKUP(D1617,'General IEC Material'!D:D,1,0)</f>
        <v>kz Mabhuqweni Clinic</v>
      </c>
    </row>
    <row r="1618" spans="1:6" x14ac:dyDescent="0.3">
      <c r="A1618" t="s">
        <v>100</v>
      </c>
      <c r="B1618" t="s">
        <v>116</v>
      </c>
      <c r="C1618" t="s">
        <v>118</v>
      </c>
      <c r="D1618" t="s">
        <v>2338</v>
      </c>
      <c r="E1618">
        <v>344</v>
      </c>
      <c r="F1618" t="str">
        <f>VLOOKUP(D1618,'General IEC Material'!D:D,1,0)</f>
        <v>kz Mabibi Clinic</v>
      </c>
    </row>
    <row r="1619" spans="1:6" x14ac:dyDescent="0.3">
      <c r="A1619" t="s">
        <v>100</v>
      </c>
      <c r="B1619" t="s">
        <v>116</v>
      </c>
      <c r="C1619" t="s">
        <v>2295</v>
      </c>
      <c r="D1619" t="s">
        <v>2300</v>
      </c>
      <c r="E1619">
        <v>636</v>
      </c>
      <c r="F1619" t="str">
        <f>VLOOKUP(D1619,'General IEC Material'!D:D,1,0)</f>
        <v>kz Macabuzela Clinic</v>
      </c>
    </row>
    <row r="1620" spans="1:6" x14ac:dyDescent="0.3">
      <c r="A1620" t="s">
        <v>100</v>
      </c>
      <c r="B1620" t="s">
        <v>2104</v>
      </c>
      <c r="C1620" t="s">
        <v>2115</v>
      </c>
      <c r="D1620" t="s">
        <v>2119</v>
      </c>
      <c r="E1620">
        <v>476</v>
      </c>
      <c r="F1620" t="str">
        <f>VLOOKUP(D1620,'General IEC Material'!D:D,1,0)</f>
        <v>kz Macambini Clinic</v>
      </c>
    </row>
    <row r="1621" spans="1:6" x14ac:dyDescent="0.3">
      <c r="A1621" t="s">
        <v>100</v>
      </c>
      <c r="B1621" t="s">
        <v>116</v>
      </c>
      <c r="C1621" t="s">
        <v>117</v>
      </c>
      <c r="D1621" t="s">
        <v>2329</v>
      </c>
      <c r="E1621">
        <v>667</v>
      </c>
      <c r="F1621" t="str">
        <f>VLOOKUP(D1621,'General IEC Material'!D:D,1,0)</f>
        <v>kz Machibini Clinic</v>
      </c>
    </row>
    <row r="1622" spans="1:6" x14ac:dyDescent="0.3">
      <c r="A1622" t="s">
        <v>100</v>
      </c>
      <c r="B1622" t="s">
        <v>101</v>
      </c>
      <c r="C1622" t="s">
        <v>102</v>
      </c>
      <c r="D1622" t="s">
        <v>330</v>
      </c>
      <c r="E1622">
        <v>3102</v>
      </c>
      <c r="F1622" t="str">
        <f>VLOOKUP(D1622,'General IEC Material'!D:D,1,0)</f>
        <v>kz Madadeni 1 Clinic</v>
      </c>
    </row>
    <row r="1623" spans="1:6" x14ac:dyDescent="0.3">
      <c r="A1623" t="s">
        <v>100</v>
      </c>
      <c r="B1623" t="s">
        <v>101</v>
      </c>
      <c r="C1623" t="s">
        <v>102</v>
      </c>
      <c r="D1623" t="s">
        <v>331</v>
      </c>
      <c r="E1623">
        <v>3126</v>
      </c>
      <c r="F1623" t="str">
        <f>VLOOKUP(D1623,'General IEC Material'!D:D,1,0)</f>
        <v>kz Madadeni 5 Clinic</v>
      </c>
    </row>
    <row r="1624" spans="1:6" x14ac:dyDescent="0.3">
      <c r="A1624" t="s">
        <v>100</v>
      </c>
      <c r="B1624" t="s">
        <v>101</v>
      </c>
      <c r="C1624" t="s">
        <v>102</v>
      </c>
      <c r="D1624" t="s">
        <v>1990</v>
      </c>
      <c r="E1624">
        <v>2147</v>
      </c>
      <c r="F1624" t="str">
        <f>VLOOKUP(D1624,'General IEC Material'!D:D,1,0)</f>
        <v>kz Madadeni 7 Clinic</v>
      </c>
    </row>
    <row r="1625" spans="1:6" x14ac:dyDescent="0.3">
      <c r="A1625" t="s">
        <v>100</v>
      </c>
      <c r="B1625" t="s">
        <v>101</v>
      </c>
      <c r="C1625" t="s">
        <v>102</v>
      </c>
      <c r="D1625" t="s">
        <v>1991</v>
      </c>
      <c r="E1625">
        <v>1528</v>
      </c>
      <c r="F1625" t="str">
        <f>VLOOKUP(D1625,'General IEC Material'!D:D,1,0)</f>
        <v>kz Madadeni Gateway Clinic</v>
      </c>
    </row>
    <row r="1626" spans="1:6" x14ac:dyDescent="0.3">
      <c r="A1626" t="s">
        <v>100</v>
      </c>
      <c r="B1626" t="s">
        <v>2410</v>
      </c>
      <c r="C1626" t="s">
        <v>2432</v>
      </c>
      <c r="D1626" t="s">
        <v>2439</v>
      </c>
      <c r="E1626">
        <v>794</v>
      </c>
      <c r="F1626" t="str">
        <f>VLOOKUP(D1626,'General IEC Material'!D:D,1,0)</f>
        <v>kz Madiba Clinic</v>
      </c>
    </row>
    <row r="1627" spans="1:6" x14ac:dyDescent="0.3">
      <c r="A1627" t="s">
        <v>100</v>
      </c>
      <c r="B1627" t="s">
        <v>109</v>
      </c>
      <c r="C1627" t="s">
        <v>110</v>
      </c>
      <c r="D1627" t="s">
        <v>2207</v>
      </c>
      <c r="E1627">
        <v>625</v>
      </c>
      <c r="F1627" t="str">
        <f>VLOOKUP(D1627,'General IEC Material'!D:D,1,0)</f>
        <v>kz Madlala Clinic</v>
      </c>
    </row>
    <row r="1628" spans="1:6" x14ac:dyDescent="0.3">
      <c r="A1628" t="s">
        <v>100</v>
      </c>
      <c r="B1628" t="s">
        <v>116</v>
      </c>
      <c r="C1628" t="s">
        <v>118</v>
      </c>
      <c r="D1628" t="s">
        <v>2339</v>
      </c>
      <c r="E1628">
        <v>547</v>
      </c>
      <c r="F1628" t="str">
        <f>VLOOKUP(D1628,'General IEC Material'!D:D,1,0)</f>
        <v>kz Madonela Clinic</v>
      </c>
    </row>
    <row r="1629" spans="1:6" x14ac:dyDescent="0.3">
      <c r="A1629" t="s">
        <v>100</v>
      </c>
      <c r="B1629" t="s">
        <v>116</v>
      </c>
      <c r="C1629" t="s">
        <v>117</v>
      </c>
      <c r="D1629" t="s">
        <v>2330</v>
      </c>
      <c r="E1629">
        <v>1085</v>
      </c>
      <c r="F1629" t="str">
        <f>VLOOKUP(D1629,'General IEC Material'!D:D,1,0)</f>
        <v>kz Madwaleni Clinic</v>
      </c>
    </row>
    <row r="1630" spans="1:6" x14ac:dyDescent="0.3">
      <c r="A1630" t="s">
        <v>100</v>
      </c>
      <c r="B1630" t="s">
        <v>111</v>
      </c>
      <c r="C1630" t="s">
        <v>113</v>
      </c>
      <c r="D1630" t="s">
        <v>2270</v>
      </c>
      <c r="E1630">
        <v>1511</v>
      </c>
      <c r="F1630" t="str">
        <f>VLOOKUP(D1630,'General IEC Material'!D:D,1,0)</f>
        <v>kz Mafakathini Clinic</v>
      </c>
    </row>
    <row r="1631" spans="1:6" x14ac:dyDescent="0.3">
      <c r="A1631" t="s">
        <v>100</v>
      </c>
      <c r="B1631" t="s">
        <v>103</v>
      </c>
      <c r="C1631" t="s">
        <v>104</v>
      </c>
      <c r="D1631" t="s">
        <v>2018</v>
      </c>
      <c r="E1631">
        <v>1182</v>
      </c>
      <c r="F1631" t="str">
        <f>VLOOKUP(D1631,'General IEC Material'!D:D,1,0)</f>
        <v>kz Magabheni Clinic</v>
      </c>
    </row>
    <row r="1632" spans="1:6" x14ac:dyDescent="0.3">
      <c r="A1632" t="s">
        <v>100</v>
      </c>
      <c r="B1632" t="s">
        <v>119</v>
      </c>
      <c r="C1632" t="s">
        <v>2490</v>
      </c>
      <c r="D1632" t="s">
        <v>2499</v>
      </c>
      <c r="E1632">
        <v>344</v>
      </c>
      <c r="F1632" t="str">
        <f>VLOOKUP(D1632,'General IEC Material'!D:D,1,0)</f>
        <v>kz Magagadolo Clinic</v>
      </c>
    </row>
    <row r="1633" spans="1:6" x14ac:dyDescent="0.3">
      <c r="A1633" t="s">
        <v>100</v>
      </c>
      <c r="B1633" t="s">
        <v>111</v>
      </c>
      <c r="C1633" t="s">
        <v>2257</v>
      </c>
      <c r="D1633" t="s">
        <v>2261</v>
      </c>
      <c r="E1633">
        <v>1357</v>
      </c>
      <c r="F1633" t="str">
        <f>VLOOKUP(D1633,'General IEC Material'!D:D,1,0)</f>
        <v>kz Maguzu Clinic</v>
      </c>
    </row>
    <row r="1634" spans="1:6" x14ac:dyDescent="0.3">
      <c r="A1634" t="s">
        <v>100</v>
      </c>
      <c r="B1634" t="s">
        <v>119</v>
      </c>
      <c r="C1634" t="s">
        <v>2474</v>
      </c>
      <c r="D1634" t="s">
        <v>2480</v>
      </c>
      <c r="E1634">
        <v>386</v>
      </c>
      <c r="F1634" t="str">
        <f>VLOOKUP(D1634,'General IEC Material'!D:D,1,0)</f>
        <v>kz Mahashini Clinic</v>
      </c>
    </row>
    <row r="1635" spans="1:6" x14ac:dyDescent="0.3">
      <c r="A1635" t="s">
        <v>100</v>
      </c>
      <c r="B1635" t="s">
        <v>103</v>
      </c>
      <c r="C1635" t="s">
        <v>104</v>
      </c>
      <c r="D1635" t="s">
        <v>2019</v>
      </c>
      <c r="E1635">
        <v>637</v>
      </c>
      <c r="F1635" t="str">
        <f>VLOOKUP(D1635,'General IEC Material'!D:D,1,0)</f>
        <v>kz Mahatma Gandhi Gateway Clinic</v>
      </c>
    </row>
    <row r="1636" spans="1:6" x14ac:dyDescent="0.3">
      <c r="A1636" t="s">
        <v>100</v>
      </c>
      <c r="B1636" t="s">
        <v>116</v>
      </c>
      <c r="C1636" t="s">
        <v>118</v>
      </c>
      <c r="D1636" t="s">
        <v>2340</v>
      </c>
      <c r="E1636">
        <v>690</v>
      </c>
      <c r="F1636" t="str">
        <f>VLOOKUP(D1636,'General IEC Material'!D:D,1,0)</f>
        <v>kz Mahlungulu Clinic</v>
      </c>
    </row>
    <row r="1637" spans="1:6" x14ac:dyDescent="0.3">
      <c r="A1637" t="s">
        <v>100</v>
      </c>
      <c r="B1637" t="s">
        <v>111</v>
      </c>
      <c r="C1637" t="s">
        <v>2253</v>
      </c>
      <c r="D1637" t="s">
        <v>2255</v>
      </c>
      <c r="E1637">
        <v>344</v>
      </c>
      <c r="F1637" t="str">
        <f>VLOOKUP(D1637,'General IEC Material'!D:D,1,0)</f>
        <v>kz Mahlutshini Clinic</v>
      </c>
    </row>
    <row r="1638" spans="1:6" x14ac:dyDescent="0.3">
      <c r="A1638" t="s">
        <v>100</v>
      </c>
      <c r="B1638" t="s">
        <v>116</v>
      </c>
      <c r="C1638" t="s">
        <v>2305</v>
      </c>
      <c r="D1638" t="s">
        <v>2312</v>
      </c>
      <c r="E1638">
        <v>725</v>
      </c>
      <c r="F1638" t="str">
        <f>VLOOKUP(D1638,'General IEC Material'!D:D,1,0)</f>
        <v>kz Makhathini Clinic</v>
      </c>
    </row>
    <row r="1639" spans="1:6" x14ac:dyDescent="0.3">
      <c r="A1639" t="s">
        <v>100</v>
      </c>
      <c r="B1639" t="s">
        <v>119</v>
      </c>
      <c r="C1639" t="s">
        <v>2490</v>
      </c>
      <c r="D1639" t="s">
        <v>2500</v>
      </c>
      <c r="E1639">
        <v>475</v>
      </c>
      <c r="F1639" t="str">
        <f>VLOOKUP(D1639,'General IEC Material'!D:D,1,0)</f>
        <v>kz Makhosini Clinic</v>
      </c>
    </row>
    <row r="1640" spans="1:6" x14ac:dyDescent="0.3">
      <c r="A1640" t="s">
        <v>100</v>
      </c>
      <c r="B1640" t="s">
        <v>116</v>
      </c>
      <c r="C1640" t="s">
        <v>2295</v>
      </c>
      <c r="D1640" t="s">
        <v>2301</v>
      </c>
      <c r="E1640">
        <v>479</v>
      </c>
      <c r="F1640" t="str">
        <f>VLOOKUP(D1640,'General IEC Material'!D:D,1,0)</f>
        <v>kz Makhowe Clinic</v>
      </c>
    </row>
    <row r="1641" spans="1:6" x14ac:dyDescent="0.3">
      <c r="A1641" t="s">
        <v>100</v>
      </c>
      <c r="B1641" t="s">
        <v>119</v>
      </c>
      <c r="C1641" t="s">
        <v>120</v>
      </c>
      <c r="D1641" t="s">
        <v>2457</v>
      </c>
      <c r="E1641">
        <v>344</v>
      </c>
      <c r="F1641" t="str">
        <f>VLOOKUP(D1641,'General IEC Material'!D:D,1,0)</f>
        <v>kz Makhwela Clinic</v>
      </c>
    </row>
    <row r="1642" spans="1:6" x14ac:dyDescent="0.3">
      <c r="A1642" t="s">
        <v>100</v>
      </c>
      <c r="B1642" t="s">
        <v>2059</v>
      </c>
      <c r="C1642" t="s">
        <v>2087</v>
      </c>
      <c r="D1642" t="s">
        <v>2093</v>
      </c>
      <c r="E1642">
        <v>845</v>
      </c>
      <c r="F1642" t="str">
        <f>VLOOKUP(D1642,'General IEC Material'!D:D,1,0)</f>
        <v>kz Malenge Clinic</v>
      </c>
    </row>
    <row r="1643" spans="1:6" x14ac:dyDescent="0.3">
      <c r="A1643" t="s">
        <v>100</v>
      </c>
      <c r="B1643" t="s">
        <v>105</v>
      </c>
      <c r="C1643" t="s">
        <v>2163</v>
      </c>
      <c r="D1643" t="s">
        <v>2171</v>
      </c>
      <c r="E1643">
        <v>344</v>
      </c>
      <c r="F1643" t="str">
        <f>VLOOKUP(D1643,'General IEC Material'!D:D,1,0)</f>
        <v>kz Malunga Clinic</v>
      </c>
    </row>
    <row r="1644" spans="1:6" x14ac:dyDescent="0.3">
      <c r="A1644" t="s">
        <v>100</v>
      </c>
      <c r="B1644" t="s">
        <v>111</v>
      </c>
      <c r="C1644" t="s">
        <v>2286</v>
      </c>
      <c r="D1644" t="s">
        <v>2293</v>
      </c>
      <c r="E1644">
        <v>743</v>
      </c>
      <c r="F1644" t="str">
        <f>VLOOKUP(D1644,'General IEC Material'!D:D,1,0)</f>
        <v>kz Mambedwini Clinic</v>
      </c>
    </row>
    <row r="1645" spans="1:6" x14ac:dyDescent="0.3">
      <c r="A1645" t="s">
        <v>100</v>
      </c>
      <c r="B1645" t="s">
        <v>116</v>
      </c>
      <c r="C1645" t="s">
        <v>118</v>
      </c>
      <c r="D1645" t="s">
        <v>2341</v>
      </c>
      <c r="E1645">
        <v>354</v>
      </c>
      <c r="F1645" t="str">
        <f>VLOOKUP(D1645,'General IEC Material'!D:D,1,0)</f>
        <v>kz Manaba Clinic</v>
      </c>
    </row>
    <row r="1646" spans="1:6" x14ac:dyDescent="0.3">
      <c r="A1646" t="s">
        <v>100</v>
      </c>
      <c r="B1646" t="s">
        <v>105</v>
      </c>
      <c r="C1646" t="s">
        <v>2163</v>
      </c>
      <c r="D1646" t="s">
        <v>2172</v>
      </c>
      <c r="E1646">
        <v>344</v>
      </c>
      <c r="F1646" t="str">
        <f>VLOOKUP(D1646,'General IEC Material'!D:D,1,0)</f>
        <v>kz Mandaba Clinic</v>
      </c>
    </row>
    <row r="1647" spans="1:6" x14ac:dyDescent="0.3">
      <c r="A1647" t="s">
        <v>100</v>
      </c>
      <c r="B1647" t="s">
        <v>2104</v>
      </c>
      <c r="C1647" t="s">
        <v>2115</v>
      </c>
      <c r="D1647" t="s">
        <v>2120</v>
      </c>
      <c r="E1647">
        <v>607</v>
      </c>
      <c r="F1647" t="str">
        <f>VLOOKUP(D1647,'General IEC Material'!D:D,1,0)</f>
        <v>kz Mandeni Clinic</v>
      </c>
    </row>
    <row r="1648" spans="1:6" x14ac:dyDescent="0.3">
      <c r="A1648" t="s">
        <v>100</v>
      </c>
      <c r="B1648" t="s">
        <v>105</v>
      </c>
      <c r="C1648" t="s">
        <v>106</v>
      </c>
      <c r="D1648" t="s">
        <v>2151</v>
      </c>
      <c r="E1648">
        <v>892</v>
      </c>
      <c r="F1648" t="str">
        <f>VLOOKUP(D1648,'General IEC Material'!D:D,1,0)</f>
        <v>kz Mandlanzini Clinic</v>
      </c>
    </row>
    <row r="1649" spans="1:6" x14ac:dyDescent="0.3">
      <c r="A1649" t="s">
        <v>100</v>
      </c>
      <c r="B1649" t="s">
        <v>2351</v>
      </c>
      <c r="C1649" t="s">
        <v>2359</v>
      </c>
      <c r="D1649" t="s">
        <v>2367</v>
      </c>
      <c r="E1649">
        <v>591</v>
      </c>
      <c r="F1649" t="str">
        <f>VLOOKUP(D1649,'General IEC Material'!D:D,1,0)</f>
        <v>kz Mandleni Clinic</v>
      </c>
    </row>
    <row r="1650" spans="1:6" x14ac:dyDescent="0.3">
      <c r="A1650" t="s">
        <v>100</v>
      </c>
      <c r="B1650" t="s">
        <v>2351</v>
      </c>
      <c r="C1650" t="s">
        <v>2381</v>
      </c>
      <c r="D1650" t="s">
        <v>2388</v>
      </c>
      <c r="E1650">
        <v>419</v>
      </c>
      <c r="F1650" t="str">
        <f>VLOOKUP(D1650,'General IEC Material'!D:D,1,0)</f>
        <v>kz Mangeni Clinic</v>
      </c>
    </row>
    <row r="1651" spans="1:6" x14ac:dyDescent="0.3">
      <c r="A1651" t="s">
        <v>100</v>
      </c>
      <c r="B1651" t="s">
        <v>116</v>
      </c>
      <c r="C1651" t="s">
        <v>118</v>
      </c>
      <c r="D1651" t="s">
        <v>415</v>
      </c>
      <c r="E1651">
        <v>947</v>
      </c>
      <c r="F1651" t="str">
        <f>VLOOKUP(D1651,'General IEC Material'!D:D,1,0)</f>
        <v>kz Manguzi Gateway Clinic</v>
      </c>
    </row>
    <row r="1652" spans="1:6" x14ac:dyDescent="0.3">
      <c r="A1652" t="s">
        <v>100</v>
      </c>
      <c r="B1652" t="s">
        <v>2351</v>
      </c>
      <c r="C1652" t="s">
        <v>2381</v>
      </c>
      <c r="D1652" t="s">
        <v>2389</v>
      </c>
      <c r="E1652">
        <v>344</v>
      </c>
      <c r="F1652" t="str">
        <f>VLOOKUP(D1652,'General IEC Material'!D:D,1,0)</f>
        <v>kz Manxili Clinic</v>
      </c>
    </row>
    <row r="1653" spans="1:6" x14ac:dyDescent="0.3">
      <c r="A1653" t="s">
        <v>100</v>
      </c>
      <c r="B1653" t="s">
        <v>105</v>
      </c>
      <c r="C1653" t="s">
        <v>2163</v>
      </c>
      <c r="D1653" t="s">
        <v>2173</v>
      </c>
      <c r="E1653">
        <v>389</v>
      </c>
      <c r="F1653" t="str">
        <f>VLOOKUP(D1653,'General IEC Material'!D:D,1,0)</f>
        <v>kz Manyane Clinic</v>
      </c>
    </row>
    <row r="1654" spans="1:6" x14ac:dyDescent="0.3">
      <c r="A1654" t="s">
        <v>100</v>
      </c>
      <c r="B1654" t="s">
        <v>116</v>
      </c>
      <c r="C1654" t="s">
        <v>2305</v>
      </c>
      <c r="D1654" t="s">
        <v>2313</v>
      </c>
      <c r="E1654">
        <v>408</v>
      </c>
      <c r="F1654" t="str">
        <f>VLOOKUP(D1654,'General IEC Material'!D:D,1,0)</f>
        <v>kz Manyiseni Clinic</v>
      </c>
    </row>
    <row r="1655" spans="1:6" x14ac:dyDescent="0.3">
      <c r="A1655" t="s">
        <v>100</v>
      </c>
      <c r="B1655" t="s">
        <v>103</v>
      </c>
      <c r="C1655" t="s">
        <v>104</v>
      </c>
      <c r="D1655" t="s">
        <v>2020</v>
      </c>
      <c r="E1655">
        <v>1167</v>
      </c>
      <c r="F1655" t="str">
        <f>VLOOKUP(D1655,'General IEC Material'!D:D,1,0)</f>
        <v>kz Maphephetheni Clinic</v>
      </c>
    </row>
    <row r="1656" spans="1:6" x14ac:dyDescent="0.3">
      <c r="A1656" t="s">
        <v>100</v>
      </c>
      <c r="B1656" t="s">
        <v>119</v>
      </c>
      <c r="C1656" t="s">
        <v>2474</v>
      </c>
      <c r="D1656" t="s">
        <v>2481</v>
      </c>
      <c r="E1656">
        <v>430</v>
      </c>
      <c r="F1656" t="str">
        <f>VLOOKUP(D1656,'General IEC Material'!D:D,1,0)</f>
        <v>kz Maphophoma Clinic</v>
      </c>
    </row>
    <row r="1657" spans="1:6" x14ac:dyDescent="0.3">
      <c r="A1657" t="s">
        <v>100</v>
      </c>
      <c r="B1657" t="s">
        <v>2104</v>
      </c>
      <c r="C1657" t="s">
        <v>2124</v>
      </c>
      <c r="D1657" t="s">
        <v>2127</v>
      </c>
      <c r="E1657">
        <v>752</v>
      </c>
      <c r="F1657" t="str">
        <f>VLOOKUP(D1657,'General IEC Material'!D:D,1,0)</f>
        <v>kz Maphumulo Clinic</v>
      </c>
    </row>
    <row r="1658" spans="1:6" x14ac:dyDescent="0.3">
      <c r="A1658" t="s">
        <v>100</v>
      </c>
      <c r="B1658" t="s">
        <v>116</v>
      </c>
      <c r="C1658" t="s">
        <v>118</v>
      </c>
      <c r="D1658" t="s">
        <v>416</v>
      </c>
      <c r="E1658">
        <v>1092</v>
      </c>
      <c r="F1658" t="str">
        <f>VLOOKUP(D1658,'General IEC Material'!D:D,1,0)</f>
        <v>kz Maputa Clinic</v>
      </c>
    </row>
    <row r="1659" spans="1:6" x14ac:dyDescent="0.3">
      <c r="A1659" t="s">
        <v>100</v>
      </c>
      <c r="B1659" t="s">
        <v>2104</v>
      </c>
      <c r="C1659" t="s">
        <v>2124</v>
      </c>
      <c r="D1659" t="s">
        <v>2128</v>
      </c>
      <c r="E1659">
        <v>389</v>
      </c>
      <c r="F1659" t="str">
        <f>VLOOKUP(D1659,'General IEC Material'!D:D,1,0)</f>
        <v>kz Maqumbi Clinic</v>
      </c>
    </row>
    <row r="1660" spans="1:6" x14ac:dyDescent="0.3">
      <c r="A1660" t="s">
        <v>100</v>
      </c>
      <c r="B1660" t="s">
        <v>109</v>
      </c>
      <c r="C1660" t="s">
        <v>110</v>
      </c>
      <c r="D1660" t="s">
        <v>2208</v>
      </c>
      <c r="E1660">
        <v>1695</v>
      </c>
      <c r="F1660" t="str">
        <f>VLOOKUP(D1660,'General IEC Material'!D:D,1,0)</f>
        <v>kz Marburg Clinic</v>
      </c>
    </row>
    <row r="1661" spans="1:6" x14ac:dyDescent="0.3">
      <c r="A1661" t="s">
        <v>100</v>
      </c>
      <c r="B1661" t="s">
        <v>109</v>
      </c>
      <c r="C1661" t="s">
        <v>110</v>
      </c>
      <c r="D1661" t="s">
        <v>396</v>
      </c>
      <c r="E1661">
        <v>1852</v>
      </c>
      <c r="F1661" t="str">
        <f>VLOOKUP(D1661,'General IEC Material'!D:D,1,0)</f>
        <v>kz Margate Clinic</v>
      </c>
    </row>
    <row r="1662" spans="1:6" x14ac:dyDescent="0.3">
      <c r="A1662" t="s">
        <v>100</v>
      </c>
      <c r="B1662" t="s">
        <v>103</v>
      </c>
      <c r="C1662" t="s">
        <v>104</v>
      </c>
      <c r="D1662" t="s">
        <v>2021</v>
      </c>
      <c r="E1662">
        <v>1164</v>
      </c>
      <c r="F1662" t="str">
        <f>VLOOKUP(D1662,'General IEC Material'!D:D,1,0)</f>
        <v>kz Mariannridge Clinic</v>
      </c>
    </row>
    <row r="1663" spans="1:6" x14ac:dyDescent="0.3">
      <c r="A1663" t="s">
        <v>100</v>
      </c>
      <c r="B1663" t="s">
        <v>119</v>
      </c>
      <c r="C1663" t="s">
        <v>2490</v>
      </c>
      <c r="D1663" t="s">
        <v>2501</v>
      </c>
      <c r="E1663">
        <v>450</v>
      </c>
      <c r="F1663" t="str">
        <f>VLOOKUP(D1663,'General IEC Material'!D:D,1,0)</f>
        <v>kz Mashona Clinic</v>
      </c>
    </row>
    <row r="1664" spans="1:6" x14ac:dyDescent="0.3">
      <c r="A1664" t="s">
        <v>100</v>
      </c>
      <c r="B1664" t="s">
        <v>119</v>
      </c>
      <c r="C1664" t="s">
        <v>120</v>
      </c>
      <c r="D1664" t="s">
        <v>2458</v>
      </c>
      <c r="E1664">
        <v>2079</v>
      </c>
      <c r="F1664" t="str">
        <f>VLOOKUP(D1664,'General IEC Material'!D:D,1,0)</f>
        <v>kz Mason Street Clinic</v>
      </c>
    </row>
    <row r="1665" spans="1:6" x14ac:dyDescent="0.3">
      <c r="A1665" t="s">
        <v>100</v>
      </c>
      <c r="B1665" t="s">
        <v>111</v>
      </c>
      <c r="C1665" t="s">
        <v>113</v>
      </c>
      <c r="D1665" t="s">
        <v>2271</v>
      </c>
      <c r="E1665">
        <v>1185</v>
      </c>
      <c r="F1665" t="str">
        <f>VLOOKUP(D1665,'General IEC Material'!D:D,1,0)</f>
        <v>kz Masons Clinic</v>
      </c>
    </row>
    <row r="1666" spans="1:6" x14ac:dyDescent="0.3">
      <c r="A1666" t="s">
        <v>100</v>
      </c>
      <c r="B1666" t="s">
        <v>2351</v>
      </c>
      <c r="C1666" t="s">
        <v>2381</v>
      </c>
      <c r="D1666" t="s">
        <v>2390</v>
      </c>
      <c r="E1666">
        <v>470</v>
      </c>
      <c r="F1666" t="str">
        <f>VLOOKUP(D1666,'General IEC Material'!D:D,1,0)</f>
        <v>kz Masotsheni Clinic</v>
      </c>
    </row>
    <row r="1667" spans="1:6" x14ac:dyDescent="0.3">
      <c r="A1667" t="s">
        <v>100</v>
      </c>
      <c r="B1667" t="s">
        <v>105</v>
      </c>
      <c r="C1667" t="s">
        <v>108</v>
      </c>
      <c r="D1667" t="s">
        <v>2193</v>
      </c>
      <c r="E1667">
        <v>412</v>
      </c>
      <c r="F1667" t="str">
        <f>VLOOKUP(D1667,'General IEC Material'!D:D,1,0)</f>
        <v>kz Mathungela Clinic</v>
      </c>
    </row>
    <row r="1668" spans="1:6" x14ac:dyDescent="0.3">
      <c r="A1668" t="s">
        <v>100</v>
      </c>
      <c r="B1668" t="s">
        <v>2410</v>
      </c>
      <c r="C1668" t="s">
        <v>2411</v>
      </c>
      <c r="D1668" t="s">
        <v>2423</v>
      </c>
      <c r="E1668">
        <v>588</v>
      </c>
      <c r="F1668" t="str">
        <f>VLOOKUP(D1668,'General IEC Material'!D:D,1,0)</f>
        <v>kz Matiwaneskop Clinic</v>
      </c>
    </row>
    <row r="1669" spans="1:6" x14ac:dyDescent="0.3">
      <c r="A1669" t="s">
        <v>100</v>
      </c>
      <c r="B1669" t="s">
        <v>2351</v>
      </c>
      <c r="C1669" t="s">
        <v>2359</v>
      </c>
      <c r="D1669" t="s">
        <v>2368</v>
      </c>
      <c r="E1669">
        <v>344</v>
      </c>
      <c r="F1669" t="str">
        <f>VLOOKUP(D1669,'General IEC Material'!D:D,1,0)</f>
        <v>kz Mawele Clinic</v>
      </c>
    </row>
    <row r="1670" spans="1:6" x14ac:dyDescent="0.3">
      <c r="A1670" t="s">
        <v>100</v>
      </c>
      <c r="B1670" t="s">
        <v>111</v>
      </c>
      <c r="C1670" t="s">
        <v>2286</v>
      </c>
      <c r="D1670" t="s">
        <v>2294</v>
      </c>
      <c r="E1670">
        <v>451</v>
      </c>
      <c r="F1670" t="str">
        <f>VLOOKUP(D1670,'General IEC Material'!D:D,1,0)</f>
        <v>kz Mayizekane Clinic</v>
      </c>
    </row>
    <row r="1671" spans="1:6" x14ac:dyDescent="0.3">
      <c r="A1671" t="s">
        <v>100</v>
      </c>
      <c r="B1671" t="s">
        <v>2351</v>
      </c>
      <c r="C1671" t="s">
        <v>2359</v>
      </c>
      <c r="D1671" t="s">
        <v>2369</v>
      </c>
      <c r="E1671">
        <v>434</v>
      </c>
      <c r="F1671" t="str">
        <f>VLOOKUP(D1671,'General IEC Material'!D:D,1,0)</f>
        <v>kz Mazabeko Clinic</v>
      </c>
    </row>
    <row r="1672" spans="1:6" x14ac:dyDescent="0.3">
      <c r="A1672" t="s">
        <v>100</v>
      </c>
      <c r="B1672" t="s">
        <v>116</v>
      </c>
      <c r="C1672" t="s">
        <v>2305</v>
      </c>
      <c r="D1672" t="s">
        <v>2314</v>
      </c>
      <c r="E1672">
        <v>362</v>
      </c>
      <c r="F1672" t="str">
        <f>VLOOKUP(D1672,'General IEC Material'!D:D,1,0)</f>
        <v>kz Mbadleni Clinic</v>
      </c>
    </row>
    <row r="1673" spans="1:6" x14ac:dyDescent="0.3">
      <c r="A1673" t="s">
        <v>100</v>
      </c>
      <c r="B1673" t="s">
        <v>2351</v>
      </c>
      <c r="C1673" t="s">
        <v>2359</v>
      </c>
      <c r="D1673" t="s">
        <v>2370</v>
      </c>
      <c r="E1673">
        <v>495</v>
      </c>
      <c r="F1673" t="str">
        <f>VLOOKUP(D1673,'General IEC Material'!D:D,1,0)</f>
        <v>kz Mbangweni Clinic</v>
      </c>
    </row>
    <row r="1674" spans="1:6" x14ac:dyDescent="0.3">
      <c r="A1674" t="s">
        <v>100</v>
      </c>
      <c r="B1674" t="s">
        <v>116</v>
      </c>
      <c r="C1674" t="s">
        <v>118</v>
      </c>
      <c r="D1674" t="s">
        <v>417</v>
      </c>
      <c r="E1674">
        <v>1293</v>
      </c>
      <c r="F1674" t="str">
        <f>VLOOKUP(D1674,'General IEC Material'!D:D,1,0)</f>
        <v>kz Mbazwana Clinic</v>
      </c>
    </row>
    <row r="1675" spans="1:6" x14ac:dyDescent="0.3">
      <c r="A1675" t="s">
        <v>100</v>
      </c>
      <c r="B1675" t="s">
        <v>2104</v>
      </c>
      <c r="C1675" t="s">
        <v>2124</v>
      </c>
      <c r="D1675" t="s">
        <v>2129</v>
      </c>
      <c r="E1675">
        <v>741</v>
      </c>
      <c r="F1675" t="str">
        <f>VLOOKUP(D1675,'General IEC Material'!D:D,1,0)</f>
        <v>kz Mbekaphansi Clinic</v>
      </c>
    </row>
    <row r="1676" spans="1:6" x14ac:dyDescent="0.3">
      <c r="A1676" t="s">
        <v>100</v>
      </c>
      <c r="B1676" t="s">
        <v>109</v>
      </c>
      <c r="C1676" t="s">
        <v>2227</v>
      </c>
      <c r="D1676" t="s">
        <v>2231</v>
      </c>
      <c r="E1676">
        <v>584</v>
      </c>
      <c r="F1676" t="str">
        <f>VLOOKUP(D1676,'General IEC Material'!D:D,1,0)</f>
        <v>kz Mbonwa Clinic</v>
      </c>
    </row>
    <row r="1677" spans="1:6" x14ac:dyDescent="0.3">
      <c r="A1677" t="s">
        <v>100</v>
      </c>
      <c r="B1677" t="s">
        <v>109</v>
      </c>
      <c r="C1677" t="s">
        <v>2227</v>
      </c>
      <c r="D1677" t="s">
        <v>2232</v>
      </c>
      <c r="E1677">
        <v>379</v>
      </c>
      <c r="F1677" t="str">
        <f>VLOOKUP(D1677,'General IEC Material'!D:D,1,0)</f>
        <v>kz Mbotho Clinic</v>
      </c>
    </row>
    <row r="1678" spans="1:6" x14ac:dyDescent="0.3">
      <c r="A1678" t="s">
        <v>100</v>
      </c>
      <c r="B1678" t="s">
        <v>116</v>
      </c>
      <c r="C1678" t="s">
        <v>118</v>
      </c>
      <c r="D1678" t="s">
        <v>2342</v>
      </c>
      <c r="E1678">
        <v>592</v>
      </c>
      <c r="F1678" t="str">
        <f>VLOOKUP(D1678,'General IEC Material'!D:D,1,0)</f>
        <v>kz Mboza Clinic</v>
      </c>
    </row>
    <row r="1679" spans="1:6" x14ac:dyDescent="0.3">
      <c r="A1679" t="s">
        <v>100</v>
      </c>
      <c r="B1679" t="s">
        <v>111</v>
      </c>
      <c r="C1679" t="s">
        <v>114</v>
      </c>
      <c r="D1679" t="s">
        <v>2282</v>
      </c>
      <c r="E1679">
        <v>363</v>
      </c>
      <c r="F1679" t="str">
        <f>VLOOKUP(D1679,'General IEC Material'!D:D,1,0)</f>
        <v>kz Mbuthisweni Clinic</v>
      </c>
    </row>
    <row r="1680" spans="1:6" x14ac:dyDescent="0.3">
      <c r="A1680" t="s">
        <v>100</v>
      </c>
      <c r="B1680" t="s">
        <v>116</v>
      </c>
      <c r="C1680" t="s">
        <v>2295</v>
      </c>
      <c r="D1680" t="s">
        <v>2302</v>
      </c>
      <c r="E1680">
        <v>1156</v>
      </c>
      <c r="F1680" t="str">
        <f>VLOOKUP(D1680,'General IEC Material'!D:D,1,0)</f>
        <v>kz Mduku Clinic</v>
      </c>
    </row>
    <row r="1681" spans="1:6" x14ac:dyDescent="0.3">
      <c r="A1681" t="s">
        <v>100</v>
      </c>
      <c r="B1681" t="s">
        <v>119</v>
      </c>
      <c r="C1681" t="s">
        <v>2490</v>
      </c>
      <c r="D1681" t="s">
        <v>2502</v>
      </c>
      <c r="E1681">
        <v>956</v>
      </c>
      <c r="F1681" t="str">
        <f>VLOOKUP(D1681,'General IEC Material'!D:D,1,0)</f>
        <v>kz Mdumezulu Clinic</v>
      </c>
    </row>
    <row r="1682" spans="1:6" x14ac:dyDescent="0.3">
      <c r="A1682" t="s">
        <v>100</v>
      </c>
      <c r="B1682" t="s">
        <v>109</v>
      </c>
      <c r="C1682" t="s">
        <v>2227</v>
      </c>
      <c r="D1682" t="s">
        <v>2233</v>
      </c>
      <c r="E1682">
        <v>483</v>
      </c>
      <c r="F1682" t="str">
        <f>VLOOKUP(D1682,'General IEC Material'!D:D,1,0)</f>
        <v>kz Meadow Sweet Clinic</v>
      </c>
    </row>
    <row r="1683" spans="1:6" x14ac:dyDescent="0.3">
      <c r="A1683" t="s">
        <v>100</v>
      </c>
      <c r="B1683" t="s">
        <v>105</v>
      </c>
      <c r="C1683" t="s">
        <v>106</v>
      </c>
      <c r="D1683" t="s">
        <v>385</v>
      </c>
      <c r="E1683">
        <v>1798</v>
      </c>
      <c r="F1683" t="str">
        <f>VLOOKUP(D1683,'General IEC Material'!D:D,1,0)</f>
        <v>kz Meerensee Clinic</v>
      </c>
    </row>
    <row r="1684" spans="1:6" x14ac:dyDescent="0.3">
      <c r="A1684" t="s">
        <v>100</v>
      </c>
      <c r="B1684" t="s">
        <v>105</v>
      </c>
      <c r="C1684" t="s">
        <v>2155</v>
      </c>
      <c r="D1684" t="s">
        <v>2159</v>
      </c>
      <c r="E1684">
        <v>605</v>
      </c>
      <c r="F1684" t="str">
        <f>VLOOKUP(D1684,'General IEC Material'!D:D,1,0)</f>
        <v>kz Melmoth Clinic</v>
      </c>
    </row>
    <row r="1685" spans="1:6" x14ac:dyDescent="0.3">
      <c r="A1685" t="s">
        <v>100</v>
      </c>
      <c r="B1685" t="s">
        <v>103</v>
      </c>
      <c r="C1685" t="s">
        <v>104</v>
      </c>
      <c r="D1685" t="s">
        <v>2022</v>
      </c>
      <c r="E1685">
        <v>1091</v>
      </c>
      <c r="F1685" t="str">
        <f>VLOOKUP(D1685,'General IEC Material'!D:D,1,0)</f>
        <v>kz Merebank Clinic</v>
      </c>
    </row>
    <row r="1686" spans="1:6" x14ac:dyDescent="0.3">
      <c r="A1686" t="s">
        <v>100</v>
      </c>
      <c r="B1686" t="s">
        <v>105</v>
      </c>
      <c r="C1686" t="s">
        <v>2163</v>
      </c>
      <c r="D1686" t="s">
        <v>2174</v>
      </c>
      <c r="E1686">
        <v>396</v>
      </c>
      <c r="F1686" t="str">
        <f>VLOOKUP(D1686,'General IEC Material'!D:D,1,0)</f>
        <v>kz Mfongosi Clinic</v>
      </c>
    </row>
    <row r="1687" spans="1:6" x14ac:dyDescent="0.3">
      <c r="A1687" t="s">
        <v>100</v>
      </c>
      <c r="B1687" t="s">
        <v>103</v>
      </c>
      <c r="C1687" t="s">
        <v>104</v>
      </c>
      <c r="D1687" t="s">
        <v>2023</v>
      </c>
      <c r="E1687">
        <v>1049</v>
      </c>
      <c r="F1687" t="str">
        <f>VLOOKUP(D1687,'General IEC Material'!D:D,1,0)</f>
        <v>kz Mfume Clinic</v>
      </c>
    </row>
    <row r="1688" spans="1:6" x14ac:dyDescent="0.3">
      <c r="A1688" t="s">
        <v>100</v>
      </c>
      <c r="B1688" t="s">
        <v>109</v>
      </c>
      <c r="C1688" t="s">
        <v>2239</v>
      </c>
      <c r="D1688" t="s">
        <v>2245</v>
      </c>
      <c r="E1688">
        <v>3010</v>
      </c>
      <c r="F1688" t="str">
        <f>VLOOKUP(D1688,'General IEC Material'!D:D,1,0)</f>
        <v>kz Mfundo Arnold Lushaba CHC</v>
      </c>
    </row>
    <row r="1689" spans="1:6" x14ac:dyDescent="0.3">
      <c r="A1689" t="s">
        <v>100</v>
      </c>
      <c r="B1689" t="s">
        <v>109</v>
      </c>
      <c r="C1689" t="s">
        <v>2218</v>
      </c>
      <c r="D1689" t="s">
        <v>2222</v>
      </c>
      <c r="E1689">
        <v>767</v>
      </c>
      <c r="F1689" t="str">
        <f>VLOOKUP(D1689,'General IEC Material'!D:D,1,0)</f>
        <v>kz Mgangeni Clinic</v>
      </c>
    </row>
    <row r="1690" spans="1:6" x14ac:dyDescent="0.3">
      <c r="A1690" t="s">
        <v>100</v>
      </c>
      <c r="B1690" t="s">
        <v>109</v>
      </c>
      <c r="C1690" t="s">
        <v>2239</v>
      </c>
      <c r="D1690" t="s">
        <v>2246</v>
      </c>
      <c r="E1690">
        <v>563</v>
      </c>
      <c r="F1690" t="str">
        <f>VLOOKUP(D1690,'General IEC Material'!D:D,1,0)</f>
        <v>kz Mgayi Clinic</v>
      </c>
    </row>
    <row r="1691" spans="1:6" x14ac:dyDescent="0.3">
      <c r="A1691" t="s">
        <v>100</v>
      </c>
      <c r="B1691" t="s">
        <v>2351</v>
      </c>
      <c r="C1691" t="s">
        <v>2359</v>
      </c>
      <c r="D1691" t="s">
        <v>2371</v>
      </c>
      <c r="E1691">
        <v>885</v>
      </c>
      <c r="F1691" t="str">
        <f>VLOOKUP(D1691,'General IEC Material'!D:D,1,0)</f>
        <v>kz Mhlangana Clinic</v>
      </c>
    </row>
    <row r="1692" spans="1:6" x14ac:dyDescent="0.3">
      <c r="A1692" t="s">
        <v>100</v>
      </c>
      <c r="B1692" t="s">
        <v>116</v>
      </c>
      <c r="C1692" t="s">
        <v>2305</v>
      </c>
      <c r="D1692" t="s">
        <v>2315</v>
      </c>
      <c r="E1692">
        <v>409</v>
      </c>
      <c r="F1692" t="str">
        <f>VLOOKUP(D1692,'General IEC Material'!D:D,1,0)</f>
        <v>kz Mhlekazi Clinic</v>
      </c>
    </row>
    <row r="1693" spans="1:6" x14ac:dyDescent="0.3">
      <c r="A1693" t="s">
        <v>100</v>
      </c>
      <c r="B1693" t="s">
        <v>2351</v>
      </c>
      <c r="C1693" t="s">
        <v>2381</v>
      </c>
      <c r="D1693" t="s">
        <v>2391</v>
      </c>
      <c r="E1693">
        <v>463</v>
      </c>
      <c r="F1693" t="str">
        <f>VLOOKUP(D1693,'General IEC Material'!D:D,1,0)</f>
        <v>kz Mhlungwane Clinic</v>
      </c>
    </row>
    <row r="1694" spans="1:6" x14ac:dyDescent="0.3">
      <c r="A1694" t="s">
        <v>100</v>
      </c>
      <c r="B1694" t="s">
        <v>2351</v>
      </c>
      <c r="C1694" t="s">
        <v>2381</v>
      </c>
      <c r="D1694" t="s">
        <v>2392</v>
      </c>
      <c r="E1694">
        <v>486</v>
      </c>
      <c r="F1694" t="str">
        <f>VLOOKUP(D1694,'General IEC Material'!D:D,1,0)</f>
        <v>kz Mkhonjane Clinic</v>
      </c>
    </row>
    <row r="1695" spans="1:6" x14ac:dyDescent="0.3">
      <c r="A1695" t="s">
        <v>100</v>
      </c>
      <c r="B1695" t="s">
        <v>2351</v>
      </c>
      <c r="C1695" t="s">
        <v>2359</v>
      </c>
      <c r="D1695" t="s">
        <v>2372</v>
      </c>
      <c r="E1695">
        <v>344</v>
      </c>
      <c r="F1695" t="str">
        <f>VLOOKUP(D1695,'General IEC Material'!D:D,1,0)</f>
        <v>kz Mkhuphula Clinic</v>
      </c>
    </row>
    <row r="1696" spans="1:6" x14ac:dyDescent="0.3">
      <c r="A1696" t="s">
        <v>100</v>
      </c>
      <c r="B1696" t="s">
        <v>116</v>
      </c>
      <c r="C1696" t="s">
        <v>2305</v>
      </c>
      <c r="D1696" t="s">
        <v>2316</v>
      </c>
      <c r="E1696">
        <v>1137</v>
      </c>
      <c r="F1696" t="str">
        <f>VLOOKUP(D1696,'General IEC Material'!D:D,1,0)</f>
        <v>kz Mkuze Clinic</v>
      </c>
    </row>
    <row r="1697" spans="1:6" x14ac:dyDescent="0.3">
      <c r="A1697" t="s">
        <v>100</v>
      </c>
      <c r="B1697" t="s">
        <v>101</v>
      </c>
      <c r="C1697" t="s">
        <v>102</v>
      </c>
      <c r="D1697" t="s">
        <v>1992</v>
      </c>
      <c r="E1697">
        <v>1449</v>
      </c>
      <c r="F1697" t="str">
        <f>VLOOKUP(D1697,'General IEC Material'!D:D,1,0)</f>
        <v>kz Mndozo Clinic</v>
      </c>
    </row>
    <row r="1698" spans="1:6" x14ac:dyDescent="0.3">
      <c r="A1698" t="s">
        <v>100</v>
      </c>
      <c r="B1698" t="s">
        <v>116</v>
      </c>
      <c r="C1698" t="s">
        <v>2295</v>
      </c>
      <c r="D1698" t="s">
        <v>2303</v>
      </c>
      <c r="E1698">
        <v>689</v>
      </c>
      <c r="F1698" t="str">
        <f>VLOOKUP(D1698,'General IEC Material'!D:D,1,0)</f>
        <v>kz Mnqobokazi Clinic</v>
      </c>
    </row>
    <row r="1699" spans="1:6" x14ac:dyDescent="0.3">
      <c r="A1699" t="s">
        <v>100</v>
      </c>
      <c r="B1699" t="s">
        <v>2059</v>
      </c>
      <c r="C1699" t="s">
        <v>2076</v>
      </c>
      <c r="D1699" t="s">
        <v>2083</v>
      </c>
      <c r="E1699">
        <v>396</v>
      </c>
      <c r="F1699" t="str">
        <f>VLOOKUP(D1699,'General IEC Material'!D:D,1,0)</f>
        <v>kz Mntungwana Clinic</v>
      </c>
    </row>
    <row r="1700" spans="1:6" x14ac:dyDescent="0.3">
      <c r="A1700" t="s">
        <v>100</v>
      </c>
      <c r="B1700" t="s">
        <v>2059</v>
      </c>
      <c r="C1700" t="s">
        <v>2060</v>
      </c>
      <c r="D1700" t="s">
        <v>2064</v>
      </c>
      <c r="E1700">
        <v>344</v>
      </c>
      <c r="F1700" t="str">
        <f>VLOOKUP(D1700,'General IEC Material'!D:D,1,0)</f>
        <v>kz Mnyamana Clinic</v>
      </c>
    </row>
    <row r="1701" spans="1:6" x14ac:dyDescent="0.3">
      <c r="A1701" t="s">
        <v>100</v>
      </c>
      <c r="B1701" t="s">
        <v>2104</v>
      </c>
      <c r="C1701" t="s">
        <v>2136</v>
      </c>
      <c r="D1701" t="s">
        <v>2140</v>
      </c>
      <c r="E1701">
        <v>556</v>
      </c>
      <c r="F1701" t="str">
        <f>VLOOKUP(D1701,'General IEC Material'!D:D,1,0)</f>
        <v>kz Molokohlo Clinic</v>
      </c>
    </row>
    <row r="1702" spans="1:6" x14ac:dyDescent="0.3">
      <c r="A1702" t="s">
        <v>100</v>
      </c>
      <c r="B1702" t="s">
        <v>103</v>
      </c>
      <c r="C1702" t="s">
        <v>104</v>
      </c>
      <c r="D1702" t="s">
        <v>2024</v>
      </c>
      <c r="E1702">
        <v>1989</v>
      </c>
      <c r="F1702" t="str">
        <f>VLOOKUP(D1702,'General IEC Material'!D:D,1,0)</f>
        <v>kz Molweni Clinic</v>
      </c>
    </row>
    <row r="1703" spans="1:6" x14ac:dyDescent="0.3">
      <c r="A1703" t="s">
        <v>100</v>
      </c>
      <c r="B1703" t="s">
        <v>119</v>
      </c>
      <c r="C1703" t="s">
        <v>120</v>
      </c>
      <c r="D1703" t="s">
        <v>2459</v>
      </c>
      <c r="E1703">
        <v>1060</v>
      </c>
      <c r="F1703" t="str">
        <f>VLOOKUP(D1703,'General IEC Material'!D:D,1,0)</f>
        <v>kz Mondlo 2 Clinic</v>
      </c>
    </row>
    <row r="1704" spans="1:6" x14ac:dyDescent="0.3">
      <c r="A1704" t="s">
        <v>100</v>
      </c>
      <c r="B1704" t="s">
        <v>2104</v>
      </c>
      <c r="C1704" t="s">
        <v>2136</v>
      </c>
      <c r="D1704" t="s">
        <v>2141</v>
      </c>
      <c r="E1704">
        <v>403</v>
      </c>
      <c r="F1704" t="str">
        <f>VLOOKUP(D1704,'General IEC Material'!D:D,1,0)</f>
        <v>kz Montebello Gateway Clinic</v>
      </c>
    </row>
    <row r="1705" spans="1:6" x14ac:dyDescent="0.3">
      <c r="A1705" t="s">
        <v>100</v>
      </c>
      <c r="B1705" t="s">
        <v>111</v>
      </c>
      <c r="C1705" t="s">
        <v>112</v>
      </c>
      <c r="D1705" t="s">
        <v>2262</v>
      </c>
      <c r="E1705">
        <v>783</v>
      </c>
      <c r="F1705" t="str">
        <f>VLOOKUP(D1705,'General IEC Material'!D:D,1,0)</f>
        <v>kz Mooi River Clinic</v>
      </c>
    </row>
    <row r="1706" spans="1:6" x14ac:dyDescent="0.3">
      <c r="A1706" t="s">
        <v>100</v>
      </c>
      <c r="B1706" t="s">
        <v>109</v>
      </c>
      <c r="C1706" t="s">
        <v>2239</v>
      </c>
      <c r="D1706" t="s">
        <v>2247</v>
      </c>
      <c r="E1706">
        <v>457</v>
      </c>
      <c r="F1706" t="str">
        <f>VLOOKUP(D1706,'General IEC Material'!D:D,1,0)</f>
        <v>kz Morrison's Post Clinic</v>
      </c>
    </row>
    <row r="1707" spans="1:6" x14ac:dyDescent="0.3">
      <c r="A1707" t="s">
        <v>100</v>
      </c>
      <c r="B1707" t="s">
        <v>116</v>
      </c>
      <c r="C1707" t="s">
        <v>2305</v>
      </c>
      <c r="D1707" t="s">
        <v>2317</v>
      </c>
      <c r="E1707">
        <v>735</v>
      </c>
      <c r="F1707" t="str">
        <f>VLOOKUP(D1707,'General IEC Material'!D:D,1,0)</f>
        <v>kz Mosvold Gateway Clinic</v>
      </c>
    </row>
    <row r="1708" spans="1:6" x14ac:dyDescent="0.3">
      <c r="A1708" t="s">
        <v>100</v>
      </c>
      <c r="B1708" t="s">
        <v>119</v>
      </c>
      <c r="C1708" t="s">
        <v>120</v>
      </c>
      <c r="D1708" t="s">
        <v>2460</v>
      </c>
      <c r="E1708">
        <v>344</v>
      </c>
      <c r="F1708" t="str">
        <f>VLOOKUP(D1708,'General IEC Material'!D:D,1,0)</f>
        <v>kz Mountain View Clinic</v>
      </c>
    </row>
    <row r="1709" spans="1:6" x14ac:dyDescent="0.3">
      <c r="A1709" t="s">
        <v>100</v>
      </c>
      <c r="B1709" t="s">
        <v>105</v>
      </c>
      <c r="C1709" t="s">
        <v>2163</v>
      </c>
      <c r="D1709" t="s">
        <v>2175</v>
      </c>
      <c r="E1709">
        <v>448</v>
      </c>
      <c r="F1709" t="str">
        <f>VLOOKUP(D1709,'General IEC Material'!D:D,1,0)</f>
        <v>kz Mpandleni Clinic</v>
      </c>
    </row>
    <row r="1710" spans="1:6" x14ac:dyDescent="0.3">
      <c r="A1710" t="s">
        <v>100</v>
      </c>
      <c r="B1710" t="s">
        <v>116</v>
      </c>
      <c r="C1710" t="s">
        <v>2295</v>
      </c>
      <c r="D1710" t="s">
        <v>2304</v>
      </c>
      <c r="E1710">
        <v>418</v>
      </c>
      <c r="F1710" t="str">
        <f>VLOOKUP(D1710,'General IEC Material'!D:D,1,0)</f>
        <v>kz Mpembeni Clinic</v>
      </c>
    </row>
    <row r="1711" spans="1:6" x14ac:dyDescent="0.3">
      <c r="A1711" t="s">
        <v>100</v>
      </c>
      <c r="B1711" t="s">
        <v>2104</v>
      </c>
      <c r="C1711" t="s">
        <v>2124</v>
      </c>
      <c r="D1711" t="s">
        <v>2130</v>
      </c>
      <c r="E1711">
        <v>372</v>
      </c>
      <c r="F1711" t="str">
        <f>VLOOKUP(D1711,'General IEC Material'!D:D,1,0)</f>
        <v>kz Mphise Clinic</v>
      </c>
    </row>
    <row r="1712" spans="1:6" x14ac:dyDescent="0.3">
      <c r="A1712" t="s">
        <v>100</v>
      </c>
      <c r="B1712" t="s">
        <v>103</v>
      </c>
      <c r="C1712" t="s">
        <v>104</v>
      </c>
      <c r="D1712" t="s">
        <v>360</v>
      </c>
      <c r="E1712">
        <v>2289</v>
      </c>
      <c r="F1712" t="str">
        <f>VLOOKUP(D1712,'General IEC Material'!D:D,1,0)</f>
        <v>kz Mpola Clinic</v>
      </c>
    </row>
    <row r="1713" spans="1:6" x14ac:dyDescent="0.3">
      <c r="A1713" t="s">
        <v>100</v>
      </c>
      <c r="B1713" t="s">
        <v>111</v>
      </c>
      <c r="C1713" t="s">
        <v>115</v>
      </c>
      <c r="D1713" t="s">
        <v>411</v>
      </c>
      <c r="E1713">
        <v>2890</v>
      </c>
      <c r="F1713" t="str">
        <f>VLOOKUP(D1713,'General IEC Material'!D:D,1,0)</f>
        <v>kz Mpophomeni Clinic</v>
      </c>
    </row>
    <row r="1714" spans="1:6" x14ac:dyDescent="0.3">
      <c r="A1714" t="s">
        <v>100</v>
      </c>
      <c r="B1714" t="s">
        <v>116</v>
      </c>
      <c r="C1714" t="s">
        <v>117</v>
      </c>
      <c r="D1714" t="s">
        <v>2331</v>
      </c>
      <c r="E1714">
        <v>911</v>
      </c>
      <c r="F1714" t="str">
        <f>VLOOKUP(D1714,'General IEC Material'!D:D,1,0)</f>
        <v>kz Mpukunyoni Clinic</v>
      </c>
    </row>
    <row r="1715" spans="1:6" x14ac:dyDescent="0.3">
      <c r="A1715" t="s">
        <v>100</v>
      </c>
      <c r="B1715" t="s">
        <v>103</v>
      </c>
      <c r="C1715" t="s">
        <v>104</v>
      </c>
      <c r="D1715" t="s">
        <v>361</v>
      </c>
      <c r="E1715">
        <v>3312</v>
      </c>
      <c r="F1715" t="str">
        <f>VLOOKUP(D1715,'General IEC Material'!D:D,1,0)</f>
        <v>kz Mpumalanga Clinic</v>
      </c>
    </row>
    <row r="1716" spans="1:6" x14ac:dyDescent="0.3">
      <c r="A1716" t="s">
        <v>100</v>
      </c>
      <c r="B1716" t="s">
        <v>2104</v>
      </c>
      <c r="C1716" t="s">
        <v>2105</v>
      </c>
      <c r="D1716" t="s">
        <v>2112</v>
      </c>
      <c r="E1716">
        <v>1787</v>
      </c>
      <c r="F1716" t="str">
        <f>VLOOKUP(D1716,'General IEC Material'!D:D,1,0)</f>
        <v>kz Mpumelelo Clinic</v>
      </c>
    </row>
    <row r="1717" spans="1:6" x14ac:dyDescent="0.3">
      <c r="A1717" t="s">
        <v>100</v>
      </c>
      <c r="B1717" t="s">
        <v>111</v>
      </c>
      <c r="C1717" t="s">
        <v>113</v>
      </c>
      <c r="D1717" t="s">
        <v>405</v>
      </c>
      <c r="E1717">
        <v>2664</v>
      </c>
      <c r="F1717" t="str">
        <f>VLOOKUP(D1717,'General IEC Material'!D:D,1,0)</f>
        <v>kz Mpumuza Clinic</v>
      </c>
    </row>
    <row r="1718" spans="1:6" x14ac:dyDescent="0.3">
      <c r="A1718" t="s">
        <v>100</v>
      </c>
      <c r="B1718" t="s">
        <v>119</v>
      </c>
      <c r="C1718" t="s">
        <v>2490</v>
      </c>
      <c r="D1718" t="s">
        <v>2503</v>
      </c>
      <c r="E1718">
        <v>574</v>
      </c>
      <c r="F1718" t="str">
        <f>VLOOKUP(D1718,'General IEC Material'!D:D,1,0)</f>
        <v>kz Mpungamhlophe Clinic</v>
      </c>
    </row>
    <row r="1719" spans="1:6" x14ac:dyDescent="0.3">
      <c r="A1719" t="s">
        <v>100</v>
      </c>
      <c r="B1719" t="s">
        <v>2059</v>
      </c>
      <c r="C1719" t="s">
        <v>2060</v>
      </c>
      <c r="D1719" t="s">
        <v>2065</v>
      </c>
      <c r="E1719">
        <v>344</v>
      </c>
      <c r="F1719" t="str">
        <f>VLOOKUP(D1719,'General IEC Material'!D:D,1,0)</f>
        <v>kz Mqatsheni Clinic</v>
      </c>
    </row>
    <row r="1720" spans="1:6" x14ac:dyDescent="0.3">
      <c r="A1720" t="s">
        <v>100</v>
      </c>
      <c r="B1720" t="s">
        <v>116</v>
      </c>
      <c r="C1720" t="s">
        <v>118</v>
      </c>
      <c r="D1720" t="s">
        <v>2343</v>
      </c>
      <c r="E1720">
        <v>451</v>
      </c>
      <c r="F1720" t="str">
        <f>VLOOKUP(D1720,'General IEC Material'!D:D,1,0)</f>
        <v>kz Mseleni Gateway Clinic</v>
      </c>
    </row>
    <row r="1721" spans="1:6" x14ac:dyDescent="0.3">
      <c r="A1721" t="s">
        <v>100</v>
      </c>
      <c r="B1721" t="s">
        <v>116</v>
      </c>
      <c r="C1721" t="s">
        <v>118</v>
      </c>
      <c r="D1721" t="s">
        <v>2344</v>
      </c>
      <c r="E1721">
        <v>456</v>
      </c>
      <c r="F1721" t="str">
        <f>VLOOKUP(D1721,'General IEC Material'!D:D,1,0)</f>
        <v>kz Mshudu Clinic</v>
      </c>
    </row>
    <row r="1722" spans="1:6" x14ac:dyDescent="0.3">
      <c r="A1722" t="s">
        <v>100</v>
      </c>
      <c r="B1722" t="s">
        <v>2351</v>
      </c>
      <c r="C1722" t="s">
        <v>2359</v>
      </c>
      <c r="D1722" t="s">
        <v>2373</v>
      </c>
      <c r="E1722">
        <v>344</v>
      </c>
      <c r="F1722" t="str">
        <f>VLOOKUP(D1722,'General IEC Material'!D:D,1,0)</f>
        <v>kz Msizini Clinic</v>
      </c>
    </row>
    <row r="1723" spans="1:6" x14ac:dyDescent="0.3">
      <c r="A1723" t="s">
        <v>100</v>
      </c>
      <c r="B1723" t="s">
        <v>103</v>
      </c>
      <c r="C1723" t="s">
        <v>104</v>
      </c>
      <c r="D1723" t="s">
        <v>362</v>
      </c>
      <c r="E1723">
        <v>2596</v>
      </c>
      <c r="F1723" t="str">
        <f>VLOOKUP(D1723,'General IEC Material'!D:D,1,0)</f>
        <v>kz Msunduze Bridge Clinic</v>
      </c>
    </row>
    <row r="1724" spans="1:6" x14ac:dyDescent="0.3">
      <c r="A1724" t="s">
        <v>100</v>
      </c>
      <c r="B1724" t="s">
        <v>2104</v>
      </c>
      <c r="C1724" t="s">
        <v>2124</v>
      </c>
      <c r="D1724" t="s">
        <v>2131</v>
      </c>
      <c r="E1724">
        <v>506</v>
      </c>
      <c r="F1724" t="str">
        <f>VLOOKUP(D1724,'General IEC Material'!D:D,1,0)</f>
        <v>kz Mthandeni Clinic</v>
      </c>
    </row>
    <row r="1725" spans="1:6" x14ac:dyDescent="0.3">
      <c r="A1725" t="s">
        <v>100</v>
      </c>
      <c r="B1725" t="s">
        <v>109</v>
      </c>
      <c r="C1725" t="s">
        <v>110</v>
      </c>
      <c r="D1725" t="s">
        <v>2209</v>
      </c>
      <c r="E1725">
        <v>697</v>
      </c>
      <c r="F1725" t="str">
        <f>VLOOKUP(D1725,'General IEC Material'!D:D,1,0)</f>
        <v>kz Mthimude Clinic</v>
      </c>
    </row>
    <row r="1726" spans="1:6" x14ac:dyDescent="0.3">
      <c r="A1726" t="s">
        <v>100</v>
      </c>
      <c r="B1726" t="s">
        <v>105</v>
      </c>
      <c r="C1726" t="s">
        <v>2163</v>
      </c>
      <c r="D1726" t="s">
        <v>2176</v>
      </c>
      <c r="E1726">
        <v>353</v>
      </c>
      <c r="F1726" t="str">
        <f>VLOOKUP(D1726,'General IEC Material'!D:D,1,0)</f>
        <v>kz Mthungweni Clinic</v>
      </c>
    </row>
    <row r="1727" spans="1:6" x14ac:dyDescent="0.3">
      <c r="A1727" t="s">
        <v>100</v>
      </c>
      <c r="B1727" t="s">
        <v>116</v>
      </c>
      <c r="C1727" t="s">
        <v>117</v>
      </c>
      <c r="D1727" t="s">
        <v>412</v>
      </c>
      <c r="E1727">
        <v>2464</v>
      </c>
      <c r="F1727" t="str">
        <f>VLOOKUP(D1727,'General IEC Material'!D:D,1,0)</f>
        <v>kz Mtubatuba Clinic</v>
      </c>
    </row>
    <row r="1728" spans="1:6" x14ac:dyDescent="0.3">
      <c r="A1728" t="s">
        <v>100</v>
      </c>
      <c r="B1728" t="s">
        <v>2351</v>
      </c>
      <c r="C1728" t="s">
        <v>2397</v>
      </c>
      <c r="D1728" t="s">
        <v>2405</v>
      </c>
      <c r="E1728">
        <v>943</v>
      </c>
      <c r="F1728" t="str">
        <f>VLOOKUP(D1728,'General IEC Material'!D:D,1,0)</f>
        <v>kz Muden Clinic</v>
      </c>
    </row>
    <row r="1729" spans="1:6" x14ac:dyDescent="0.3">
      <c r="A1729" t="s">
        <v>100</v>
      </c>
      <c r="B1729" t="s">
        <v>2351</v>
      </c>
      <c r="C1729" t="s">
        <v>2359</v>
      </c>
      <c r="D1729" t="s">
        <v>2374</v>
      </c>
      <c r="E1729">
        <v>363</v>
      </c>
      <c r="F1729" t="str">
        <f>VLOOKUP(D1729,'General IEC Material'!D:D,1,0)</f>
        <v>kz Mumbe Clinic</v>
      </c>
    </row>
    <row r="1730" spans="1:6" x14ac:dyDescent="0.3">
      <c r="A1730" t="s">
        <v>100</v>
      </c>
      <c r="B1730" t="s">
        <v>116</v>
      </c>
      <c r="C1730" t="s">
        <v>118</v>
      </c>
      <c r="D1730" t="s">
        <v>2345</v>
      </c>
      <c r="E1730">
        <v>344</v>
      </c>
      <c r="F1730" t="str">
        <f>VLOOKUP(D1730,'General IEC Material'!D:D,1,0)</f>
        <v>kz Mvelabusha Clinic</v>
      </c>
    </row>
    <row r="1731" spans="1:6" x14ac:dyDescent="0.3">
      <c r="A1731" t="s">
        <v>100</v>
      </c>
      <c r="B1731" t="s">
        <v>2059</v>
      </c>
      <c r="C1731" t="s">
        <v>2087</v>
      </c>
      <c r="D1731" t="s">
        <v>2094</v>
      </c>
      <c r="E1731">
        <v>560</v>
      </c>
      <c r="F1731" t="str">
        <f>VLOOKUP(D1731,'General IEC Material'!D:D,1,0)</f>
        <v>kz Mvoti Clinic</v>
      </c>
    </row>
    <row r="1732" spans="1:6" x14ac:dyDescent="0.3">
      <c r="A1732" t="s">
        <v>100</v>
      </c>
      <c r="B1732" t="s">
        <v>2059</v>
      </c>
      <c r="C1732" t="s">
        <v>2087</v>
      </c>
      <c r="D1732" t="s">
        <v>2095</v>
      </c>
      <c r="E1732">
        <v>370</v>
      </c>
      <c r="F1732" t="str">
        <f>VLOOKUP(D1732,'General IEC Material'!D:D,1,0)</f>
        <v>kz Mvubukazi Clinic</v>
      </c>
    </row>
    <row r="1733" spans="1:6" x14ac:dyDescent="0.3">
      <c r="A1733" t="s">
        <v>100</v>
      </c>
      <c r="B1733" t="s">
        <v>109</v>
      </c>
      <c r="C1733" t="s">
        <v>110</v>
      </c>
      <c r="D1733" t="s">
        <v>2210</v>
      </c>
      <c r="E1733">
        <v>703</v>
      </c>
      <c r="F1733" t="str">
        <f>VLOOKUP(D1733,'General IEC Material'!D:D,1,0)</f>
        <v>kz Mvutshini Clinic (Hibiscus Coast)</v>
      </c>
    </row>
    <row r="1734" spans="1:6" x14ac:dyDescent="0.3">
      <c r="A1734" t="s">
        <v>100</v>
      </c>
      <c r="B1734" t="s">
        <v>105</v>
      </c>
      <c r="C1734" t="s">
        <v>108</v>
      </c>
      <c r="D1734" t="s">
        <v>2194</v>
      </c>
      <c r="E1734">
        <v>547</v>
      </c>
      <c r="F1734" t="str">
        <f>VLOOKUP(D1734,'General IEC Material'!D:D,1,0)</f>
        <v>kz Mvutshini Clinic (uMlalazi)</v>
      </c>
    </row>
    <row r="1735" spans="1:6" x14ac:dyDescent="0.3">
      <c r="A1735" t="s">
        <v>100</v>
      </c>
      <c r="B1735" t="s">
        <v>103</v>
      </c>
      <c r="C1735" t="s">
        <v>104</v>
      </c>
      <c r="D1735" t="s">
        <v>2025</v>
      </c>
      <c r="E1735">
        <v>1833</v>
      </c>
      <c r="F1735" t="str">
        <f>VLOOKUP(D1735,'General IEC Material'!D:D,1,0)</f>
        <v>kz Mzamo Clinic</v>
      </c>
    </row>
    <row r="1736" spans="1:6" x14ac:dyDescent="0.3">
      <c r="A1736" t="s">
        <v>100</v>
      </c>
      <c r="B1736" t="s">
        <v>101</v>
      </c>
      <c r="C1736" t="s">
        <v>1973</v>
      </c>
      <c r="D1736" t="s">
        <v>1979</v>
      </c>
      <c r="E1736">
        <v>706</v>
      </c>
      <c r="F1736" t="str">
        <f>VLOOKUP(D1736,'General IEC Material'!D:D,1,0)</f>
        <v>kz Naas Farm Clinic</v>
      </c>
    </row>
    <row r="1737" spans="1:6" x14ac:dyDescent="0.3">
      <c r="A1737" t="s">
        <v>100</v>
      </c>
      <c r="B1737" t="s">
        <v>103</v>
      </c>
      <c r="C1737" t="s">
        <v>104</v>
      </c>
      <c r="D1737" t="s">
        <v>2026</v>
      </c>
      <c r="E1737">
        <v>1523</v>
      </c>
      <c r="F1737" t="str">
        <f>VLOOKUP(D1737,'General IEC Material'!D:D,1,0)</f>
        <v>kz Nagina Clinic</v>
      </c>
    </row>
    <row r="1738" spans="1:6" x14ac:dyDescent="0.3">
      <c r="A1738" t="s">
        <v>100</v>
      </c>
      <c r="B1738" t="s">
        <v>2104</v>
      </c>
      <c r="C1738" t="s">
        <v>2105</v>
      </c>
      <c r="D1738" t="s">
        <v>2113</v>
      </c>
      <c r="E1738">
        <v>1744</v>
      </c>
      <c r="F1738" t="str">
        <f>VLOOKUP(D1738,'General IEC Material'!D:D,1,0)</f>
        <v>kz Nandi Clinic</v>
      </c>
    </row>
    <row r="1739" spans="1:6" x14ac:dyDescent="0.3">
      <c r="A1739" t="s">
        <v>100</v>
      </c>
      <c r="B1739" t="s">
        <v>103</v>
      </c>
      <c r="C1739" t="s">
        <v>104</v>
      </c>
      <c r="D1739" t="s">
        <v>2027</v>
      </c>
      <c r="E1739">
        <v>1129</v>
      </c>
      <c r="F1739" t="str">
        <f>VLOOKUP(D1739,'General IEC Material'!D:D,1,0)</f>
        <v>kz Nazareth Clinic</v>
      </c>
    </row>
    <row r="1740" spans="1:6" x14ac:dyDescent="0.3">
      <c r="A1740" t="s">
        <v>100</v>
      </c>
      <c r="B1740" t="s">
        <v>119</v>
      </c>
      <c r="C1740" t="s">
        <v>2490</v>
      </c>
      <c r="D1740" t="s">
        <v>2504</v>
      </c>
      <c r="E1740">
        <v>381</v>
      </c>
      <c r="F1740" t="str">
        <f>VLOOKUP(D1740,'General IEC Material'!D:D,1,0)</f>
        <v>kz Ncemaneni Clinic</v>
      </c>
    </row>
    <row r="1741" spans="1:6" x14ac:dyDescent="0.3">
      <c r="A1741" t="s">
        <v>100</v>
      </c>
      <c r="B1741" t="s">
        <v>2410</v>
      </c>
      <c r="C1741" t="s">
        <v>2432</v>
      </c>
      <c r="D1741" t="s">
        <v>2440</v>
      </c>
      <c r="E1741">
        <v>1030</v>
      </c>
      <c r="F1741" t="str">
        <f>VLOOKUP(D1741,'General IEC Material'!D:D,1,0)</f>
        <v>kz Ncibidwane Clinic</v>
      </c>
    </row>
    <row r="1742" spans="1:6" x14ac:dyDescent="0.3">
      <c r="A1742" t="s">
        <v>100</v>
      </c>
      <c r="B1742" t="s">
        <v>119</v>
      </c>
      <c r="C1742" t="s">
        <v>122</v>
      </c>
      <c r="D1742" t="s">
        <v>422</v>
      </c>
      <c r="E1742">
        <v>1061</v>
      </c>
      <c r="F1742" t="str">
        <f>VLOOKUP(D1742,'General IEC Material'!D:D,1,0)</f>
        <v>kz Ncotshane Clinic</v>
      </c>
    </row>
    <row r="1743" spans="1:6" x14ac:dyDescent="0.3">
      <c r="A1743" t="s">
        <v>100</v>
      </c>
      <c r="B1743" t="s">
        <v>111</v>
      </c>
      <c r="C1743" t="s">
        <v>113</v>
      </c>
      <c r="D1743" t="s">
        <v>2272</v>
      </c>
      <c r="E1743">
        <v>406</v>
      </c>
      <c r="F1743" t="str">
        <f>VLOOKUP(D1743,'General IEC Material'!D:D,1,0)</f>
        <v>kz Ncwadi Clinic</v>
      </c>
    </row>
    <row r="1744" spans="1:6" x14ac:dyDescent="0.3">
      <c r="A1744" t="s">
        <v>100</v>
      </c>
      <c r="B1744" t="s">
        <v>105</v>
      </c>
      <c r="C1744" t="s">
        <v>2163</v>
      </c>
      <c r="D1744" t="s">
        <v>2177</v>
      </c>
      <c r="E1744">
        <v>344</v>
      </c>
      <c r="F1744" t="str">
        <f>VLOOKUP(D1744,'General IEC Material'!D:D,1,0)</f>
        <v>kz Ndabaningi Clinic</v>
      </c>
    </row>
    <row r="1745" spans="1:6" x14ac:dyDescent="0.3">
      <c r="A1745" t="s">
        <v>100</v>
      </c>
      <c r="B1745" t="s">
        <v>111</v>
      </c>
      <c r="C1745" t="s">
        <v>114</v>
      </c>
      <c r="D1745" t="s">
        <v>2283</v>
      </c>
      <c r="E1745">
        <v>1086</v>
      </c>
      <c r="F1745" t="str">
        <f>VLOOKUP(D1745,'General IEC Material'!D:D,1,0)</f>
        <v>kz Ndaleni Clinic</v>
      </c>
    </row>
    <row r="1746" spans="1:6" x14ac:dyDescent="0.3">
      <c r="A1746" t="s">
        <v>100</v>
      </c>
      <c r="B1746" t="s">
        <v>2059</v>
      </c>
      <c r="C1746" t="s">
        <v>2087</v>
      </c>
      <c r="D1746" t="s">
        <v>2096</v>
      </c>
      <c r="E1746">
        <v>474</v>
      </c>
      <c r="F1746" t="str">
        <f>VLOOKUP(D1746,'General IEC Material'!D:D,1,0)</f>
        <v>kz Ndawana Clinic</v>
      </c>
    </row>
    <row r="1747" spans="1:6" x14ac:dyDescent="0.3">
      <c r="A1747" t="s">
        <v>100</v>
      </c>
      <c r="B1747" t="s">
        <v>109</v>
      </c>
      <c r="C1747" t="s">
        <v>2239</v>
      </c>
      <c r="D1747" t="s">
        <v>2248</v>
      </c>
      <c r="E1747">
        <v>522</v>
      </c>
      <c r="F1747" t="str">
        <f>VLOOKUP(D1747,'General IEC Material'!D:D,1,0)</f>
        <v>kz Ndelu Clinic</v>
      </c>
    </row>
    <row r="1748" spans="1:6" x14ac:dyDescent="0.3">
      <c r="A1748" t="s">
        <v>100</v>
      </c>
      <c r="B1748" t="s">
        <v>105</v>
      </c>
      <c r="C1748" t="s">
        <v>108</v>
      </c>
      <c r="D1748" t="s">
        <v>2195</v>
      </c>
      <c r="E1748">
        <v>884</v>
      </c>
      <c r="F1748" t="str">
        <f>VLOOKUP(D1748,'General IEC Material'!D:D,1,0)</f>
        <v>kz Ndlangubo Clinic</v>
      </c>
    </row>
    <row r="1749" spans="1:6" x14ac:dyDescent="0.3">
      <c r="A1749" t="s">
        <v>100</v>
      </c>
      <c r="B1749" t="s">
        <v>119</v>
      </c>
      <c r="C1749" t="s">
        <v>2474</v>
      </c>
      <c r="D1749" t="s">
        <v>2482</v>
      </c>
      <c r="E1749">
        <v>433</v>
      </c>
      <c r="F1749" t="str">
        <f>VLOOKUP(D1749,'General IEC Material'!D:D,1,0)</f>
        <v>kz Ndlozana Clinic</v>
      </c>
    </row>
    <row r="1750" spans="1:6" x14ac:dyDescent="0.3">
      <c r="A1750" t="s">
        <v>100</v>
      </c>
      <c r="B1750" t="s">
        <v>2104</v>
      </c>
      <c r="C1750" t="s">
        <v>2115</v>
      </c>
      <c r="D1750" t="s">
        <v>2121</v>
      </c>
      <c r="E1750">
        <v>467</v>
      </c>
      <c r="F1750" t="str">
        <f>VLOOKUP(D1750,'General IEC Material'!D:D,1,0)</f>
        <v>kz Ndulinde Clinic</v>
      </c>
    </row>
    <row r="1751" spans="1:6" x14ac:dyDescent="0.3">
      <c r="A1751" t="s">
        <v>100</v>
      </c>
      <c r="B1751" t="s">
        <v>116</v>
      </c>
      <c r="C1751" t="s">
        <v>2305</v>
      </c>
      <c r="D1751" t="s">
        <v>2318</v>
      </c>
      <c r="E1751">
        <v>1201</v>
      </c>
      <c r="F1751" t="str">
        <f>VLOOKUP(D1751,'General IEC Material'!D:D,1,0)</f>
        <v>kz Ndumo Clinic</v>
      </c>
    </row>
    <row r="1752" spans="1:6" x14ac:dyDescent="0.3">
      <c r="A1752" t="s">
        <v>100</v>
      </c>
      <c r="B1752" t="s">
        <v>105</v>
      </c>
      <c r="C1752" t="s">
        <v>2155</v>
      </c>
      <c r="D1752" t="s">
        <v>2160</v>
      </c>
      <c r="E1752">
        <v>535</v>
      </c>
      <c r="F1752" t="str">
        <f>VLOOKUP(D1752,'General IEC Material'!D:D,1,0)</f>
        <v>kz Ndundulu Clinic</v>
      </c>
    </row>
    <row r="1753" spans="1:6" x14ac:dyDescent="0.3">
      <c r="A1753" t="s">
        <v>100</v>
      </c>
      <c r="B1753" t="s">
        <v>2059</v>
      </c>
      <c r="C1753" t="s">
        <v>2076</v>
      </c>
      <c r="D1753" t="s">
        <v>2084</v>
      </c>
      <c r="E1753">
        <v>459</v>
      </c>
      <c r="F1753" t="str">
        <f>VLOOKUP(D1753,'General IEC Material'!D:D,1,0)</f>
        <v>kz Ndwebu Clinic</v>
      </c>
    </row>
    <row r="1754" spans="1:6" x14ac:dyDescent="0.3">
      <c r="A1754" t="s">
        <v>100</v>
      </c>
      <c r="B1754" t="s">
        <v>2104</v>
      </c>
      <c r="C1754" t="s">
        <v>2136</v>
      </c>
      <c r="D1754" t="s">
        <v>2142</v>
      </c>
      <c r="E1754">
        <v>2592</v>
      </c>
      <c r="F1754" t="str">
        <f>VLOOKUP(D1754,'General IEC Material'!D:D,1,0)</f>
        <v>kz Ndwedwe CHC</v>
      </c>
    </row>
    <row r="1755" spans="1:6" x14ac:dyDescent="0.3">
      <c r="A1755" t="s">
        <v>100</v>
      </c>
      <c r="B1755" t="s">
        <v>101</v>
      </c>
      <c r="C1755" t="s">
        <v>1973</v>
      </c>
      <c r="D1755" t="s">
        <v>1980</v>
      </c>
      <c r="E1755">
        <v>1250</v>
      </c>
      <c r="F1755" t="str">
        <f>VLOOKUP(D1755,'General IEC Material'!D:D,1,0)</f>
        <v>kz Nellies Farm Clinic</v>
      </c>
    </row>
    <row r="1756" spans="1:6" x14ac:dyDescent="0.3">
      <c r="A1756" t="s">
        <v>100</v>
      </c>
      <c r="B1756" t="s">
        <v>103</v>
      </c>
      <c r="C1756" t="s">
        <v>104</v>
      </c>
      <c r="D1756" t="s">
        <v>2028</v>
      </c>
      <c r="E1756">
        <v>1458</v>
      </c>
      <c r="F1756" t="str">
        <f>VLOOKUP(D1756,'General IEC Material'!D:D,1,0)</f>
        <v>kz New Germany Clinic</v>
      </c>
    </row>
    <row r="1757" spans="1:6" x14ac:dyDescent="0.3">
      <c r="A1757" t="s">
        <v>100</v>
      </c>
      <c r="B1757" t="s">
        <v>101</v>
      </c>
      <c r="C1757" t="s">
        <v>102</v>
      </c>
      <c r="D1757" t="s">
        <v>1993</v>
      </c>
      <c r="E1757">
        <v>4088</v>
      </c>
      <c r="F1757" t="str">
        <f>VLOOKUP(D1757,'General IEC Material'!D:D,1,0)</f>
        <v>kz Newcastle PHC Clinic</v>
      </c>
    </row>
    <row r="1758" spans="1:6" x14ac:dyDescent="0.3">
      <c r="A1758" t="s">
        <v>100</v>
      </c>
      <c r="B1758" t="s">
        <v>103</v>
      </c>
      <c r="C1758" t="s">
        <v>104</v>
      </c>
      <c r="D1758" t="s">
        <v>2029</v>
      </c>
      <c r="E1758">
        <v>1872</v>
      </c>
      <c r="F1758" t="str">
        <f>VLOOKUP(D1758,'General IEC Material'!D:D,1,0)</f>
        <v>kz Newlands West Clinic</v>
      </c>
    </row>
    <row r="1759" spans="1:6" x14ac:dyDescent="0.3">
      <c r="A1759" t="s">
        <v>100</v>
      </c>
      <c r="B1759" t="s">
        <v>103</v>
      </c>
      <c r="C1759" t="s">
        <v>104</v>
      </c>
      <c r="D1759" t="s">
        <v>2030</v>
      </c>
      <c r="E1759">
        <v>5240</v>
      </c>
      <c r="F1759" t="str">
        <f>VLOOKUP(D1759,'General IEC Material'!D:D,1,0)</f>
        <v>kz Newtown A CHC</v>
      </c>
    </row>
    <row r="1760" spans="1:6" x14ac:dyDescent="0.3">
      <c r="A1760" t="s">
        <v>100</v>
      </c>
      <c r="B1760" t="s">
        <v>2351</v>
      </c>
      <c r="C1760" t="s">
        <v>2359</v>
      </c>
      <c r="D1760" t="s">
        <v>2375</v>
      </c>
      <c r="E1760">
        <v>344</v>
      </c>
      <c r="F1760" t="str">
        <f>VLOOKUP(D1760,'General IEC Material'!D:D,1,0)</f>
        <v>kz Ngabayena Clinic</v>
      </c>
    </row>
    <row r="1761" spans="1:6" x14ac:dyDescent="0.3">
      <c r="A1761" t="s">
        <v>100</v>
      </c>
      <c r="B1761" t="s">
        <v>119</v>
      </c>
      <c r="C1761" t="s">
        <v>2474</v>
      </c>
      <c r="D1761" t="s">
        <v>2483</v>
      </c>
      <c r="E1761">
        <v>440</v>
      </c>
      <c r="F1761" t="str">
        <f>VLOOKUP(D1761,'General IEC Material'!D:D,1,0)</f>
        <v>kz Ngqeku Clinic</v>
      </c>
    </row>
    <row r="1762" spans="1:6" x14ac:dyDescent="0.3">
      <c r="A1762" t="s">
        <v>100</v>
      </c>
      <c r="B1762" t="s">
        <v>111</v>
      </c>
      <c r="C1762" t="s">
        <v>113</v>
      </c>
      <c r="D1762" t="s">
        <v>2273</v>
      </c>
      <c r="E1762">
        <v>727</v>
      </c>
      <c r="F1762" t="str">
        <f>VLOOKUP(D1762,'General IEC Material'!D:D,1,0)</f>
        <v>kz Ngubeni Clinic</v>
      </c>
    </row>
    <row r="1763" spans="1:6" x14ac:dyDescent="0.3">
      <c r="A1763" t="s">
        <v>100</v>
      </c>
      <c r="B1763" t="s">
        <v>2351</v>
      </c>
      <c r="C1763" t="s">
        <v>2359</v>
      </c>
      <c r="D1763" t="s">
        <v>2376</v>
      </c>
      <c r="E1763">
        <v>344</v>
      </c>
      <c r="F1763" t="str">
        <f>VLOOKUP(D1763,'General IEC Material'!D:D,1,0)</f>
        <v>kz Ngubevu Clinic</v>
      </c>
    </row>
    <row r="1764" spans="1:6" x14ac:dyDescent="0.3">
      <c r="A1764" t="s">
        <v>100</v>
      </c>
      <c r="B1764" t="s">
        <v>105</v>
      </c>
      <c r="C1764" t="s">
        <v>108</v>
      </c>
      <c r="D1764" t="s">
        <v>2196</v>
      </c>
      <c r="E1764">
        <v>387</v>
      </c>
      <c r="F1764" t="str">
        <f>VLOOKUP(D1764,'General IEC Material'!D:D,1,0)</f>
        <v>kz Ngudwini Clinic</v>
      </c>
    </row>
    <row r="1765" spans="1:6" x14ac:dyDescent="0.3">
      <c r="A1765" t="s">
        <v>100</v>
      </c>
      <c r="B1765" t="s">
        <v>105</v>
      </c>
      <c r="C1765" t="s">
        <v>106</v>
      </c>
      <c r="D1765" t="s">
        <v>2152</v>
      </c>
      <c r="E1765">
        <v>3564</v>
      </c>
      <c r="F1765" t="str">
        <f>VLOOKUP(D1765,'General IEC Material'!D:D,1,0)</f>
        <v>kz Ngwelezana Clinic</v>
      </c>
    </row>
    <row r="1766" spans="1:6" x14ac:dyDescent="0.3">
      <c r="A1766" t="s">
        <v>100</v>
      </c>
      <c r="B1766" t="s">
        <v>105</v>
      </c>
      <c r="C1766" t="s">
        <v>107</v>
      </c>
      <c r="D1766" t="s">
        <v>2185</v>
      </c>
      <c r="E1766">
        <v>452</v>
      </c>
      <c r="F1766" t="str">
        <f>VLOOKUP(D1766,'General IEC Material'!D:D,1,0)</f>
        <v>kz Nhlabane Clinic</v>
      </c>
    </row>
    <row r="1767" spans="1:6" x14ac:dyDescent="0.3">
      <c r="A1767" t="s">
        <v>100</v>
      </c>
      <c r="B1767" t="s">
        <v>109</v>
      </c>
      <c r="C1767" t="s">
        <v>2239</v>
      </c>
      <c r="D1767" t="s">
        <v>2249</v>
      </c>
      <c r="E1767">
        <v>344</v>
      </c>
      <c r="F1767" t="str">
        <f>VLOOKUP(D1767,'General IEC Material'!D:D,1,0)</f>
        <v>kz Nhlalwane Clinic</v>
      </c>
    </row>
    <row r="1768" spans="1:6" x14ac:dyDescent="0.3">
      <c r="A1768" t="s">
        <v>100</v>
      </c>
      <c r="B1768" t="s">
        <v>119</v>
      </c>
      <c r="C1768" t="s">
        <v>2474</v>
      </c>
      <c r="D1768" t="s">
        <v>2484</v>
      </c>
      <c r="E1768">
        <v>412</v>
      </c>
      <c r="F1768" t="str">
        <f>VLOOKUP(D1768,'General IEC Material'!D:D,1,0)</f>
        <v>kz Nhlekiseni Clinic</v>
      </c>
    </row>
    <row r="1769" spans="1:6" x14ac:dyDescent="0.3">
      <c r="A1769" t="s">
        <v>100</v>
      </c>
      <c r="B1769" t="s">
        <v>119</v>
      </c>
      <c r="C1769" t="s">
        <v>2490</v>
      </c>
      <c r="D1769" t="s">
        <v>2505</v>
      </c>
      <c r="E1769">
        <v>344</v>
      </c>
      <c r="F1769" t="str">
        <f>VLOOKUP(D1769,'General IEC Material'!D:D,1,0)</f>
        <v>kz Nhlopheni Clinic</v>
      </c>
    </row>
    <row r="1770" spans="1:6" x14ac:dyDescent="0.3">
      <c r="A1770" t="s">
        <v>100</v>
      </c>
      <c r="B1770" t="s">
        <v>119</v>
      </c>
      <c r="C1770" t="s">
        <v>2490</v>
      </c>
      <c r="D1770" t="s">
        <v>2506</v>
      </c>
      <c r="E1770">
        <v>353</v>
      </c>
      <c r="F1770" t="str">
        <f>VLOOKUP(D1770,'General IEC Material'!D:D,1,0)</f>
        <v>kz Nhlungwana Clinic</v>
      </c>
    </row>
    <row r="1771" spans="1:6" x14ac:dyDescent="0.3">
      <c r="A1771" t="s">
        <v>100</v>
      </c>
      <c r="B1771" t="s">
        <v>101</v>
      </c>
      <c r="C1771" t="s">
        <v>1985</v>
      </c>
      <c r="D1771" t="s">
        <v>1987</v>
      </c>
      <c r="E1771">
        <v>1657</v>
      </c>
      <c r="F1771" t="str">
        <f>VLOOKUP(D1771,'General IEC Material'!D:D,1,0)</f>
        <v>kz Niemeyer Gateway Clinic</v>
      </c>
    </row>
    <row r="1772" spans="1:6" x14ac:dyDescent="0.3">
      <c r="A1772" t="s">
        <v>100</v>
      </c>
      <c r="B1772" t="s">
        <v>119</v>
      </c>
      <c r="C1772" t="s">
        <v>2474</v>
      </c>
      <c r="D1772" t="s">
        <v>2485</v>
      </c>
      <c r="E1772">
        <v>957</v>
      </c>
      <c r="F1772" t="str">
        <f>VLOOKUP(D1772,'General IEC Material'!D:D,1,0)</f>
        <v>kz Njoko Clinic</v>
      </c>
    </row>
    <row r="1773" spans="1:6" x14ac:dyDescent="0.3">
      <c r="A1773" t="s">
        <v>100</v>
      </c>
      <c r="B1773" t="s">
        <v>2351</v>
      </c>
      <c r="C1773" t="s">
        <v>2381</v>
      </c>
      <c r="D1773" t="s">
        <v>2393</v>
      </c>
      <c r="E1773">
        <v>687</v>
      </c>
      <c r="F1773" t="str">
        <f>VLOOKUP(D1773,'General IEC Material'!D:D,1,0)</f>
        <v>kz Nkande Clinic</v>
      </c>
    </row>
    <row r="1774" spans="1:6" x14ac:dyDescent="0.3">
      <c r="A1774" t="s">
        <v>100</v>
      </c>
      <c r="B1774" t="s">
        <v>119</v>
      </c>
      <c r="C1774" t="s">
        <v>2490</v>
      </c>
      <c r="D1774" t="s">
        <v>2507</v>
      </c>
      <c r="E1774">
        <v>503</v>
      </c>
      <c r="F1774" t="str">
        <f>VLOOKUP(D1774,'General IEC Material'!D:D,1,0)</f>
        <v>kz Nkonjeni Gateway Clinic</v>
      </c>
    </row>
    <row r="1775" spans="1:6" x14ac:dyDescent="0.3">
      <c r="A1775" t="s">
        <v>100</v>
      </c>
      <c r="B1775" t="s">
        <v>116</v>
      </c>
      <c r="C1775" t="s">
        <v>117</v>
      </c>
      <c r="D1775" t="s">
        <v>2332</v>
      </c>
      <c r="E1775">
        <v>1040</v>
      </c>
      <c r="F1775" t="str">
        <f>VLOOKUP(D1775,'General IEC Material'!D:D,1,0)</f>
        <v>kz Nkundusi Clinic</v>
      </c>
    </row>
    <row r="1776" spans="1:6" x14ac:dyDescent="0.3">
      <c r="A1776" t="s">
        <v>100</v>
      </c>
      <c r="B1776" t="s">
        <v>116</v>
      </c>
      <c r="C1776" t="s">
        <v>2305</v>
      </c>
      <c r="D1776" t="s">
        <v>2319</v>
      </c>
      <c r="E1776">
        <v>428</v>
      </c>
      <c r="F1776" t="str">
        <f>VLOOKUP(D1776,'General IEC Material'!D:D,1,0)</f>
        <v>kz Nkungwini Clinic</v>
      </c>
    </row>
    <row r="1777" spans="1:6" x14ac:dyDescent="0.3">
      <c r="A1777" t="s">
        <v>100</v>
      </c>
      <c r="B1777" t="s">
        <v>119</v>
      </c>
      <c r="C1777" t="s">
        <v>2474</v>
      </c>
      <c r="D1777" t="s">
        <v>2486</v>
      </c>
      <c r="E1777">
        <v>476</v>
      </c>
      <c r="F1777" t="str">
        <f>VLOOKUP(D1777,'General IEC Material'!D:D,1,0)</f>
        <v>kz Nkunzana Clinic</v>
      </c>
    </row>
    <row r="1778" spans="1:6" x14ac:dyDescent="0.3">
      <c r="A1778" t="s">
        <v>100</v>
      </c>
      <c r="B1778" t="s">
        <v>103</v>
      </c>
      <c r="C1778" t="s">
        <v>104</v>
      </c>
      <c r="D1778" t="s">
        <v>2031</v>
      </c>
      <c r="E1778">
        <v>552</v>
      </c>
      <c r="F1778" t="str">
        <f>VLOOKUP(D1778,'General IEC Material'!D:D,1,0)</f>
        <v>kz Nkwali Clinic</v>
      </c>
    </row>
    <row r="1779" spans="1:6" x14ac:dyDescent="0.3">
      <c r="A1779" t="s">
        <v>100</v>
      </c>
      <c r="B1779" t="s">
        <v>105</v>
      </c>
      <c r="C1779" t="s">
        <v>108</v>
      </c>
      <c r="D1779" t="s">
        <v>2197</v>
      </c>
      <c r="E1779">
        <v>549</v>
      </c>
      <c r="F1779" t="str">
        <f>VLOOKUP(D1779,'General IEC Material'!D:D,1,0)</f>
        <v>kz Nkwalini Clinic</v>
      </c>
    </row>
    <row r="1780" spans="1:6" x14ac:dyDescent="0.3">
      <c r="A1780" t="s">
        <v>100</v>
      </c>
      <c r="B1780" t="s">
        <v>2351</v>
      </c>
      <c r="C1780" t="s">
        <v>2359</v>
      </c>
      <c r="D1780" t="s">
        <v>2377</v>
      </c>
      <c r="E1780">
        <v>363</v>
      </c>
      <c r="F1780" t="str">
        <f>VLOOKUP(D1780,'General IEC Material'!D:D,1,0)</f>
        <v>kz Nocomboshe Clinic</v>
      </c>
    </row>
    <row r="1781" spans="1:6" x14ac:dyDescent="0.3">
      <c r="A1781" t="s">
        <v>100</v>
      </c>
      <c r="B1781" t="s">
        <v>105</v>
      </c>
      <c r="C1781" t="s">
        <v>2155</v>
      </c>
      <c r="D1781" t="s">
        <v>2161</v>
      </c>
      <c r="E1781">
        <v>412</v>
      </c>
      <c r="F1781" t="str">
        <f>VLOOKUP(D1781,'General IEC Material'!D:D,1,0)</f>
        <v>kz Nogajuka Clinic</v>
      </c>
    </row>
    <row r="1782" spans="1:6" x14ac:dyDescent="0.3">
      <c r="A1782" t="s">
        <v>100</v>
      </c>
      <c r="B1782" t="s">
        <v>2059</v>
      </c>
      <c r="C1782" t="s">
        <v>2076</v>
      </c>
      <c r="D1782" t="s">
        <v>2085</v>
      </c>
      <c r="E1782">
        <v>435</v>
      </c>
      <c r="F1782" t="str">
        <f>VLOOKUP(D1782,'General IEC Material'!D:D,1,0)</f>
        <v>kz Nokweja Clinic</v>
      </c>
    </row>
    <row r="1783" spans="1:6" x14ac:dyDescent="0.3">
      <c r="A1783" t="s">
        <v>100</v>
      </c>
      <c r="B1783" t="s">
        <v>119</v>
      </c>
      <c r="C1783" t="s">
        <v>2490</v>
      </c>
      <c r="D1783" t="s">
        <v>2508</v>
      </c>
      <c r="E1783">
        <v>353</v>
      </c>
      <c r="F1783" t="str">
        <f>VLOOKUP(D1783,'General IEC Material'!D:D,1,0)</f>
        <v>kz Nomdiya Clinic</v>
      </c>
    </row>
    <row r="1784" spans="1:6" x14ac:dyDescent="0.3">
      <c r="A1784" t="s">
        <v>100</v>
      </c>
      <c r="B1784" t="s">
        <v>105</v>
      </c>
      <c r="C1784" t="s">
        <v>2155</v>
      </c>
      <c r="D1784" t="s">
        <v>2162</v>
      </c>
      <c r="E1784">
        <v>388</v>
      </c>
      <c r="F1784" t="str">
        <f>VLOOKUP(D1784,'General IEC Material'!D:D,1,0)</f>
        <v>kz Nomponjwana Clinic</v>
      </c>
    </row>
    <row r="1785" spans="1:6" x14ac:dyDescent="0.3">
      <c r="A1785" t="s">
        <v>100</v>
      </c>
      <c r="B1785" t="s">
        <v>116</v>
      </c>
      <c r="C1785" t="s">
        <v>2305</v>
      </c>
      <c r="D1785" t="s">
        <v>2320</v>
      </c>
      <c r="E1785">
        <v>419</v>
      </c>
      <c r="F1785" t="str">
        <f>VLOOKUP(D1785,'General IEC Material'!D:D,1,0)</f>
        <v>kz Nondabuya Clinic</v>
      </c>
    </row>
    <row r="1786" spans="1:6" x14ac:dyDescent="0.3">
      <c r="A1786" t="s">
        <v>100</v>
      </c>
      <c r="B1786" t="s">
        <v>2351</v>
      </c>
      <c r="C1786" t="s">
        <v>2381</v>
      </c>
      <c r="D1786" t="s">
        <v>2394</v>
      </c>
      <c r="E1786">
        <v>1071</v>
      </c>
      <c r="F1786" t="str">
        <f>VLOOKUP(D1786,'General IEC Material'!D:D,1,0)</f>
        <v>kz Nondweni Clinic</v>
      </c>
    </row>
    <row r="1787" spans="1:6" x14ac:dyDescent="0.3">
      <c r="A1787" t="s">
        <v>100</v>
      </c>
      <c r="B1787" t="s">
        <v>105</v>
      </c>
      <c r="C1787" t="s">
        <v>2163</v>
      </c>
      <c r="D1787" t="s">
        <v>2178</v>
      </c>
      <c r="E1787">
        <v>371</v>
      </c>
      <c r="F1787" t="str">
        <f>VLOOKUP(D1787,'General IEC Material'!D:D,1,0)</f>
        <v>kz Nongamlane Clinic</v>
      </c>
    </row>
    <row r="1788" spans="1:6" x14ac:dyDescent="0.3">
      <c r="A1788" t="s">
        <v>100</v>
      </c>
      <c r="B1788" t="s">
        <v>111</v>
      </c>
      <c r="C1788" t="s">
        <v>113</v>
      </c>
      <c r="D1788" t="s">
        <v>2274</v>
      </c>
      <c r="E1788">
        <v>1143</v>
      </c>
      <c r="F1788" t="str">
        <f>VLOOKUP(D1788,'General IEC Material'!D:D,1,0)</f>
        <v>kz Northdale Clinic</v>
      </c>
    </row>
    <row r="1789" spans="1:6" x14ac:dyDescent="0.3">
      <c r="A1789" t="s">
        <v>100</v>
      </c>
      <c r="B1789" t="s">
        <v>111</v>
      </c>
      <c r="C1789" t="s">
        <v>113</v>
      </c>
      <c r="D1789" t="s">
        <v>2275</v>
      </c>
      <c r="E1789">
        <v>1059</v>
      </c>
      <c r="F1789" t="str">
        <f>VLOOKUP(D1789,'General IEC Material'!D:D,1,0)</f>
        <v>kz Northdale Gateway Clinic</v>
      </c>
    </row>
    <row r="1790" spans="1:6" x14ac:dyDescent="0.3">
      <c r="A1790" t="s">
        <v>100</v>
      </c>
      <c r="B1790" t="s">
        <v>105</v>
      </c>
      <c r="C1790" t="s">
        <v>106</v>
      </c>
      <c r="D1790" t="s">
        <v>386</v>
      </c>
      <c r="E1790">
        <v>4435</v>
      </c>
      <c r="F1790" t="str">
        <f>VLOOKUP(D1790,'General IEC Material'!D:D,1,0)</f>
        <v>kz Nseleni CHC</v>
      </c>
    </row>
    <row r="1791" spans="1:6" x14ac:dyDescent="0.3">
      <c r="A1791" t="s">
        <v>100</v>
      </c>
      <c r="B1791" t="s">
        <v>103</v>
      </c>
      <c r="C1791" t="s">
        <v>104</v>
      </c>
      <c r="D1791" t="s">
        <v>363</v>
      </c>
      <c r="E1791">
        <v>2810</v>
      </c>
      <c r="F1791" t="str">
        <f>VLOOKUP(D1791,'General IEC Material'!D:D,1,0)</f>
        <v>kz Nsimbini Clinic</v>
      </c>
    </row>
    <row r="1792" spans="1:6" x14ac:dyDescent="0.3">
      <c r="A1792" t="s">
        <v>100</v>
      </c>
      <c r="B1792" t="s">
        <v>119</v>
      </c>
      <c r="C1792" t="s">
        <v>120</v>
      </c>
      <c r="D1792" t="s">
        <v>2461</v>
      </c>
      <c r="E1792">
        <v>450</v>
      </c>
      <c r="F1792" t="str">
        <f>VLOOKUP(D1792,'General IEC Material'!D:D,1,0)</f>
        <v>kz Ntababomvu Clinic</v>
      </c>
    </row>
    <row r="1793" spans="1:6" x14ac:dyDescent="0.3">
      <c r="A1793" t="s">
        <v>100</v>
      </c>
      <c r="B1793" t="s">
        <v>2410</v>
      </c>
      <c r="C1793" t="s">
        <v>2432</v>
      </c>
      <c r="D1793" t="s">
        <v>2441</v>
      </c>
      <c r="E1793">
        <v>2074</v>
      </c>
      <c r="F1793" t="str">
        <f>VLOOKUP(D1793,'General IEC Material'!D:D,1,0)</f>
        <v>kz Ntabamhlope Clinic</v>
      </c>
    </row>
    <row r="1794" spans="1:6" x14ac:dyDescent="0.3">
      <c r="A1794" t="s">
        <v>100</v>
      </c>
      <c r="B1794" t="s">
        <v>109</v>
      </c>
      <c r="C1794" t="s">
        <v>110</v>
      </c>
      <c r="D1794" t="s">
        <v>2211</v>
      </c>
      <c r="E1794">
        <v>1624</v>
      </c>
      <c r="F1794" t="str">
        <f>VLOOKUP(D1794,'General IEC Material'!D:D,1,0)</f>
        <v>kz Ntabeni Clinic</v>
      </c>
    </row>
    <row r="1795" spans="1:6" x14ac:dyDescent="0.3">
      <c r="A1795" t="s">
        <v>100</v>
      </c>
      <c r="B1795" t="s">
        <v>105</v>
      </c>
      <c r="C1795" t="s">
        <v>107</v>
      </c>
      <c r="D1795" t="s">
        <v>2186</v>
      </c>
      <c r="E1795">
        <v>997</v>
      </c>
      <c r="F1795" t="str">
        <f>VLOOKUP(D1795,'General IEC Material'!D:D,1,0)</f>
        <v>kz Ntambanana Clinic</v>
      </c>
    </row>
    <row r="1796" spans="1:6" x14ac:dyDescent="0.3">
      <c r="A1796" t="s">
        <v>100</v>
      </c>
      <c r="B1796" t="s">
        <v>111</v>
      </c>
      <c r="C1796" t="s">
        <v>113</v>
      </c>
      <c r="D1796" t="s">
        <v>2276</v>
      </c>
      <c r="E1796">
        <v>503</v>
      </c>
      <c r="F1796" t="str">
        <f>VLOOKUP(D1796,'General IEC Material'!D:D,1,0)</f>
        <v>kz Ntembeni Clinic</v>
      </c>
    </row>
    <row r="1797" spans="1:6" x14ac:dyDescent="0.3">
      <c r="A1797" t="s">
        <v>100</v>
      </c>
      <c r="B1797" t="s">
        <v>2351</v>
      </c>
      <c r="C1797" t="s">
        <v>2397</v>
      </c>
      <c r="D1797" t="s">
        <v>2406</v>
      </c>
      <c r="E1797">
        <v>620</v>
      </c>
      <c r="F1797" t="str">
        <f>VLOOKUP(D1797,'General IEC Material'!D:D,1,0)</f>
        <v>kz Ntembisweni Clinic</v>
      </c>
    </row>
    <row r="1798" spans="1:6" x14ac:dyDescent="0.3">
      <c r="A1798" t="s">
        <v>100</v>
      </c>
      <c r="B1798" t="s">
        <v>109</v>
      </c>
      <c r="C1798" t="s">
        <v>2239</v>
      </c>
      <c r="D1798" t="s">
        <v>2250</v>
      </c>
      <c r="E1798">
        <v>614</v>
      </c>
      <c r="F1798" t="str">
        <f>VLOOKUP(D1798,'General IEC Material'!D:D,1,0)</f>
        <v>kz Ntimbankulu Clinic</v>
      </c>
    </row>
    <row r="1799" spans="1:6" x14ac:dyDescent="0.3">
      <c r="A1799" t="s">
        <v>100</v>
      </c>
      <c r="B1799" t="s">
        <v>2351</v>
      </c>
      <c r="C1799" t="s">
        <v>2381</v>
      </c>
      <c r="D1799" t="s">
        <v>2395</v>
      </c>
      <c r="E1799">
        <v>521</v>
      </c>
      <c r="F1799" t="str">
        <f>VLOOKUP(D1799,'General IEC Material'!D:D,1,0)</f>
        <v>kz Ntinini Clinic</v>
      </c>
    </row>
    <row r="1800" spans="1:6" x14ac:dyDescent="0.3">
      <c r="A1800" t="s">
        <v>100</v>
      </c>
      <c r="B1800" t="s">
        <v>116</v>
      </c>
      <c r="C1800" t="s">
        <v>117</v>
      </c>
      <c r="D1800" t="s">
        <v>2333</v>
      </c>
      <c r="E1800">
        <v>446</v>
      </c>
      <c r="F1800" t="str">
        <f>VLOOKUP(D1800,'General IEC Material'!D:D,1,0)</f>
        <v>kz Ntondweni Clinic</v>
      </c>
    </row>
    <row r="1801" spans="1:6" x14ac:dyDescent="0.3">
      <c r="A1801" t="s">
        <v>100</v>
      </c>
      <c r="B1801" t="s">
        <v>116</v>
      </c>
      <c r="C1801" t="s">
        <v>118</v>
      </c>
      <c r="D1801" t="s">
        <v>2346</v>
      </c>
      <c r="E1801">
        <v>400</v>
      </c>
      <c r="F1801" t="str">
        <f>VLOOKUP(D1801,'General IEC Material'!D:D,1,0)</f>
        <v>kz Ntshongwe Clinic</v>
      </c>
    </row>
    <row r="1802" spans="1:6" x14ac:dyDescent="0.3">
      <c r="A1802" t="s">
        <v>100</v>
      </c>
      <c r="B1802" t="s">
        <v>103</v>
      </c>
      <c r="C1802" t="s">
        <v>104</v>
      </c>
      <c r="D1802" t="s">
        <v>2032</v>
      </c>
      <c r="E1802">
        <v>971</v>
      </c>
      <c r="F1802" t="str">
        <f>VLOOKUP(D1802,'General IEC Material'!D:D,1,0)</f>
        <v>kz Ntshongweni Clinic</v>
      </c>
    </row>
    <row r="1803" spans="1:6" x14ac:dyDescent="0.3">
      <c r="A1803" t="s">
        <v>100</v>
      </c>
      <c r="B1803" t="s">
        <v>105</v>
      </c>
      <c r="C1803" t="s">
        <v>108</v>
      </c>
      <c r="D1803" t="s">
        <v>2198</v>
      </c>
      <c r="E1803">
        <v>547</v>
      </c>
      <c r="F1803" t="str">
        <f>VLOOKUP(D1803,'General IEC Material'!D:D,1,0)</f>
        <v>kz Ntumeni Clinic</v>
      </c>
    </row>
    <row r="1804" spans="1:6" x14ac:dyDescent="0.3">
      <c r="A1804" t="s">
        <v>100</v>
      </c>
      <c r="B1804" t="s">
        <v>105</v>
      </c>
      <c r="C1804" t="s">
        <v>106</v>
      </c>
      <c r="D1804" t="s">
        <v>2153</v>
      </c>
      <c r="E1804">
        <v>778</v>
      </c>
      <c r="F1804" t="str">
        <f>VLOOKUP(D1804,'General IEC Material'!D:D,1,0)</f>
        <v>kz Ntuze Clinic</v>
      </c>
    </row>
    <row r="1805" spans="1:6" x14ac:dyDescent="0.3">
      <c r="A1805" t="s">
        <v>100</v>
      </c>
      <c r="B1805" t="s">
        <v>103</v>
      </c>
      <c r="C1805" t="s">
        <v>104</v>
      </c>
      <c r="D1805" t="s">
        <v>364</v>
      </c>
      <c r="E1805">
        <v>5774</v>
      </c>
      <c r="F1805" t="str">
        <f>VLOOKUP(D1805,'General IEC Material'!D:D,1,0)</f>
        <v>kz Ntuzuma Clinic</v>
      </c>
    </row>
    <row r="1806" spans="1:6" x14ac:dyDescent="0.3">
      <c r="A1806" t="s">
        <v>100</v>
      </c>
      <c r="B1806" t="s">
        <v>105</v>
      </c>
      <c r="C1806" t="s">
        <v>2163</v>
      </c>
      <c r="D1806" t="s">
        <v>2179</v>
      </c>
      <c r="E1806">
        <v>550</v>
      </c>
      <c r="F1806" t="str">
        <f>VLOOKUP(D1806,'General IEC Material'!D:D,1,0)</f>
        <v>kz Nxamalala Clinic (Eshowe)</v>
      </c>
    </row>
    <row r="1807" spans="1:6" x14ac:dyDescent="0.3">
      <c r="A1807" t="s">
        <v>100</v>
      </c>
      <c r="B1807" t="s">
        <v>111</v>
      </c>
      <c r="C1807" t="s">
        <v>2253</v>
      </c>
      <c r="D1807" t="s">
        <v>2256</v>
      </c>
      <c r="E1807">
        <v>421</v>
      </c>
      <c r="F1807" t="str">
        <f>VLOOKUP(D1807,'General IEC Material'!D:D,1,0)</f>
        <v>kz Nxamalala Clinic (Impendle)</v>
      </c>
    </row>
    <row r="1808" spans="1:6" x14ac:dyDescent="0.3">
      <c r="A1808" t="s">
        <v>100</v>
      </c>
      <c r="B1808" t="s">
        <v>105</v>
      </c>
      <c r="C1808" t="s">
        <v>107</v>
      </c>
      <c r="D1808" t="s">
        <v>2187</v>
      </c>
      <c r="E1808">
        <v>417</v>
      </c>
      <c r="F1808" t="str">
        <f>VLOOKUP(D1808,'General IEC Material'!D:D,1,0)</f>
        <v>kz Ocilwane Clinic</v>
      </c>
    </row>
    <row r="1809" spans="1:6" x14ac:dyDescent="0.3">
      <c r="A1809" t="s">
        <v>100</v>
      </c>
      <c r="B1809" t="s">
        <v>103</v>
      </c>
      <c r="C1809" t="s">
        <v>104</v>
      </c>
      <c r="D1809" t="s">
        <v>2033</v>
      </c>
      <c r="E1809">
        <v>687</v>
      </c>
      <c r="F1809" t="str">
        <f>VLOOKUP(D1809,'General IEC Material'!D:D,1,0)</f>
        <v>kz Odidini Clinic</v>
      </c>
    </row>
    <row r="1810" spans="1:6" x14ac:dyDescent="0.3">
      <c r="A1810" t="s">
        <v>100</v>
      </c>
      <c r="B1810" t="s">
        <v>2104</v>
      </c>
      <c r="C1810" t="s">
        <v>2115</v>
      </c>
      <c r="D1810" t="s">
        <v>2122</v>
      </c>
      <c r="E1810">
        <v>793</v>
      </c>
      <c r="F1810" t="str">
        <f>VLOOKUP(D1810,'General IEC Material'!D:D,1,0)</f>
        <v>kz Ohwebede Clinic</v>
      </c>
    </row>
    <row r="1811" spans="1:6" x14ac:dyDescent="0.3">
      <c r="A1811" t="s">
        <v>100</v>
      </c>
      <c r="B1811" t="s">
        <v>119</v>
      </c>
      <c r="C1811" t="s">
        <v>2490</v>
      </c>
      <c r="D1811" t="s">
        <v>2509</v>
      </c>
      <c r="E1811">
        <v>344</v>
      </c>
      <c r="F1811" t="str">
        <f>VLOOKUP(D1811,'General IEC Material'!D:D,1,0)</f>
        <v>kz Okhukho Clinic</v>
      </c>
    </row>
    <row r="1812" spans="1:6" x14ac:dyDescent="0.3">
      <c r="A1812" t="s">
        <v>100</v>
      </c>
      <c r="B1812" t="s">
        <v>2410</v>
      </c>
      <c r="C1812" t="s">
        <v>2444</v>
      </c>
      <c r="D1812" t="s">
        <v>2450</v>
      </c>
      <c r="E1812">
        <v>1245</v>
      </c>
      <c r="F1812" t="str">
        <f>VLOOKUP(D1812,'General IEC Material'!D:D,1,0)</f>
        <v>kz Oliviershoek Clinic</v>
      </c>
    </row>
    <row r="1813" spans="1:6" x14ac:dyDescent="0.3">
      <c r="A1813" t="s">
        <v>100</v>
      </c>
      <c r="B1813" t="s">
        <v>119</v>
      </c>
      <c r="C1813" t="s">
        <v>2490</v>
      </c>
      <c r="D1813" t="s">
        <v>2510</v>
      </c>
      <c r="E1813">
        <v>344</v>
      </c>
      <c r="F1813" t="str">
        <f>VLOOKUP(D1813,'General IEC Material'!D:D,1,0)</f>
        <v>kz Ombimbini Clinic</v>
      </c>
    </row>
    <row r="1814" spans="1:6" x14ac:dyDescent="0.3">
      <c r="A1814" t="s">
        <v>100</v>
      </c>
      <c r="B1814" t="s">
        <v>116</v>
      </c>
      <c r="C1814" t="s">
        <v>2305</v>
      </c>
      <c r="D1814" t="s">
        <v>2321</v>
      </c>
      <c r="E1814">
        <v>532</v>
      </c>
      <c r="F1814" t="str">
        <f>VLOOKUP(D1814,'General IEC Material'!D:D,1,0)</f>
        <v>kz Ophansi Clinic</v>
      </c>
    </row>
    <row r="1815" spans="1:6" x14ac:dyDescent="0.3">
      <c r="A1815" t="s">
        <v>100</v>
      </c>
      <c r="B1815" t="s">
        <v>116</v>
      </c>
      <c r="C1815" t="s">
        <v>2305</v>
      </c>
      <c r="D1815" t="s">
        <v>2322</v>
      </c>
      <c r="E1815">
        <v>451</v>
      </c>
      <c r="F1815" t="str">
        <f>VLOOKUP(D1815,'General IEC Material'!D:D,1,0)</f>
        <v>kz Ophondweni Clinic</v>
      </c>
    </row>
    <row r="1816" spans="1:6" x14ac:dyDescent="0.3">
      <c r="A1816" t="s">
        <v>100</v>
      </c>
      <c r="B1816" t="s">
        <v>119</v>
      </c>
      <c r="C1816" t="s">
        <v>121</v>
      </c>
      <c r="D1816" t="s">
        <v>2471</v>
      </c>
      <c r="E1816">
        <v>722</v>
      </c>
      <c r="F1816" t="str">
        <f>VLOOKUP(D1816,'General IEC Material'!D:D,1,0)</f>
        <v>kz Ophuzana Clinic</v>
      </c>
    </row>
    <row r="1817" spans="1:6" x14ac:dyDescent="0.3">
      <c r="A1817" t="s">
        <v>100</v>
      </c>
      <c r="B1817" t="s">
        <v>2104</v>
      </c>
      <c r="C1817" t="s">
        <v>2124</v>
      </c>
      <c r="D1817" t="s">
        <v>2132</v>
      </c>
      <c r="E1817">
        <v>422</v>
      </c>
      <c r="F1817" t="str">
        <f>VLOOKUP(D1817,'General IEC Material'!D:D,1,0)</f>
        <v>kz Oqaqeni Clinic</v>
      </c>
    </row>
    <row r="1818" spans="1:6" x14ac:dyDescent="0.3">
      <c r="A1818" t="s">
        <v>100</v>
      </c>
      <c r="B1818" t="s">
        <v>116</v>
      </c>
      <c r="C1818" t="s">
        <v>118</v>
      </c>
      <c r="D1818" t="s">
        <v>2347</v>
      </c>
      <c r="E1818">
        <v>390</v>
      </c>
      <c r="F1818" t="str">
        <f>VLOOKUP(D1818,'General IEC Material'!D:D,1,0)</f>
        <v>kz Oqondweni Clinic</v>
      </c>
    </row>
    <row r="1819" spans="1:6" x14ac:dyDescent="0.3">
      <c r="A1819" t="s">
        <v>100</v>
      </c>
      <c r="B1819" t="s">
        <v>103</v>
      </c>
      <c r="C1819" t="s">
        <v>104</v>
      </c>
      <c r="D1819" t="s">
        <v>2034</v>
      </c>
      <c r="E1819">
        <v>569</v>
      </c>
      <c r="F1819" t="str">
        <f>VLOOKUP(D1819,'General IEC Material'!D:D,1,0)</f>
        <v>kz Osindisweni Gateway Clinic</v>
      </c>
    </row>
    <row r="1820" spans="1:6" x14ac:dyDescent="0.3">
      <c r="A1820" t="s">
        <v>100</v>
      </c>
      <c r="B1820" t="s">
        <v>103</v>
      </c>
      <c r="C1820" t="s">
        <v>104</v>
      </c>
      <c r="D1820" t="s">
        <v>2035</v>
      </c>
      <c r="E1820">
        <v>2676</v>
      </c>
      <c r="F1820" t="str">
        <f>VLOOKUP(D1820,'General IEC Material'!D:D,1,0)</f>
        <v>kz Osizweni (Umlazi Q) Clinic</v>
      </c>
    </row>
    <row r="1821" spans="1:6" x14ac:dyDescent="0.3">
      <c r="A1821" t="s">
        <v>100</v>
      </c>
      <c r="B1821" t="s">
        <v>101</v>
      </c>
      <c r="C1821" t="s">
        <v>102</v>
      </c>
      <c r="D1821" t="s">
        <v>332</v>
      </c>
      <c r="E1821">
        <v>2138</v>
      </c>
      <c r="F1821" t="str">
        <f>VLOOKUP(D1821,'General IEC Material'!D:D,1,0)</f>
        <v>kz Osizweni 1 Clinic</v>
      </c>
    </row>
    <row r="1822" spans="1:6" x14ac:dyDescent="0.3">
      <c r="A1822" t="s">
        <v>100</v>
      </c>
      <c r="B1822" t="s">
        <v>101</v>
      </c>
      <c r="C1822" t="s">
        <v>102</v>
      </c>
      <c r="D1822" t="s">
        <v>333</v>
      </c>
      <c r="E1822">
        <v>4550</v>
      </c>
      <c r="F1822" t="str">
        <f>VLOOKUP(D1822,'General IEC Material'!D:D,1,0)</f>
        <v>kz Osizweni 2 Clinic</v>
      </c>
    </row>
    <row r="1823" spans="1:6" x14ac:dyDescent="0.3">
      <c r="A1823" t="s">
        <v>100</v>
      </c>
      <c r="B1823" t="s">
        <v>101</v>
      </c>
      <c r="C1823" t="s">
        <v>102</v>
      </c>
      <c r="D1823" t="s">
        <v>1994</v>
      </c>
      <c r="E1823">
        <v>2852</v>
      </c>
      <c r="F1823" t="str">
        <f>VLOOKUP(D1823,'General IEC Material'!D:D,1,0)</f>
        <v>kz Osizweni 3 Clinic</v>
      </c>
    </row>
    <row r="1824" spans="1:6" x14ac:dyDescent="0.3">
      <c r="A1824" t="s">
        <v>100</v>
      </c>
      <c r="B1824" t="s">
        <v>105</v>
      </c>
      <c r="C1824" t="s">
        <v>108</v>
      </c>
      <c r="D1824" t="s">
        <v>2199</v>
      </c>
      <c r="E1824">
        <v>438</v>
      </c>
      <c r="F1824" t="str">
        <f>VLOOKUP(D1824,'General IEC Material'!D:D,1,0)</f>
        <v>kz Osungulweni Clinic</v>
      </c>
    </row>
    <row r="1825" spans="1:6" x14ac:dyDescent="0.3">
      <c r="A1825" t="s">
        <v>100</v>
      </c>
      <c r="B1825" t="s">
        <v>116</v>
      </c>
      <c r="C1825" t="s">
        <v>2305</v>
      </c>
      <c r="D1825" t="s">
        <v>2323</v>
      </c>
      <c r="E1825">
        <v>1899</v>
      </c>
      <c r="F1825" t="str">
        <f>VLOOKUP(D1825,'General IEC Material'!D:D,1,0)</f>
        <v>kz Othobothini CHC</v>
      </c>
    </row>
    <row r="1826" spans="1:6" x14ac:dyDescent="0.3">
      <c r="A1826" t="s">
        <v>100</v>
      </c>
      <c r="B1826" t="s">
        <v>2104</v>
      </c>
      <c r="C1826" t="s">
        <v>2124</v>
      </c>
      <c r="D1826" t="s">
        <v>2133</v>
      </c>
      <c r="E1826">
        <v>695</v>
      </c>
      <c r="F1826" t="str">
        <f>VLOOKUP(D1826,'General IEC Material'!D:D,1,0)</f>
        <v>kz Otimati Clinic</v>
      </c>
    </row>
    <row r="1827" spans="1:6" x14ac:dyDescent="0.3">
      <c r="A1827" t="s">
        <v>100</v>
      </c>
      <c r="B1827" t="s">
        <v>103</v>
      </c>
      <c r="C1827" t="s">
        <v>104</v>
      </c>
      <c r="D1827" t="s">
        <v>2036</v>
      </c>
      <c r="E1827">
        <v>1240</v>
      </c>
      <c r="F1827" t="str">
        <f>VLOOKUP(D1827,'General IEC Material'!D:D,1,0)</f>
        <v>kz Ottawa Clinic</v>
      </c>
    </row>
    <row r="1828" spans="1:6" x14ac:dyDescent="0.3">
      <c r="A1828" t="s">
        <v>100</v>
      </c>
      <c r="B1828" t="s">
        <v>103</v>
      </c>
      <c r="C1828" t="s">
        <v>104</v>
      </c>
      <c r="D1828" t="s">
        <v>365</v>
      </c>
      <c r="E1828">
        <v>2418</v>
      </c>
      <c r="F1828" t="str">
        <f>VLOOKUP(D1828,'General IEC Material'!D:D,1,0)</f>
        <v>kz Overport Clinic</v>
      </c>
    </row>
    <row r="1829" spans="1:6" x14ac:dyDescent="0.3">
      <c r="A1829" t="s">
        <v>100</v>
      </c>
      <c r="B1829" t="s">
        <v>111</v>
      </c>
      <c r="C1829" t="s">
        <v>113</v>
      </c>
      <c r="D1829" t="s">
        <v>406</v>
      </c>
      <c r="E1829">
        <v>2453</v>
      </c>
      <c r="F1829" t="str">
        <f>VLOOKUP(D1829,'General IEC Material'!D:D,1,0)</f>
        <v>kz Pata Clinic</v>
      </c>
    </row>
    <row r="1830" spans="1:6" x14ac:dyDescent="0.3">
      <c r="A1830" t="s">
        <v>100</v>
      </c>
      <c r="B1830" t="s">
        <v>119</v>
      </c>
      <c r="C1830" t="s">
        <v>121</v>
      </c>
      <c r="D1830" t="s">
        <v>2472</v>
      </c>
      <c r="E1830">
        <v>441</v>
      </c>
      <c r="F1830" t="str">
        <f>VLOOKUP(D1830,'General IEC Material'!D:D,1,0)</f>
        <v>kz Paulpietersburg Town Clinic</v>
      </c>
    </row>
    <row r="1831" spans="1:6" x14ac:dyDescent="0.3">
      <c r="A1831" t="s">
        <v>100</v>
      </c>
      <c r="B1831" t="s">
        <v>103</v>
      </c>
      <c r="C1831" t="s">
        <v>104</v>
      </c>
      <c r="D1831" t="s">
        <v>366</v>
      </c>
      <c r="E1831">
        <v>2424</v>
      </c>
      <c r="F1831" t="str">
        <f>VLOOKUP(D1831,'General IEC Material'!D:D,1,0)</f>
        <v>kz Peaceville Clinic</v>
      </c>
    </row>
    <row r="1832" spans="1:6" x14ac:dyDescent="0.3">
      <c r="A1832" t="s">
        <v>100</v>
      </c>
      <c r="B1832" t="s">
        <v>109</v>
      </c>
      <c r="C1832" t="s">
        <v>2218</v>
      </c>
      <c r="D1832" t="s">
        <v>2223</v>
      </c>
      <c r="E1832">
        <v>796</v>
      </c>
      <c r="F1832" t="str">
        <f>VLOOKUP(D1832,'General IEC Material'!D:D,1,0)</f>
        <v>kz Pennington Clinic</v>
      </c>
    </row>
    <row r="1833" spans="1:6" x14ac:dyDescent="0.3">
      <c r="A1833" t="s">
        <v>100</v>
      </c>
      <c r="B1833" t="s">
        <v>105</v>
      </c>
      <c r="C1833" t="s">
        <v>106</v>
      </c>
      <c r="D1833" t="s">
        <v>387</v>
      </c>
      <c r="E1833">
        <v>3241</v>
      </c>
      <c r="F1833" t="str">
        <f>VLOOKUP(D1833,'General IEC Material'!D:D,1,0)</f>
        <v>kz Phaphamani Clinic</v>
      </c>
    </row>
    <row r="1834" spans="1:6" x14ac:dyDescent="0.3">
      <c r="A1834" t="s">
        <v>100</v>
      </c>
      <c r="B1834" t="s">
        <v>111</v>
      </c>
      <c r="C1834" t="s">
        <v>114</v>
      </c>
      <c r="D1834" t="s">
        <v>2284</v>
      </c>
      <c r="E1834">
        <v>363</v>
      </c>
      <c r="F1834" t="str">
        <f>VLOOKUP(D1834,'General IEC Material'!D:D,1,0)</f>
        <v>kz Phatheni Clinic</v>
      </c>
    </row>
    <row r="1835" spans="1:6" x14ac:dyDescent="0.3">
      <c r="A1835" t="s">
        <v>100</v>
      </c>
      <c r="B1835" t="s">
        <v>116</v>
      </c>
      <c r="C1835" t="s">
        <v>118</v>
      </c>
      <c r="D1835" t="s">
        <v>2348</v>
      </c>
      <c r="E1835">
        <v>602</v>
      </c>
      <c r="F1835" t="str">
        <f>VLOOKUP(D1835,'General IEC Material'!D:D,1,0)</f>
        <v>kz Phelandaba Clinic</v>
      </c>
    </row>
    <row r="1836" spans="1:6" x14ac:dyDescent="0.3">
      <c r="A1836" t="s">
        <v>100</v>
      </c>
      <c r="B1836" t="s">
        <v>103</v>
      </c>
      <c r="C1836" t="s">
        <v>104</v>
      </c>
      <c r="D1836" t="s">
        <v>2037</v>
      </c>
      <c r="E1836">
        <v>671</v>
      </c>
      <c r="F1836" t="str">
        <f>VLOOKUP(D1836,'General IEC Material'!D:D,1,0)</f>
        <v>kz Philakade Clinic</v>
      </c>
    </row>
    <row r="1837" spans="1:6" x14ac:dyDescent="0.3">
      <c r="A1837" t="s">
        <v>100</v>
      </c>
      <c r="B1837" t="s">
        <v>109</v>
      </c>
      <c r="C1837" t="s">
        <v>2218</v>
      </c>
      <c r="D1837" t="s">
        <v>2224</v>
      </c>
      <c r="E1837">
        <v>779</v>
      </c>
      <c r="F1837" t="str">
        <f>VLOOKUP(D1837,'General IEC Material'!D:D,1,0)</f>
        <v>kz Philani Clinic</v>
      </c>
    </row>
    <row r="1838" spans="1:6" x14ac:dyDescent="0.3">
      <c r="A1838" t="s">
        <v>100</v>
      </c>
      <c r="B1838" t="s">
        <v>103</v>
      </c>
      <c r="C1838" t="s">
        <v>104</v>
      </c>
      <c r="D1838" t="s">
        <v>367</v>
      </c>
      <c r="E1838">
        <v>10617</v>
      </c>
      <c r="F1838" t="str">
        <f>VLOOKUP(D1838,'General IEC Material'!D:D,1,0)</f>
        <v>kz Phoenix CHC</v>
      </c>
    </row>
    <row r="1839" spans="1:6" x14ac:dyDescent="0.3">
      <c r="A1839" t="s">
        <v>100</v>
      </c>
      <c r="B1839" t="s">
        <v>2059</v>
      </c>
      <c r="C1839" t="s">
        <v>2060</v>
      </c>
      <c r="D1839" t="s">
        <v>2066</v>
      </c>
      <c r="E1839">
        <v>1197</v>
      </c>
      <c r="F1839" t="str">
        <f>VLOOKUP(D1839,'General IEC Material'!D:D,1,0)</f>
        <v>kz Pholela CHC</v>
      </c>
    </row>
    <row r="1840" spans="1:6" x14ac:dyDescent="0.3">
      <c r="A1840" t="s">
        <v>100</v>
      </c>
      <c r="B1840" t="s">
        <v>109</v>
      </c>
      <c r="C1840" t="s">
        <v>2239</v>
      </c>
      <c r="D1840" t="s">
        <v>2251</v>
      </c>
      <c r="E1840">
        <v>690</v>
      </c>
      <c r="F1840" t="str">
        <f>VLOOKUP(D1840,'General IEC Material'!D:D,1,0)</f>
        <v>kz Phungashe Clinic</v>
      </c>
    </row>
    <row r="1841" spans="1:6" x14ac:dyDescent="0.3">
      <c r="A1841" t="s">
        <v>100</v>
      </c>
      <c r="B1841" t="s">
        <v>2351</v>
      </c>
      <c r="C1841" t="s">
        <v>2397</v>
      </c>
      <c r="D1841" t="s">
        <v>2407</v>
      </c>
      <c r="E1841">
        <v>921</v>
      </c>
      <c r="F1841" t="str">
        <f>VLOOKUP(D1841,'General IEC Material'!D:D,1,0)</f>
        <v>kz Pine Street (Greytown) Clinic</v>
      </c>
    </row>
    <row r="1842" spans="1:6" x14ac:dyDescent="0.3">
      <c r="A1842" t="s">
        <v>100</v>
      </c>
      <c r="B1842" t="s">
        <v>103</v>
      </c>
      <c r="C1842" t="s">
        <v>104</v>
      </c>
      <c r="D1842" t="s">
        <v>368</v>
      </c>
      <c r="E1842">
        <v>3713</v>
      </c>
      <c r="F1842" t="str">
        <f>VLOOKUP(D1842,'General IEC Material'!D:D,1,0)</f>
        <v>kz Pinetown Clinic</v>
      </c>
    </row>
    <row r="1843" spans="1:6" x14ac:dyDescent="0.3">
      <c r="A1843" t="s">
        <v>100</v>
      </c>
      <c r="B1843" t="s">
        <v>109</v>
      </c>
      <c r="C1843" t="s">
        <v>2227</v>
      </c>
      <c r="D1843" t="s">
        <v>2234</v>
      </c>
      <c r="E1843">
        <v>560</v>
      </c>
      <c r="F1843" t="str">
        <f>VLOOKUP(D1843,'General IEC Material'!D:D,1,0)</f>
        <v>kz Pisgah Clinic</v>
      </c>
    </row>
    <row r="1844" spans="1:6" x14ac:dyDescent="0.3">
      <c r="A1844" t="s">
        <v>100</v>
      </c>
      <c r="B1844" t="s">
        <v>2351</v>
      </c>
      <c r="C1844" t="s">
        <v>2359</v>
      </c>
      <c r="D1844" t="s">
        <v>2378</v>
      </c>
      <c r="E1844">
        <v>2067</v>
      </c>
      <c r="F1844" t="str">
        <f>VLOOKUP(D1844,'General IEC Material'!D:D,1,0)</f>
        <v>kz Pomeroy CHC</v>
      </c>
    </row>
    <row r="1845" spans="1:6" x14ac:dyDescent="0.3">
      <c r="A1845" t="s">
        <v>100</v>
      </c>
      <c r="B1845" t="s">
        <v>119</v>
      </c>
      <c r="C1845" t="s">
        <v>122</v>
      </c>
      <c r="D1845" t="s">
        <v>423</v>
      </c>
      <c r="E1845">
        <v>1606</v>
      </c>
      <c r="F1845" t="str">
        <f>VLOOKUP(D1845,'General IEC Material'!D:D,1,0)</f>
        <v>kz Pongola Clinic</v>
      </c>
    </row>
    <row r="1846" spans="1:6" x14ac:dyDescent="0.3">
      <c r="A1846" t="s">
        <v>100</v>
      </c>
      <c r="B1846" t="s">
        <v>109</v>
      </c>
      <c r="C1846" t="s">
        <v>110</v>
      </c>
      <c r="D1846" t="s">
        <v>397</v>
      </c>
      <c r="E1846">
        <v>1248</v>
      </c>
      <c r="F1846" t="str">
        <f>VLOOKUP(D1846,'General IEC Material'!D:D,1,0)</f>
        <v>kz Port Edward Clinic</v>
      </c>
    </row>
    <row r="1847" spans="1:6" x14ac:dyDescent="0.3">
      <c r="A1847" t="s">
        <v>100</v>
      </c>
      <c r="B1847" t="s">
        <v>109</v>
      </c>
      <c r="C1847" t="s">
        <v>110</v>
      </c>
      <c r="D1847" t="s">
        <v>398</v>
      </c>
      <c r="E1847">
        <v>1074</v>
      </c>
      <c r="F1847" t="str">
        <f>VLOOKUP(D1847,'General IEC Material'!D:D,1,0)</f>
        <v>kz Port Shepstone Clinic</v>
      </c>
    </row>
    <row r="1848" spans="1:6" x14ac:dyDescent="0.3">
      <c r="A1848" t="s">
        <v>100</v>
      </c>
      <c r="B1848" t="s">
        <v>109</v>
      </c>
      <c r="C1848" t="s">
        <v>110</v>
      </c>
      <c r="D1848" t="s">
        <v>2212</v>
      </c>
      <c r="E1848">
        <v>444</v>
      </c>
      <c r="F1848" t="str">
        <f>VLOOKUP(D1848,'General IEC Material'!D:D,1,0)</f>
        <v>kz Port Shepstone Gateway Clinic</v>
      </c>
    </row>
    <row r="1849" spans="1:6" x14ac:dyDescent="0.3">
      <c r="A1849" t="s">
        <v>100</v>
      </c>
      <c r="B1849" t="s">
        <v>103</v>
      </c>
      <c r="C1849" t="s">
        <v>104</v>
      </c>
      <c r="D1849" t="s">
        <v>369</v>
      </c>
      <c r="E1849">
        <v>4310</v>
      </c>
      <c r="F1849" t="str">
        <f>VLOOKUP(D1849,'General IEC Material'!D:D,1,0)</f>
        <v>kz Prince Mshiyeni Gateway Clinic</v>
      </c>
    </row>
    <row r="1850" spans="1:6" x14ac:dyDescent="0.3">
      <c r="A1850" t="s">
        <v>100</v>
      </c>
      <c r="B1850" t="s">
        <v>119</v>
      </c>
      <c r="C1850" t="s">
        <v>121</v>
      </c>
      <c r="D1850" t="s">
        <v>2473</v>
      </c>
      <c r="E1850">
        <v>434</v>
      </c>
      <c r="F1850" t="str">
        <f>VLOOKUP(D1850,'General IEC Material'!D:D,1,0)</f>
        <v>kz Princess Mhlosheni Clinic</v>
      </c>
    </row>
    <row r="1851" spans="1:6" x14ac:dyDescent="0.3">
      <c r="A1851" t="s">
        <v>100</v>
      </c>
      <c r="B1851" t="s">
        <v>103</v>
      </c>
      <c r="C1851" t="s">
        <v>104</v>
      </c>
      <c r="D1851" t="s">
        <v>370</v>
      </c>
      <c r="E1851">
        <v>5856</v>
      </c>
      <c r="F1851" t="str">
        <f>VLOOKUP(D1851,'General IEC Material'!D:D,1,0)</f>
        <v>kz Qadi Clinic</v>
      </c>
    </row>
    <row r="1852" spans="1:6" x14ac:dyDescent="0.3">
      <c r="A1852" t="s">
        <v>100</v>
      </c>
      <c r="B1852" t="s">
        <v>119</v>
      </c>
      <c r="C1852" t="s">
        <v>122</v>
      </c>
      <c r="D1852" t="s">
        <v>2521</v>
      </c>
      <c r="E1852">
        <v>344</v>
      </c>
      <c r="F1852" t="str">
        <f>VLOOKUP(D1852,'General IEC Material'!D:D,1,0)</f>
        <v>kz Qalukubheka Clinic</v>
      </c>
    </row>
    <row r="1853" spans="1:6" x14ac:dyDescent="0.3">
      <c r="A1853" t="s">
        <v>100</v>
      </c>
      <c r="B1853" t="s">
        <v>2351</v>
      </c>
      <c r="C1853" t="s">
        <v>2359</v>
      </c>
      <c r="D1853" t="s">
        <v>2379</v>
      </c>
      <c r="E1853">
        <v>382</v>
      </c>
      <c r="F1853" t="str">
        <f>VLOOKUP(D1853,'General IEC Material'!D:D,1,0)</f>
        <v>kz Qinelani Clinic</v>
      </c>
    </row>
    <row r="1854" spans="1:6" x14ac:dyDescent="0.3">
      <c r="A1854" t="s">
        <v>100</v>
      </c>
      <c r="B1854" t="s">
        <v>119</v>
      </c>
      <c r="C1854" t="s">
        <v>2474</v>
      </c>
      <c r="D1854" t="s">
        <v>2487</v>
      </c>
      <c r="E1854">
        <v>1541</v>
      </c>
      <c r="F1854" t="str">
        <f>VLOOKUP(D1854,'General IEC Material'!D:D,1,0)</f>
        <v>kz Queen Nolonolo Clinic</v>
      </c>
    </row>
    <row r="1855" spans="1:6" x14ac:dyDescent="0.3">
      <c r="A1855" t="s">
        <v>100</v>
      </c>
      <c r="B1855" t="s">
        <v>103</v>
      </c>
      <c r="C1855" t="s">
        <v>104</v>
      </c>
      <c r="D1855" t="s">
        <v>2038</v>
      </c>
      <c r="E1855">
        <v>1504</v>
      </c>
      <c r="F1855" t="str">
        <f>VLOOKUP(D1855,'General IEC Material'!D:D,1,0)</f>
        <v>kz Queensburgh Clinic</v>
      </c>
    </row>
    <row r="1856" spans="1:6" x14ac:dyDescent="0.3">
      <c r="A1856" t="s">
        <v>100</v>
      </c>
      <c r="B1856" t="s">
        <v>2059</v>
      </c>
      <c r="C1856" t="s">
        <v>2060</v>
      </c>
      <c r="D1856" t="s">
        <v>2067</v>
      </c>
      <c r="E1856">
        <v>344</v>
      </c>
      <c r="F1856" t="str">
        <f>VLOOKUP(D1856,'General IEC Material'!D:D,1,0)</f>
        <v>kz Qulashe Clinic</v>
      </c>
    </row>
    <row r="1857" spans="1:6" x14ac:dyDescent="0.3">
      <c r="A1857" t="s">
        <v>100</v>
      </c>
      <c r="B1857" t="s">
        <v>103</v>
      </c>
      <c r="C1857" t="s">
        <v>104</v>
      </c>
      <c r="D1857" t="s">
        <v>2039</v>
      </c>
      <c r="E1857">
        <v>1347</v>
      </c>
      <c r="F1857" t="str">
        <f>VLOOKUP(D1857,'General IEC Material'!D:D,1,0)</f>
        <v>kz Redcliffe Clinic</v>
      </c>
    </row>
    <row r="1858" spans="1:6" x14ac:dyDescent="0.3">
      <c r="A1858" t="s">
        <v>100</v>
      </c>
      <c r="B1858" t="s">
        <v>103</v>
      </c>
      <c r="C1858" t="s">
        <v>104</v>
      </c>
      <c r="D1858" t="s">
        <v>371</v>
      </c>
      <c r="E1858">
        <v>1861</v>
      </c>
      <c r="F1858" t="str">
        <f>VLOOKUP(D1858,'General IEC Material'!D:D,1,0)</f>
        <v>kz Redhill Clinic</v>
      </c>
    </row>
    <row r="1859" spans="1:6" x14ac:dyDescent="0.3">
      <c r="A1859" t="s">
        <v>100</v>
      </c>
      <c r="B1859" t="s">
        <v>103</v>
      </c>
      <c r="C1859" t="s">
        <v>104</v>
      </c>
      <c r="D1859" t="s">
        <v>2040</v>
      </c>
      <c r="E1859">
        <v>1840</v>
      </c>
      <c r="F1859" t="str">
        <f>VLOOKUP(D1859,'General IEC Material'!D:D,1,0)</f>
        <v>kz Reservoir Hills Clinic</v>
      </c>
    </row>
    <row r="1860" spans="1:6" x14ac:dyDescent="0.3">
      <c r="A1860" t="s">
        <v>100</v>
      </c>
      <c r="B1860" t="s">
        <v>105</v>
      </c>
      <c r="C1860" t="s">
        <v>106</v>
      </c>
      <c r="D1860" t="s">
        <v>388</v>
      </c>
      <c r="E1860">
        <v>2444</v>
      </c>
      <c r="F1860" t="str">
        <f>VLOOKUP(D1860,'General IEC Material'!D:D,1,0)</f>
        <v>kz Richards Bay Clinic</v>
      </c>
    </row>
    <row r="1861" spans="1:6" x14ac:dyDescent="0.3">
      <c r="A1861" t="s">
        <v>100</v>
      </c>
      <c r="B1861" t="s">
        <v>111</v>
      </c>
      <c r="C1861" t="s">
        <v>114</v>
      </c>
      <c r="D1861" t="s">
        <v>409</v>
      </c>
      <c r="E1861">
        <v>2121</v>
      </c>
      <c r="F1861" t="str">
        <f>VLOOKUP(D1861,'General IEC Material'!D:D,1,0)</f>
        <v>kz Richmond Clinic</v>
      </c>
    </row>
    <row r="1862" spans="1:6" x14ac:dyDescent="0.3">
      <c r="A1862" t="s">
        <v>100</v>
      </c>
      <c r="B1862" t="s">
        <v>2059</v>
      </c>
      <c r="C1862" t="s">
        <v>2087</v>
      </c>
      <c r="D1862" t="s">
        <v>2097</v>
      </c>
      <c r="E1862">
        <v>1014</v>
      </c>
      <c r="F1862" t="str">
        <f>VLOOKUP(D1862,'General IEC Material'!D:D,1,0)</f>
        <v>kz Rietvlei Gateway Clinic</v>
      </c>
    </row>
    <row r="1863" spans="1:6" x14ac:dyDescent="0.3">
      <c r="A1863" t="s">
        <v>100</v>
      </c>
      <c r="B1863" t="s">
        <v>2059</v>
      </c>
      <c r="C1863" t="s">
        <v>2087</v>
      </c>
      <c r="D1863" t="s">
        <v>2098</v>
      </c>
      <c r="E1863">
        <v>675</v>
      </c>
      <c r="F1863" t="str">
        <f>VLOOKUP(D1863,'General IEC Material'!D:D,1,0)</f>
        <v>kz Riverside Clinic</v>
      </c>
    </row>
    <row r="1864" spans="1:6" x14ac:dyDescent="0.3">
      <c r="A1864" t="s">
        <v>100</v>
      </c>
      <c r="B1864" t="s">
        <v>103</v>
      </c>
      <c r="C1864" t="s">
        <v>104</v>
      </c>
      <c r="D1864" t="s">
        <v>2041</v>
      </c>
      <c r="E1864">
        <v>1926</v>
      </c>
      <c r="F1864" t="str">
        <f>VLOOKUP(D1864,'General IEC Material'!D:D,1,0)</f>
        <v>kz RK Khan Gateway Clinic</v>
      </c>
    </row>
    <row r="1865" spans="1:6" x14ac:dyDescent="0.3">
      <c r="A1865" t="s">
        <v>100</v>
      </c>
      <c r="B1865" t="s">
        <v>2410</v>
      </c>
      <c r="C1865" t="s">
        <v>2411</v>
      </c>
      <c r="D1865" t="s">
        <v>2424</v>
      </c>
      <c r="E1865">
        <v>785</v>
      </c>
      <c r="F1865" t="str">
        <f>VLOOKUP(D1865,'General IEC Material'!D:D,1,0)</f>
        <v>kz Rockcliff Clinic</v>
      </c>
    </row>
    <row r="1866" spans="1:6" x14ac:dyDescent="0.3">
      <c r="A1866" t="s">
        <v>100</v>
      </c>
      <c r="B1866" t="s">
        <v>2351</v>
      </c>
      <c r="C1866" t="s">
        <v>2359</v>
      </c>
      <c r="D1866" t="s">
        <v>2380</v>
      </c>
      <c r="E1866">
        <v>344</v>
      </c>
      <c r="F1866" t="str">
        <f>VLOOKUP(D1866,'General IEC Material'!D:D,1,0)</f>
        <v>kz Rorke's Drift Clinic</v>
      </c>
    </row>
    <row r="1867" spans="1:6" x14ac:dyDescent="0.3">
      <c r="A1867" t="s">
        <v>100</v>
      </c>
      <c r="B1867" t="s">
        <v>101</v>
      </c>
      <c r="C1867" t="s">
        <v>102</v>
      </c>
      <c r="D1867" t="s">
        <v>334</v>
      </c>
      <c r="E1867">
        <v>2933</v>
      </c>
      <c r="F1867" t="str">
        <f>VLOOKUP(D1867,'General IEC Material'!D:D,1,0)</f>
        <v>kz Rosary Clinic</v>
      </c>
    </row>
    <row r="1868" spans="1:6" x14ac:dyDescent="0.3">
      <c r="A1868" t="s">
        <v>100</v>
      </c>
      <c r="B1868" t="s">
        <v>2410</v>
      </c>
      <c r="C1868" t="s">
        <v>2411</v>
      </c>
      <c r="D1868" t="s">
        <v>2425</v>
      </c>
      <c r="E1868">
        <v>501</v>
      </c>
      <c r="F1868" t="str">
        <f>VLOOKUP(D1868,'General IEC Material'!D:D,1,0)</f>
        <v>kz Sahlumbe Clinic</v>
      </c>
    </row>
    <row r="1869" spans="1:6" x14ac:dyDescent="0.3">
      <c r="A1869" t="s">
        <v>100</v>
      </c>
      <c r="B1869" t="s">
        <v>2351</v>
      </c>
      <c r="C1869" t="s">
        <v>2352</v>
      </c>
      <c r="D1869" t="s">
        <v>2356</v>
      </c>
      <c r="E1869">
        <v>872</v>
      </c>
      <c r="F1869" t="str">
        <f>VLOOKUP(D1869,'General IEC Material'!D:D,1,0)</f>
        <v>kz Sakhimpilo Clinic</v>
      </c>
    </row>
    <row r="1870" spans="1:6" x14ac:dyDescent="0.3">
      <c r="A1870" t="s">
        <v>100</v>
      </c>
      <c r="B1870" t="s">
        <v>105</v>
      </c>
      <c r="C1870" t="s">
        <v>108</v>
      </c>
      <c r="D1870" t="s">
        <v>2200</v>
      </c>
      <c r="E1870">
        <v>404</v>
      </c>
      <c r="F1870" t="str">
        <f>VLOOKUP(D1870,'General IEC Material'!D:D,1,0)</f>
        <v>kz Samungu Clinic</v>
      </c>
    </row>
    <row r="1871" spans="1:6" x14ac:dyDescent="0.3">
      <c r="A1871" t="s">
        <v>100</v>
      </c>
      <c r="B1871" t="s">
        <v>2059</v>
      </c>
      <c r="C1871" t="s">
        <v>2060</v>
      </c>
      <c r="D1871" t="s">
        <v>2068</v>
      </c>
      <c r="E1871">
        <v>344</v>
      </c>
      <c r="F1871" t="str">
        <f>VLOOKUP(D1871,'General IEC Material'!D:D,1,0)</f>
        <v>kz Sandanezwe Clinic</v>
      </c>
    </row>
    <row r="1872" spans="1:6" x14ac:dyDescent="0.3">
      <c r="A1872" t="s">
        <v>100</v>
      </c>
      <c r="B1872" t="s">
        <v>2059</v>
      </c>
      <c r="C1872" t="s">
        <v>2076</v>
      </c>
      <c r="D1872" t="s">
        <v>2086</v>
      </c>
      <c r="E1872">
        <v>353</v>
      </c>
      <c r="F1872" t="str">
        <f>VLOOKUP(D1872,'General IEC Material'!D:D,1,0)</f>
        <v>kz Sangcwaba Clinic</v>
      </c>
    </row>
    <row r="1873" spans="1:6" x14ac:dyDescent="0.3">
      <c r="A1873" t="s">
        <v>100</v>
      </c>
      <c r="B1873" t="s">
        <v>109</v>
      </c>
      <c r="C1873" t="s">
        <v>2227</v>
      </c>
      <c r="D1873" t="s">
        <v>2235</v>
      </c>
      <c r="E1873">
        <v>457</v>
      </c>
      <c r="F1873" t="str">
        <f>VLOOKUP(D1873,'General IEC Material'!D:D,1,0)</f>
        <v>kz Santombe Clinic</v>
      </c>
    </row>
    <row r="1874" spans="1:6" x14ac:dyDescent="0.3">
      <c r="A1874" t="s">
        <v>100</v>
      </c>
      <c r="B1874" t="s">
        <v>103</v>
      </c>
      <c r="C1874" t="s">
        <v>104</v>
      </c>
      <c r="D1874" t="s">
        <v>372</v>
      </c>
      <c r="E1874">
        <v>2482</v>
      </c>
      <c r="F1874" t="str">
        <f>VLOOKUP(D1874,'General IEC Material'!D:D,1,0)</f>
        <v>kz Savannah Park Clinic</v>
      </c>
    </row>
    <row r="1875" spans="1:6" x14ac:dyDescent="0.3">
      <c r="A1875" t="s">
        <v>100</v>
      </c>
      <c r="B1875" t="s">
        <v>109</v>
      </c>
      <c r="C1875" t="s">
        <v>2218</v>
      </c>
      <c r="D1875" t="s">
        <v>2225</v>
      </c>
      <c r="E1875">
        <v>892</v>
      </c>
      <c r="F1875" t="str">
        <f>VLOOKUP(D1875,'General IEC Material'!D:D,1,0)</f>
        <v>kz Scottburgh Clinic</v>
      </c>
    </row>
    <row r="1876" spans="1:6" x14ac:dyDescent="0.3">
      <c r="A1876" t="s">
        <v>100</v>
      </c>
      <c r="B1876" t="s">
        <v>111</v>
      </c>
      <c r="C1876" t="s">
        <v>113</v>
      </c>
      <c r="D1876" t="s">
        <v>2277</v>
      </c>
      <c r="E1876">
        <v>1157</v>
      </c>
      <c r="F1876" t="str">
        <f>VLOOKUP(D1876,'General IEC Material'!D:D,1,0)</f>
        <v>kz Scottsville Clinic</v>
      </c>
    </row>
    <row r="1877" spans="1:6" x14ac:dyDescent="0.3">
      <c r="A1877" t="s">
        <v>100</v>
      </c>
      <c r="B1877" t="s">
        <v>103</v>
      </c>
      <c r="C1877" t="s">
        <v>104</v>
      </c>
      <c r="D1877" t="s">
        <v>2042</v>
      </c>
      <c r="E1877">
        <v>919</v>
      </c>
      <c r="F1877" t="str">
        <f>VLOOKUP(D1877,'General IEC Material'!D:D,1,0)</f>
        <v>kz Sea Cow Lake Clinic</v>
      </c>
    </row>
    <row r="1878" spans="1:6" x14ac:dyDescent="0.3">
      <c r="A1878" t="s">
        <v>100</v>
      </c>
      <c r="B1878" t="s">
        <v>2104</v>
      </c>
      <c r="C1878" t="s">
        <v>2105</v>
      </c>
      <c r="D1878" t="s">
        <v>2114</v>
      </c>
      <c r="E1878">
        <v>3302</v>
      </c>
      <c r="F1878" t="str">
        <f>VLOOKUP(D1878,'General IEC Material'!D:D,1,0)</f>
        <v>kz Shakaskraal Clinic</v>
      </c>
    </row>
    <row r="1879" spans="1:6" x14ac:dyDescent="0.3">
      <c r="A1879" t="s">
        <v>100</v>
      </c>
      <c r="B1879" t="s">
        <v>103</v>
      </c>
      <c r="C1879" t="s">
        <v>104</v>
      </c>
      <c r="D1879" t="s">
        <v>2043</v>
      </c>
      <c r="E1879">
        <v>1566</v>
      </c>
      <c r="F1879" t="str">
        <f>VLOOKUP(D1879,'General IEC Material'!D:D,1,0)</f>
        <v>kz Shallcross Clinic</v>
      </c>
    </row>
    <row r="1880" spans="1:6" x14ac:dyDescent="0.3">
      <c r="A1880" t="s">
        <v>100</v>
      </c>
      <c r="B1880" t="s">
        <v>109</v>
      </c>
      <c r="C1880" t="s">
        <v>110</v>
      </c>
      <c r="D1880" t="s">
        <v>2213</v>
      </c>
      <c r="E1880">
        <v>557</v>
      </c>
      <c r="F1880" t="str">
        <f>VLOOKUP(D1880,'General IEC Material'!D:D,1,0)</f>
        <v>kz Shelly Beach Clinic</v>
      </c>
    </row>
    <row r="1881" spans="1:6" x14ac:dyDescent="0.3">
      <c r="A1881" t="s">
        <v>100</v>
      </c>
      <c r="B1881" t="s">
        <v>116</v>
      </c>
      <c r="C1881" t="s">
        <v>2305</v>
      </c>
      <c r="D1881" t="s">
        <v>2324</v>
      </c>
      <c r="E1881">
        <v>595</v>
      </c>
      <c r="F1881" t="str">
        <f>VLOOKUP(D1881,'General IEC Material'!D:D,1,0)</f>
        <v>kz Shemula Clinic</v>
      </c>
    </row>
    <row r="1882" spans="1:6" x14ac:dyDescent="0.3">
      <c r="A1882" t="s">
        <v>100</v>
      </c>
      <c r="B1882" t="s">
        <v>103</v>
      </c>
      <c r="C1882" t="s">
        <v>104</v>
      </c>
      <c r="D1882" t="s">
        <v>2044</v>
      </c>
      <c r="E1882">
        <v>967</v>
      </c>
      <c r="F1882" t="str">
        <f>VLOOKUP(D1882,'General IEC Material'!D:D,1,0)</f>
        <v>kz Shongweni Dam Clinic</v>
      </c>
    </row>
    <row r="1883" spans="1:6" x14ac:dyDescent="0.3">
      <c r="A1883" t="s">
        <v>100</v>
      </c>
      <c r="B1883" t="s">
        <v>2351</v>
      </c>
      <c r="C1883" t="s">
        <v>2397</v>
      </c>
      <c r="D1883" t="s">
        <v>2408</v>
      </c>
      <c r="E1883">
        <v>344</v>
      </c>
      <c r="F1883" t="str">
        <f>VLOOKUP(D1883,'General IEC Material'!D:D,1,0)</f>
        <v>kz Sibuyane Clinic</v>
      </c>
    </row>
    <row r="1884" spans="1:6" x14ac:dyDescent="0.3">
      <c r="A1884" t="s">
        <v>100</v>
      </c>
      <c r="B1884" t="s">
        <v>2410</v>
      </c>
      <c r="C1884" t="s">
        <v>2411</v>
      </c>
      <c r="D1884" t="s">
        <v>2426</v>
      </c>
      <c r="E1884">
        <v>972</v>
      </c>
      <c r="F1884" t="str">
        <f>VLOOKUP(D1884,'General IEC Material'!D:D,1,0)</f>
        <v>kz Sigweje Clinic</v>
      </c>
    </row>
    <row r="1885" spans="1:6" x14ac:dyDescent="0.3">
      <c r="A1885" t="s">
        <v>100</v>
      </c>
      <c r="B1885" t="s">
        <v>2059</v>
      </c>
      <c r="C1885" t="s">
        <v>2087</v>
      </c>
      <c r="D1885" t="s">
        <v>2099</v>
      </c>
      <c r="E1885">
        <v>502</v>
      </c>
      <c r="F1885" t="str">
        <f>VLOOKUP(D1885,'General IEC Material'!D:D,1,0)</f>
        <v>kz Sihleza Clinic</v>
      </c>
    </row>
    <row r="1886" spans="1:6" x14ac:dyDescent="0.3">
      <c r="A1886" t="s">
        <v>100</v>
      </c>
      <c r="B1886" t="s">
        <v>119</v>
      </c>
      <c r="C1886" t="s">
        <v>120</v>
      </c>
      <c r="D1886" t="s">
        <v>2463</v>
      </c>
      <c r="E1886">
        <v>344</v>
      </c>
      <c r="F1886" t="str">
        <f>VLOOKUP(D1886,'General IEC Material'!D:D,1,0)</f>
        <v>kz Siloah Clinic</v>
      </c>
    </row>
    <row r="1887" spans="1:6" x14ac:dyDescent="0.3">
      <c r="A1887" t="s">
        <v>100</v>
      </c>
      <c r="B1887" t="s">
        <v>111</v>
      </c>
      <c r="C1887" t="s">
        <v>113</v>
      </c>
      <c r="D1887" t="s">
        <v>2278</v>
      </c>
      <c r="E1887">
        <v>1414</v>
      </c>
      <c r="F1887" t="str">
        <f>VLOOKUP(D1887,'General IEC Material'!D:D,1,0)</f>
        <v>kz Sinathing Clinic</v>
      </c>
    </row>
    <row r="1888" spans="1:6" x14ac:dyDescent="0.3">
      <c r="A1888" t="s">
        <v>100</v>
      </c>
      <c r="B1888" t="s">
        <v>2059</v>
      </c>
      <c r="C1888" t="s">
        <v>2087</v>
      </c>
      <c r="D1888" t="s">
        <v>2100</v>
      </c>
      <c r="E1888">
        <v>494</v>
      </c>
      <c r="F1888" t="str">
        <f>VLOOKUP(D1888,'General IEC Material'!D:D,1,0)</f>
        <v>kz Singisi Clinic</v>
      </c>
    </row>
    <row r="1889" spans="1:6" x14ac:dyDescent="0.3">
      <c r="A1889" t="s">
        <v>100</v>
      </c>
      <c r="B1889" t="s">
        <v>2059</v>
      </c>
      <c r="C1889" t="s">
        <v>2087</v>
      </c>
      <c r="D1889" t="s">
        <v>2101</v>
      </c>
      <c r="E1889">
        <v>466</v>
      </c>
      <c r="F1889" t="str">
        <f>VLOOKUP(D1889,'General IEC Material'!D:D,1,0)</f>
        <v>kz Siphamandla Clinic</v>
      </c>
    </row>
    <row r="1890" spans="1:6" x14ac:dyDescent="0.3">
      <c r="A1890" t="s">
        <v>100</v>
      </c>
      <c r="B1890" t="s">
        <v>105</v>
      </c>
      <c r="C1890" t="s">
        <v>108</v>
      </c>
      <c r="D1890" t="s">
        <v>2201</v>
      </c>
      <c r="E1890">
        <v>621</v>
      </c>
      <c r="F1890" t="str">
        <f>VLOOKUP(D1890,'General IEC Material'!D:D,1,0)</f>
        <v>kz Siphilile Clinic</v>
      </c>
    </row>
    <row r="1891" spans="1:6" x14ac:dyDescent="0.3">
      <c r="A1891" t="s">
        <v>100</v>
      </c>
      <c r="B1891" t="s">
        <v>2351</v>
      </c>
      <c r="C1891" t="s">
        <v>2352</v>
      </c>
      <c r="D1891" t="s">
        <v>2357</v>
      </c>
      <c r="E1891">
        <v>799</v>
      </c>
      <c r="F1891" t="str">
        <f>VLOOKUP(D1891,'General IEC Material'!D:D,1,0)</f>
        <v>kz Siphimpilo Clinic</v>
      </c>
    </row>
    <row r="1892" spans="1:6" x14ac:dyDescent="0.3">
      <c r="A1892" t="s">
        <v>100</v>
      </c>
      <c r="B1892" t="s">
        <v>116</v>
      </c>
      <c r="C1892" t="s">
        <v>117</v>
      </c>
      <c r="D1892" t="s">
        <v>413</v>
      </c>
      <c r="E1892">
        <v>1889</v>
      </c>
      <c r="F1892" t="str">
        <f>VLOOKUP(D1892,'General IEC Material'!D:D,1,0)</f>
        <v>kz Sipho Zungu Clinic</v>
      </c>
    </row>
    <row r="1893" spans="1:6" x14ac:dyDescent="0.3">
      <c r="A1893" t="s">
        <v>100</v>
      </c>
      <c r="B1893" t="s">
        <v>103</v>
      </c>
      <c r="C1893" t="s">
        <v>104</v>
      </c>
      <c r="D1893" t="s">
        <v>373</v>
      </c>
      <c r="E1893">
        <v>3285</v>
      </c>
      <c r="F1893" t="str">
        <f>VLOOKUP(D1893,'General IEC Material'!D:D,1,0)</f>
        <v>kz Sivananda Clinic</v>
      </c>
    </row>
    <row r="1894" spans="1:6" x14ac:dyDescent="0.3">
      <c r="A1894" t="s">
        <v>100</v>
      </c>
      <c r="B1894" t="s">
        <v>119</v>
      </c>
      <c r="C1894" t="s">
        <v>120</v>
      </c>
      <c r="D1894" t="s">
        <v>2464</v>
      </c>
      <c r="E1894">
        <v>424</v>
      </c>
      <c r="F1894" t="str">
        <f>VLOOKUP(D1894,'General IEC Material'!D:D,1,0)</f>
        <v>kz Siyakhathala Clinic</v>
      </c>
    </row>
    <row r="1895" spans="1:6" x14ac:dyDescent="0.3">
      <c r="A1895" t="s">
        <v>100</v>
      </c>
      <c r="B1895" t="s">
        <v>119</v>
      </c>
      <c r="C1895" t="s">
        <v>2490</v>
      </c>
      <c r="D1895" t="s">
        <v>2511</v>
      </c>
      <c r="E1895">
        <v>372</v>
      </c>
      <c r="F1895" t="str">
        <f>VLOOKUP(D1895,'General IEC Material'!D:D,1,0)</f>
        <v>kz Sizana Clinic</v>
      </c>
    </row>
    <row r="1896" spans="1:6" x14ac:dyDescent="0.3">
      <c r="A1896" t="s">
        <v>100</v>
      </c>
      <c r="B1896" t="s">
        <v>111</v>
      </c>
      <c r="C1896" t="s">
        <v>113</v>
      </c>
      <c r="D1896" t="s">
        <v>2279</v>
      </c>
      <c r="E1896">
        <v>943</v>
      </c>
      <c r="F1896" t="str">
        <f>VLOOKUP(D1896,'General IEC Material'!D:D,1,0)</f>
        <v>kz Sobantu Clinic</v>
      </c>
    </row>
    <row r="1897" spans="1:6" x14ac:dyDescent="0.3">
      <c r="A1897" t="s">
        <v>100</v>
      </c>
      <c r="B1897" t="s">
        <v>2059</v>
      </c>
      <c r="C1897" t="s">
        <v>2060</v>
      </c>
      <c r="D1897" t="s">
        <v>2069</v>
      </c>
      <c r="E1897">
        <v>431</v>
      </c>
      <c r="F1897" t="str">
        <f>VLOOKUP(D1897,'General IEC Material'!D:D,1,0)</f>
        <v>kz Sokhela Clinic</v>
      </c>
    </row>
    <row r="1898" spans="1:6" x14ac:dyDescent="0.3">
      <c r="A1898" t="s">
        <v>100</v>
      </c>
      <c r="B1898" t="s">
        <v>105</v>
      </c>
      <c r="C1898" t="s">
        <v>107</v>
      </c>
      <c r="D1898" t="s">
        <v>2188</v>
      </c>
      <c r="E1898">
        <v>1188</v>
      </c>
      <c r="F1898" t="str">
        <f>VLOOKUP(D1898,'General IEC Material'!D:D,1,0)</f>
        <v>kz Sokhulu Clinic</v>
      </c>
    </row>
    <row r="1899" spans="1:6" x14ac:dyDescent="0.3">
      <c r="A1899" t="s">
        <v>100</v>
      </c>
      <c r="B1899" t="s">
        <v>116</v>
      </c>
      <c r="C1899" t="s">
        <v>117</v>
      </c>
      <c r="D1899" t="s">
        <v>414</v>
      </c>
      <c r="E1899">
        <v>1366</v>
      </c>
      <c r="F1899" t="str">
        <f>VLOOKUP(D1899,'General IEC Material'!D:D,1,0)</f>
        <v>kz Somkhele Clinic</v>
      </c>
    </row>
    <row r="1900" spans="1:6" x14ac:dyDescent="0.3">
      <c r="A1900" t="s">
        <v>100</v>
      </c>
      <c r="B1900" t="s">
        <v>111</v>
      </c>
      <c r="C1900" t="s">
        <v>113</v>
      </c>
      <c r="D1900" t="s">
        <v>407</v>
      </c>
      <c r="E1900">
        <v>1850</v>
      </c>
      <c r="F1900" t="str">
        <f>VLOOKUP(D1900,'General IEC Material'!D:D,1,0)</f>
        <v>kz Songonzima Clinic</v>
      </c>
    </row>
    <row r="1901" spans="1:6" x14ac:dyDescent="0.3">
      <c r="A1901" t="s">
        <v>100</v>
      </c>
      <c r="B1901" t="s">
        <v>109</v>
      </c>
      <c r="C1901" t="s">
        <v>110</v>
      </c>
      <c r="D1901" t="s">
        <v>2214</v>
      </c>
      <c r="E1901">
        <v>1028</v>
      </c>
      <c r="F1901" t="str">
        <f>VLOOKUP(D1901,'General IEC Material'!D:D,1,0)</f>
        <v>kz Southport Clinic</v>
      </c>
    </row>
    <row r="1902" spans="1:6" x14ac:dyDescent="0.3">
      <c r="A1902" t="s">
        <v>100</v>
      </c>
      <c r="B1902" t="s">
        <v>119</v>
      </c>
      <c r="C1902" t="s">
        <v>2474</v>
      </c>
      <c r="D1902" t="s">
        <v>2488</v>
      </c>
      <c r="E1902">
        <v>387</v>
      </c>
      <c r="F1902" t="str">
        <f>VLOOKUP(D1902,'General IEC Material'!D:D,1,0)</f>
        <v>kz Sovane Clinic</v>
      </c>
    </row>
    <row r="1903" spans="1:6" x14ac:dyDescent="0.3">
      <c r="A1903" t="s">
        <v>100</v>
      </c>
      <c r="B1903" t="s">
        <v>109</v>
      </c>
      <c r="C1903" t="s">
        <v>2227</v>
      </c>
      <c r="D1903" t="s">
        <v>2236</v>
      </c>
      <c r="E1903">
        <v>504</v>
      </c>
      <c r="F1903" t="str">
        <f>VLOOKUP(D1903,'General IEC Material'!D:D,1,0)</f>
        <v>kz St Andrew's Gateway Clinic</v>
      </c>
    </row>
    <row r="1904" spans="1:6" x14ac:dyDescent="0.3">
      <c r="A1904" t="s">
        <v>100</v>
      </c>
      <c r="B1904" t="s">
        <v>103</v>
      </c>
      <c r="C1904" t="s">
        <v>104</v>
      </c>
      <c r="D1904" t="s">
        <v>2045</v>
      </c>
      <c r="E1904">
        <v>1169</v>
      </c>
      <c r="F1904" t="str">
        <f>VLOOKUP(D1904,'General IEC Material'!D:D,1,0)</f>
        <v>kz St Anne's Clinic</v>
      </c>
    </row>
    <row r="1905" spans="1:6" x14ac:dyDescent="0.3">
      <c r="A1905" t="s">
        <v>100</v>
      </c>
      <c r="B1905" t="s">
        <v>2059</v>
      </c>
      <c r="C1905" t="s">
        <v>2060</v>
      </c>
      <c r="D1905" t="s">
        <v>2070</v>
      </c>
      <c r="E1905">
        <v>647</v>
      </c>
      <c r="F1905" t="str">
        <f>VLOOKUP(D1905,'General IEC Material'!D:D,1,0)</f>
        <v>kz St Apollinaris Gateway Clinic</v>
      </c>
    </row>
    <row r="1906" spans="1:6" x14ac:dyDescent="0.3">
      <c r="A1906" t="s">
        <v>100</v>
      </c>
      <c r="B1906" t="s">
        <v>2410</v>
      </c>
      <c r="C1906" t="s">
        <v>2411</v>
      </c>
      <c r="D1906" t="s">
        <v>2427</v>
      </c>
      <c r="E1906">
        <v>3549</v>
      </c>
      <c r="F1906" t="str">
        <f>VLOOKUP(D1906,'General IEC Material'!D:D,1,0)</f>
        <v>kz St Chads CHC</v>
      </c>
    </row>
    <row r="1907" spans="1:6" x14ac:dyDescent="0.3">
      <c r="A1907" t="s">
        <v>100</v>
      </c>
      <c r="B1907" t="s">
        <v>109</v>
      </c>
      <c r="C1907" t="s">
        <v>2239</v>
      </c>
      <c r="D1907" t="s">
        <v>2252</v>
      </c>
      <c r="E1907">
        <v>681</v>
      </c>
      <c r="F1907" t="str">
        <f>VLOOKUP(D1907,'General IEC Material'!D:D,1,0)</f>
        <v>kz St Faith's Clinic</v>
      </c>
    </row>
    <row r="1908" spans="1:6" x14ac:dyDescent="0.3">
      <c r="A1908" t="s">
        <v>100</v>
      </c>
      <c r="B1908" t="s">
        <v>2059</v>
      </c>
      <c r="C1908" t="s">
        <v>2087</v>
      </c>
      <c r="D1908" t="s">
        <v>2102</v>
      </c>
      <c r="E1908">
        <v>906</v>
      </c>
      <c r="F1908" t="str">
        <f>VLOOKUP(D1908,'General IEC Material'!D:D,1,0)</f>
        <v>kz St Margaret's CHC</v>
      </c>
    </row>
    <row r="1909" spans="1:6" x14ac:dyDescent="0.3">
      <c r="A1909" t="s">
        <v>100</v>
      </c>
      <c r="B1909" t="s">
        <v>101</v>
      </c>
      <c r="C1909" t="s">
        <v>102</v>
      </c>
      <c r="D1909" t="s">
        <v>1995</v>
      </c>
      <c r="E1909">
        <v>2753</v>
      </c>
      <c r="F1909" t="str">
        <f>VLOOKUP(D1909,'General IEC Material'!D:D,1,0)</f>
        <v>kz Stafford Clinic</v>
      </c>
    </row>
    <row r="1910" spans="1:6" x14ac:dyDescent="0.3">
      <c r="A1910" t="s">
        <v>100</v>
      </c>
      <c r="B1910" t="s">
        <v>2410</v>
      </c>
      <c r="C1910" t="s">
        <v>2411</v>
      </c>
      <c r="D1910" t="s">
        <v>2428</v>
      </c>
      <c r="E1910">
        <v>1083</v>
      </c>
      <c r="F1910" t="str">
        <f>VLOOKUP(D1910,'General IEC Material'!D:D,1,0)</f>
        <v>kz Steadville Clinic</v>
      </c>
    </row>
    <row r="1911" spans="1:6" x14ac:dyDescent="0.3">
      <c r="A1911" t="s">
        <v>100</v>
      </c>
      <c r="B1911" t="s">
        <v>119</v>
      </c>
      <c r="C1911" t="s">
        <v>2490</v>
      </c>
      <c r="D1911" t="s">
        <v>2512</v>
      </c>
      <c r="E1911">
        <v>344</v>
      </c>
      <c r="F1911" t="str">
        <f>VLOOKUP(D1911,'General IEC Material'!D:D,1,0)</f>
        <v>kz Stedham Clinic</v>
      </c>
    </row>
    <row r="1912" spans="1:6" x14ac:dyDescent="0.3">
      <c r="A1912" t="s">
        <v>100</v>
      </c>
      <c r="B1912" t="s">
        <v>103</v>
      </c>
      <c r="C1912" t="s">
        <v>104</v>
      </c>
      <c r="D1912" t="s">
        <v>2046</v>
      </c>
      <c r="E1912">
        <v>1191</v>
      </c>
      <c r="F1912" t="str">
        <f>VLOOKUP(D1912,'General IEC Material'!D:D,1,0)</f>
        <v>kz Stonebridge Clinic</v>
      </c>
    </row>
    <row r="1913" spans="1:6" x14ac:dyDescent="0.3">
      <c r="A1913" t="s">
        <v>100</v>
      </c>
      <c r="B1913" t="s">
        <v>101</v>
      </c>
      <c r="C1913" t="s">
        <v>1973</v>
      </c>
      <c r="D1913" t="s">
        <v>1981</v>
      </c>
      <c r="E1913">
        <v>504</v>
      </c>
      <c r="F1913" t="str">
        <f>VLOOKUP(D1913,'General IEC Material'!D:D,1,0)</f>
        <v>kz Sukumani Clinic</v>
      </c>
    </row>
    <row r="1914" spans="1:6" x14ac:dyDescent="0.3">
      <c r="A1914" t="s">
        <v>100</v>
      </c>
      <c r="B1914" t="s">
        <v>2104</v>
      </c>
      <c r="C1914" t="s">
        <v>2115</v>
      </c>
      <c r="D1914" t="s">
        <v>2123</v>
      </c>
      <c r="E1914">
        <v>5420</v>
      </c>
      <c r="F1914" t="str">
        <f>VLOOKUP(D1914,'General IEC Material'!D:D,1,0)</f>
        <v>kz Sundumbili CHC</v>
      </c>
    </row>
    <row r="1915" spans="1:6" x14ac:dyDescent="0.3">
      <c r="A1915" t="s">
        <v>100</v>
      </c>
      <c r="B1915" t="s">
        <v>119</v>
      </c>
      <c r="C1915" t="s">
        <v>120</v>
      </c>
      <c r="D1915" t="s">
        <v>2465</v>
      </c>
      <c r="E1915">
        <v>538</v>
      </c>
      <c r="F1915" t="str">
        <f>VLOOKUP(D1915,'General IEC Material'!D:D,1,0)</f>
        <v>kz Swart Mfolozi Clinic</v>
      </c>
    </row>
    <row r="1916" spans="1:6" x14ac:dyDescent="0.3">
      <c r="A1916" t="s">
        <v>100</v>
      </c>
      <c r="B1916" t="s">
        <v>103</v>
      </c>
      <c r="C1916" t="s">
        <v>104</v>
      </c>
      <c r="D1916" t="s">
        <v>2047</v>
      </c>
      <c r="E1916">
        <v>1632</v>
      </c>
      <c r="F1916" t="str">
        <f>VLOOKUP(D1916,'General IEC Material'!D:D,1,0)</f>
        <v>kz Sydenham Heights Clinic</v>
      </c>
    </row>
    <row r="1917" spans="1:6" x14ac:dyDescent="0.3">
      <c r="A1917" t="s">
        <v>100</v>
      </c>
      <c r="B1917" t="s">
        <v>111</v>
      </c>
      <c r="C1917" t="s">
        <v>113</v>
      </c>
      <c r="D1917" t="s">
        <v>408</v>
      </c>
      <c r="E1917">
        <v>2637</v>
      </c>
      <c r="F1917" t="str">
        <f>VLOOKUP(D1917,'General IEC Material'!D:D,1,0)</f>
        <v>kz Taylors Halt Clinic</v>
      </c>
    </row>
    <row r="1918" spans="1:6" x14ac:dyDescent="0.3">
      <c r="A1918" t="s">
        <v>100</v>
      </c>
      <c r="B1918" t="s">
        <v>2104</v>
      </c>
      <c r="C1918" t="s">
        <v>2136</v>
      </c>
      <c r="D1918" t="s">
        <v>2143</v>
      </c>
      <c r="E1918">
        <v>370</v>
      </c>
      <c r="F1918" t="str">
        <f>VLOOKUP(D1918,'General IEC Material'!D:D,1,0)</f>
        <v>kz Thafamasi Clinic</v>
      </c>
    </row>
    <row r="1919" spans="1:6" x14ac:dyDescent="0.3">
      <c r="A1919" t="s">
        <v>100</v>
      </c>
      <c r="B1919" t="s">
        <v>105</v>
      </c>
      <c r="C1919" t="s">
        <v>2163</v>
      </c>
      <c r="D1919" t="s">
        <v>2180</v>
      </c>
      <c r="E1919">
        <v>387</v>
      </c>
      <c r="F1919" t="str">
        <f>VLOOKUP(D1919,'General IEC Material'!D:D,1,0)</f>
        <v>kz Thalaneni Clinic</v>
      </c>
    </row>
    <row r="1920" spans="1:6" x14ac:dyDescent="0.3">
      <c r="A1920" t="s">
        <v>100</v>
      </c>
      <c r="B1920" t="s">
        <v>101</v>
      </c>
      <c r="C1920" t="s">
        <v>1973</v>
      </c>
      <c r="D1920" t="s">
        <v>1982</v>
      </c>
      <c r="E1920">
        <v>391</v>
      </c>
      <c r="F1920" t="str">
        <f>VLOOKUP(D1920,'General IEC Material'!D:D,1,0)</f>
        <v>kz Thandanani Clinic (Dannhauser)</v>
      </c>
    </row>
    <row r="1921" spans="1:6" x14ac:dyDescent="0.3">
      <c r="A1921" t="s">
        <v>100</v>
      </c>
      <c r="B1921" t="s">
        <v>109</v>
      </c>
      <c r="C1921" t="s">
        <v>110</v>
      </c>
      <c r="D1921" t="s">
        <v>2215</v>
      </c>
      <c r="E1921">
        <v>721</v>
      </c>
      <c r="F1921" t="str">
        <f>VLOOKUP(D1921,'General IEC Material'!D:D,1,0)</f>
        <v>kz Thembalesizwe Clinic</v>
      </c>
    </row>
    <row r="1922" spans="1:6" x14ac:dyDescent="0.3">
      <c r="A1922" t="s">
        <v>100</v>
      </c>
      <c r="B1922" t="s">
        <v>101</v>
      </c>
      <c r="C1922" t="s">
        <v>1973</v>
      </c>
      <c r="D1922" t="s">
        <v>1983</v>
      </c>
      <c r="E1922">
        <v>417</v>
      </c>
      <c r="F1922" t="str">
        <f>VLOOKUP(D1922,'General IEC Material'!D:D,1,0)</f>
        <v>kz Thembalihle Clinic</v>
      </c>
    </row>
    <row r="1923" spans="1:6" x14ac:dyDescent="0.3">
      <c r="A1923" t="s">
        <v>100</v>
      </c>
      <c r="B1923" t="s">
        <v>119</v>
      </c>
      <c r="C1923" t="s">
        <v>120</v>
      </c>
      <c r="D1923" t="s">
        <v>2466</v>
      </c>
      <c r="E1923">
        <v>1257</v>
      </c>
      <c r="F1923" t="str">
        <f>VLOOKUP(D1923,'General IEC Material'!D:D,1,0)</f>
        <v>kz Thembumusa Clinic</v>
      </c>
    </row>
    <row r="1924" spans="1:6" x14ac:dyDescent="0.3">
      <c r="A1924" t="s">
        <v>100</v>
      </c>
      <c r="B1924" t="s">
        <v>116</v>
      </c>
      <c r="C1924" t="s">
        <v>118</v>
      </c>
      <c r="D1924" t="s">
        <v>2349</v>
      </c>
      <c r="E1924">
        <v>853</v>
      </c>
      <c r="F1924" t="str">
        <f>VLOOKUP(D1924,'General IEC Material'!D:D,1,0)</f>
        <v>kz Thengane Clinic</v>
      </c>
    </row>
    <row r="1925" spans="1:6" x14ac:dyDescent="0.3">
      <c r="A1925" t="s">
        <v>100</v>
      </c>
      <c r="B1925" t="s">
        <v>105</v>
      </c>
      <c r="C1925" t="s">
        <v>106</v>
      </c>
      <c r="D1925" t="s">
        <v>389</v>
      </c>
      <c r="E1925">
        <v>3537</v>
      </c>
      <c r="F1925" t="str">
        <f>VLOOKUP(D1925,'General IEC Material'!D:D,1,0)</f>
        <v>kz Thokozani Clinic</v>
      </c>
    </row>
    <row r="1926" spans="1:6" x14ac:dyDescent="0.3">
      <c r="A1926" t="s">
        <v>100</v>
      </c>
      <c r="B1926" t="s">
        <v>2410</v>
      </c>
      <c r="C1926" t="s">
        <v>2411</v>
      </c>
      <c r="D1926" t="s">
        <v>2429</v>
      </c>
      <c r="E1926">
        <v>683</v>
      </c>
      <c r="F1926" t="str">
        <f>VLOOKUP(D1926,'General IEC Material'!D:D,1,0)</f>
        <v>kz Tholusizo Clinic</v>
      </c>
    </row>
    <row r="1927" spans="1:6" x14ac:dyDescent="0.3">
      <c r="A1927" t="s">
        <v>100</v>
      </c>
      <c r="B1927" t="s">
        <v>109</v>
      </c>
      <c r="C1927" t="s">
        <v>110</v>
      </c>
      <c r="D1927" t="s">
        <v>2216</v>
      </c>
      <c r="E1927">
        <v>400</v>
      </c>
      <c r="F1927" t="str">
        <f>VLOOKUP(D1927,'General IEC Material'!D:D,1,0)</f>
        <v>kz Thonjeni Clinic</v>
      </c>
    </row>
    <row r="1928" spans="1:6" x14ac:dyDescent="0.3">
      <c r="A1928" t="s">
        <v>100</v>
      </c>
      <c r="B1928" t="s">
        <v>119</v>
      </c>
      <c r="C1928" t="s">
        <v>2490</v>
      </c>
      <c r="D1928" t="s">
        <v>2513</v>
      </c>
      <c r="E1928">
        <v>344</v>
      </c>
      <c r="F1928" t="str">
        <f>VLOOKUP(D1928,'General IEC Material'!D:D,1,0)</f>
        <v>kz Thulasizwe Gateway Clinic</v>
      </c>
    </row>
    <row r="1929" spans="1:6" x14ac:dyDescent="0.3">
      <c r="A1929" t="s">
        <v>100</v>
      </c>
      <c r="B1929" t="s">
        <v>119</v>
      </c>
      <c r="C1929" t="s">
        <v>122</v>
      </c>
      <c r="D1929" t="s">
        <v>2522</v>
      </c>
      <c r="E1929">
        <v>381</v>
      </c>
      <c r="F1929" t="str">
        <f>VLOOKUP(D1929,'General IEC Material'!D:D,1,0)</f>
        <v>kz Tobolsk Clinic</v>
      </c>
    </row>
    <row r="1930" spans="1:6" x14ac:dyDescent="0.3">
      <c r="A1930" t="s">
        <v>100</v>
      </c>
      <c r="B1930" t="s">
        <v>103</v>
      </c>
      <c r="C1930" t="s">
        <v>104</v>
      </c>
      <c r="D1930" t="s">
        <v>374</v>
      </c>
      <c r="E1930">
        <v>6698</v>
      </c>
      <c r="F1930" t="str">
        <f>VLOOKUP(D1930,'General IEC Material'!D:D,1,0)</f>
        <v>kz Tongaat CHC</v>
      </c>
    </row>
    <row r="1931" spans="1:6" x14ac:dyDescent="0.3">
      <c r="A1931" t="s">
        <v>100</v>
      </c>
      <c r="B1931" t="s">
        <v>103</v>
      </c>
      <c r="C1931" t="s">
        <v>104</v>
      </c>
      <c r="D1931" t="s">
        <v>2048</v>
      </c>
      <c r="E1931">
        <v>1256</v>
      </c>
      <c r="F1931" t="str">
        <f>VLOOKUP(D1931,'General IEC Material'!D:D,1,0)</f>
        <v>kz Trenance Park Clinic</v>
      </c>
    </row>
    <row r="1932" spans="1:6" x14ac:dyDescent="0.3">
      <c r="A1932" t="s">
        <v>100</v>
      </c>
      <c r="B1932" t="s">
        <v>2059</v>
      </c>
      <c r="C1932" t="s">
        <v>2060</v>
      </c>
      <c r="D1932" t="s">
        <v>2071</v>
      </c>
      <c r="E1932">
        <v>344</v>
      </c>
      <c r="F1932" t="str">
        <f>VLOOKUP(D1932,'General IEC Material'!D:D,1,0)</f>
        <v>kz Tsatsi Memorial Clinic</v>
      </c>
    </row>
    <row r="1933" spans="1:6" x14ac:dyDescent="0.3">
      <c r="A1933" t="s">
        <v>100</v>
      </c>
      <c r="B1933" t="s">
        <v>103</v>
      </c>
      <c r="C1933" t="s">
        <v>104</v>
      </c>
      <c r="D1933" t="s">
        <v>375</v>
      </c>
      <c r="E1933">
        <v>2813</v>
      </c>
      <c r="F1933" t="str">
        <f>VLOOKUP(D1933,'General IEC Material'!D:D,1,0)</f>
        <v>kz Tshelimnyama Clinic</v>
      </c>
    </row>
    <row r="1934" spans="1:6" x14ac:dyDescent="0.3">
      <c r="A1934" t="s">
        <v>100</v>
      </c>
      <c r="B1934" t="s">
        <v>2351</v>
      </c>
      <c r="C1934" t="s">
        <v>2397</v>
      </c>
      <c r="D1934" t="s">
        <v>2409</v>
      </c>
      <c r="E1934">
        <v>578</v>
      </c>
      <c r="F1934" t="str">
        <f>VLOOKUP(D1934,'General IEC Material'!D:D,1,0)</f>
        <v>kz Ukuthula Clinic</v>
      </c>
    </row>
    <row r="1935" spans="1:6" x14ac:dyDescent="0.3">
      <c r="A1935" t="s">
        <v>100</v>
      </c>
      <c r="B1935" t="s">
        <v>119</v>
      </c>
      <c r="C1935" t="s">
        <v>2490</v>
      </c>
      <c r="D1935" t="s">
        <v>2514</v>
      </c>
      <c r="E1935">
        <v>1030</v>
      </c>
      <c r="F1935" t="str">
        <f>VLOOKUP(D1935,'General IEC Material'!D:D,1,0)</f>
        <v>kz Ulundi A Clinic</v>
      </c>
    </row>
    <row r="1936" spans="1:6" x14ac:dyDescent="0.3">
      <c r="A1936" t="s">
        <v>100</v>
      </c>
      <c r="B1936" t="s">
        <v>105</v>
      </c>
      <c r="C1936" t="s">
        <v>107</v>
      </c>
      <c r="D1936" t="s">
        <v>2189</v>
      </c>
      <c r="E1936">
        <v>2003</v>
      </c>
      <c r="F1936" t="str">
        <f>VLOOKUP(D1936,'General IEC Material'!D:D,1,0)</f>
        <v>kz Umbonambi Clinic</v>
      </c>
    </row>
    <row r="1937" spans="1:6" x14ac:dyDescent="0.3">
      <c r="A1937" t="s">
        <v>100</v>
      </c>
      <c r="B1937" t="s">
        <v>103</v>
      </c>
      <c r="C1937" t="s">
        <v>104</v>
      </c>
      <c r="D1937" t="s">
        <v>376</v>
      </c>
      <c r="E1937">
        <v>3554</v>
      </c>
      <c r="F1937" t="str">
        <f>VLOOKUP(D1937,'General IEC Material'!D:D,1,0)</f>
        <v>kz Umbumbulu Clinic</v>
      </c>
    </row>
    <row r="1938" spans="1:6" x14ac:dyDescent="0.3">
      <c r="A1938" t="s">
        <v>100</v>
      </c>
      <c r="B1938" t="s">
        <v>105</v>
      </c>
      <c r="C1938" t="s">
        <v>106</v>
      </c>
      <c r="D1938" t="s">
        <v>2154</v>
      </c>
      <c r="E1938">
        <v>1182</v>
      </c>
      <c r="F1938" t="str">
        <f>VLOOKUP(D1938,'General IEC Material'!D:D,1,0)</f>
        <v>kz Umkhontokayise Clinic</v>
      </c>
    </row>
    <row r="1939" spans="1:6" x14ac:dyDescent="0.3">
      <c r="A1939" t="s">
        <v>100</v>
      </c>
      <c r="B1939" t="s">
        <v>103</v>
      </c>
      <c r="C1939" t="s">
        <v>104</v>
      </c>
      <c r="D1939" t="s">
        <v>2049</v>
      </c>
      <c r="E1939">
        <v>1195</v>
      </c>
      <c r="F1939" t="str">
        <f>VLOOKUP(D1939,'General IEC Material'!D:D,1,0)</f>
        <v>kz Umkomaas Clinic</v>
      </c>
    </row>
    <row r="1940" spans="1:6" x14ac:dyDescent="0.3">
      <c r="A1940" t="s">
        <v>100</v>
      </c>
      <c r="B1940" t="s">
        <v>103</v>
      </c>
      <c r="C1940" t="s">
        <v>104</v>
      </c>
      <c r="D1940" t="s">
        <v>2050</v>
      </c>
      <c r="E1940">
        <v>1430</v>
      </c>
      <c r="F1940" t="str">
        <f>VLOOKUP(D1940,'General IEC Material'!D:D,1,0)</f>
        <v>kz Umlazi AA Clinic</v>
      </c>
    </row>
    <row r="1941" spans="1:6" x14ac:dyDescent="0.3">
      <c r="A1941" t="s">
        <v>100</v>
      </c>
      <c r="B1941" t="s">
        <v>103</v>
      </c>
      <c r="C1941" t="s">
        <v>104</v>
      </c>
      <c r="D1941" t="s">
        <v>377</v>
      </c>
      <c r="E1941">
        <v>6188</v>
      </c>
      <c r="F1941" t="str">
        <f>VLOOKUP(D1941,'General IEC Material'!D:D,1,0)</f>
        <v>kz Umlazi D Clinic</v>
      </c>
    </row>
    <row r="1942" spans="1:6" x14ac:dyDescent="0.3">
      <c r="A1942" t="s">
        <v>100</v>
      </c>
      <c r="B1942" t="s">
        <v>103</v>
      </c>
      <c r="C1942" t="s">
        <v>104</v>
      </c>
      <c r="D1942" t="s">
        <v>2051</v>
      </c>
      <c r="E1942">
        <v>1720</v>
      </c>
      <c r="F1942" t="str">
        <f>VLOOKUP(D1942,'General IEC Material'!D:D,1,0)</f>
        <v>kz Umlazi G Clinic</v>
      </c>
    </row>
    <row r="1943" spans="1:6" x14ac:dyDescent="0.3">
      <c r="A1943" t="s">
        <v>100</v>
      </c>
      <c r="B1943" t="s">
        <v>103</v>
      </c>
      <c r="C1943" t="s">
        <v>104</v>
      </c>
      <c r="D1943" t="s">
        <v>378</v>
      </c>
      <c r="E1943">
        <v>2994</v>
      </c>
      <c r="F1943" t="str">
        <f>VLOOKUP(D1943,'General IEC Material'!D:D,1,0)</f>
        <v>kz Umlazi K Clinic</v>
      </c>
    </row>
    <row r="1944" spans="1:6" x14ac:dyDescent="0.3">
      <c r="A1944" t="s">
        <v>100</v>
      </c>
      <c r="B1944" t="s">
        <v>103</v>
      </c>
      <c r="C1944" t="s">
        <v>104</v>
      </c>
      <c r="D1944" t="s">
        <v>379</v>
      </c>
      <c r="E1944">
        <v>2244</v>
      </c>
      <c r="F1944" t="str">
        <f>VLOOKUP(D1944,'General IEC Material'!D:D,1,0)</f>
        <v>kz Umlazi N Clinic</v>
      </c>
    </row>
    <row r="1945" spans="1:6" x14ac:dyDescent="0.3">
      <c r="A1945" t="s">
        <v>100</v>
      </c>
      <c r="B1945" t="s">
        <v>103</v>
      </c>
      <c r="C1945" t="s">
        <v>104</v>
      </c>
      <c r="D1945" t="s">
        <v>380</v>
      </c>
      <c r="E1945">
        <v>5723</v>
      </c>
      <c r="F1945" t="str">
        <f>VLOOKUP(D1945,'General IEC Material'!D:D,1,0)</f>
        <v>kz Umlazi U21 Clinic</v>
      </c>
    </row>
    <row r="1946" spans="1:6" x14ac:dyDescent="0.3">
      <c r="A1946" t="s">
        <v>100</v>
      </c>
      <c r="B1946" t="s">
        <v>103</v>
      </c>
      <c r="C1946" t="s">
        <v>104</v>
      </c>
      <c r="D1946" t="s">
        <v>2052</v>
      </c>
      <c r="E1946">
        <v>1706</v>
      </c>
      <c r="F1946" t="str">
        <f>VLOOKUP(D1946,'General IEC Material'!D:D,1,0)</f>
        <v>kz Umnini Clinic</v>
      </c>
    </row>
    <row r="1947" spans="1:6" x14ac:dyDescent="0.3">
      <c r="A1947" t="s">
        <v>100</v>
      </c>
      <c r="B1947" t="s">
        <v>2104</v>
      </c>
      <c r="C1947" t="s">
        <v>2124</v>
      </c>
      <c r="D1947" t="s">
        <v>2134</v>
      </c>
      <c r="E1947">
        <v>508</v>
      </c>
      <c r="F1947" t="str">
        <f>VLOOKUP(D1947,'General IEC Material'!D:D,1,0)</f>
        <v>kz Umphumulo Gateway Clinic</v>
      </c>
    </row>
    <row r="1948" spans="1:6" x14ac:dyDescent="0.3">
      <c r="A1948" t="s">
        <v>100</v>
      </c>
      <c r="B1948" t="s">
        <v>109</v>
      </c>
      <c r="C1948" t="s">
        <v>110</v>
      </c>
      <c r="D1948" t="s">
        <v>2217</v>
      </c>
      <c r="E1948">
        <v>648</v>
      </c>
      <c r="F1948" t="str">
        <f>VLOOKUP(D1948,'General IEC Material'!D:D,1,0)</f>
        <v>kz Umtentweni Clinic</v>
      </c>
    </row>
    <row r="1949" spans="1:6" x14ac:dyDescent="0.3">
      <c r="A1949" t="s">
        <v>100</v>
      </c>
      <c r="B1949" t="s">
        <v>2059</v>
      </c>
      <c r="C1949" t="s">
        <v>2087</v>
      </c>
      <c r="D1949" t="s">
        <v>2103</v>
      </c>
      <c r="E1949">
        <v>776</v>
      </c>
      <c r="F1949" t="str">
        <f>VLOOKUP(D1949,'General IEC Material'!D:D,1,0)</f>
        <v>kz Umzimkhulu Clinic</v>
      </c>
    </row>
    <row r="1950" spans="1:6" x14ac:dyDescent="0.3">
      <c r="A1950" t="s">
        <v>100</v>
      </c>
      <c r="B1950" t="s">
        <v>109</v>
      </c>
      <c r="C1950" t="s">
        <v>2218</v>
      </c>
      <c r="D1950" t="s">
        <v>2226</v>
      </c>
      <c r="E1950">
        <v>3314</v>
      </c>
      <c r="F1950" t="str">
        <f>VLOOKUP(D1950,'General IEC Material'!D:D,1,0)</f>
        <v>kz Umzinto Clinic</v>
      </c>
    </row>
    <row r="1951" spans="1:6" x14ac:dyDescent="0.3">
      <c r="A1951" t="s">
        <v>100</v>
      </c>
      <c r="B1951" t="s">
        <v>103</v>
      </c>
      <c r="C1951" t="s">
        <v>104</v>
      </c>
      <c r="D1951" t="s">
        <v>381</v>
      </c>
      <c r="E1951">
        <v>5789</v>
      </c>
      <c r="F1951" t="str">
        <f>VLOOKUP(D1951,'General IEC Material'!D:D,1,0)</f>
        <v>kz Umzomuhle (Umlazi H) Clinic</v>
      </c>
    </row>
    <row r="1952" spans="1:6" x14ac:dyDescent="0.3">
      <c r="A1952" t="s">
        <v>100</v>
      </c>
      <c r="B1952" t="s">
        <v>2059</v>
      </c>
      <c r="C1952" t="s">
        <v>2060</v>
      </c>
      <c r="D1952" t="s">
        <v>2072</v>
      </c>
      <c r="E1952">
        <v>572</v>
      </c>
      <c r="F1952" t="str">
        <f>VLOOKUP(D1952,'General IEC Material'!D:D,1,0)</f>
        <v>kz Underberg Clinic</v>
      </c>
    </row>
    <row r="1953" spans="1:6" x14ac:dyDescent="0.3">
      <c r="A1953" t="s">
        <v>100</v>
      </c>
      <c r="B1953" t="s">
        <v>2104</v>
      </c>
      <c r="C1953" t="s">
        <v>2124</v>
      </c>
      <c r="D1953" t="s">
        <v>2135</v>
      </c>
      <c r="E1953">
        <v>431</v>
      </c>
      <c r="F1953" t="str">
        <f>VLOOKUP(D1953,'General IEC Material'!D:D,1,0)</f>
        <v>kz Untunjambili Gateway Clinic</v>
      </c>
    </row>
    <row r="1954" spans="1:6" x14ac:dyDescent="0.3">
      <c r="A1954" t="s">
        <v>100</v>
      </c>
      <c r="B1954" t="s">
        <v>119</v>
      </c>
      <c r="C1954" t="s">
        <v>2474</v>
      </c>
      <c r="D1954" t="s">
        <v>2489</v>
      </c>
      <c r="E1954">
        <v>551</v>
      </c>
      <c r="F1954" t="str">
        <f>VLOOKUP(D1954,'General IEC Material'!D:D,1,0)</f>
        <v>kz Usuthu Clinic</v>
      </c>
    </row>
    <row r="1955" spans="1:6" x14ac:dyDescent="0.3">
      <c r="A1955" t="s">
        <v>100</v>
      </c>
      <c r="B1955" t="s">
        <v>101</v>
      </c>
      <c r="C1955" t="s">
        <v>1973</v>
      </c>
      <c r="D1955" t="s">
        <v>1984</v>
      </c>
      <c r="E1955">
        <v>407</v>
      </c>
      <c r="F1955" t="str">
        <f>VLOOKUP(D1955,'General IEC Material'!D:D,1,0)</f>
        <v>kz Verdriet Clinic</v>
      </c>
    </row>
    <row r="1956" spans="1:6" x14ac:dyDescent="0.3">
      <c r="A1956" t="s">
        <v>100</v>
      </c>
      <c r="B1956" t="s">
        <v>103</v>
      </c>
      <c r="C1956" t="s">
        <v>104</v>
      </c>
      <c r="D1956" t="s">
        <v>382</v>
      </c>
      <c r="E1956">
        <v>3644</v>
      </c>
      <c r="F1956" t="str">
        <f>VLOOKUP(D1956,'General IEC Material'!D:D,1,0)</f>
        <v>kz Verulam Clinic</v>
      </c>
    </row>
    <row r="1957" spans="1:6" x14ac:dyDescent="0.3">
      <c r="A1957" t="s">
        <v>100</v>
      </c>
      <c r="B1957" t="s">
        <v>105</v>
      </c>
      <c r="C1957" t="s">
        <v>2163</v>
      </c>
      <c r="D1957" t="s">
        <v>2181</v>
      </c>
      <c r="E1957">
        <v>379</v>
      </c>
      <c r="F1957" t="str">
        <f>VLOOKUP(D1957,'General IEC Material'!D:D,1,0)</f>
        <v>kz Vumanhlamvu Clinic</v>
      </c>
    </row>
    <row r="1958" spans="1:6" x14ac:dyDescent="0.3">
      <c r="A1958" t="s">
        <v>100</v>
      </c>
      <c r="B1958" t="s">
        <v>119</v>
      </c>
      <c r="C1958" t="s">
        <v>120</v>
      </c>
      <c r="D1958" t="s">
        <v>2467</v>
      </c>
      <c r="E1958">
        <v>511</v>
      </c>
      <c r="F1958" t="str">
        <f>VLOOKUP(D1958,'General IEC Material'!D:D,1,0)</f>
        <v>kz Vumani Clinic</v>
      </c>
    </row>
    <row r="1959" spans="1:6" x14ac:dyDescent="0.3">
      <c r="A1959" t="s">
        <v>100</v>
      </c>
      <c r="B1959" t="s">
        <v>2410</v>
      </c>
      <c r="C1959" t="s">
        <v>2411</v>
      </c>
      <c r="D1959" t="s">
        <v>2430</v>
      </c>
      <c r="E1959">
        <v>1098</v>
      </c>
      <c r="F1959" t="str">
        <f>VLOOKUP(D1959,'General IEC Material'!D:D,1,0)</f>
        <v>kz Walton Clinic</v>
      </c>
    </row>
    <row r="1960" spans="1:6" x14ac:dyDescent="0.3">
      <c r="A1960" t="s">
        <v>100</v>
      </c>
      <c r="B1960" t="s">
        <v>2351</v>
      </c>
      <c r="C1960" t="s">
        <v>2352</v>
      </c>
      <c r="D1960" t="s">
        <v>2358</v>
      </c>
      <c r="E1960">
        <v>825</v>
      </c>
      <c r="F1960" t="str">
        <f>VLOOKUP(D1960,'General IEC Material'!D:D,1,0)</f>
        <v>kz Wasbank Clinic</v>
      </c>
    </row>
    <row r="1961" spans="1:6" x14ac:dyDescent="0.3">
      <c r="A1961" t="s">
        <v>100</v>
      </c>
      <c r="B1961" t="s">
        <v>103</v>
      </c>
      <c r="C1961" t="s">
        <v>104</v>
      </c>
      <c r="D1961" t="s">
        <v>2053</v>
      </c>
      <c r="E1961">
        <v>1786</v>
      </c>
      <c r="F1961" t="str">
        <f>VLOOKUP(D1961,'General IEC Material'!D:D,1,0)</f>
        <v>kz Waterfall Clinic</v>
      </c>
    </row>
    <row r="1962" spans="1:6" x14ac:dyDescent="0.3">
      <c r="A1962" t="s">
        <v>100</v>
      </c>
      <c r="B1962" t="s">
        <v>103</v>
      </c>
      <c r="C1962" t="s">
        <v>104</v>
      </c>
      <c r="D1962" t="s">
        <v>2054</v>
      </c>
      <c r="E1962">
        <v>1336</v>
      </c>
      <c r="F1962" t="str">
        <f>VLOOKUP(D1962,'General IEC Material'!D:D,1,0)</f>
        <v>kz Waterloo Clinic</v>
      </c>
    </row>
    <row r="1963" spans="1:6" x14ac:dyDescent="0.3">
      <c r="A1963" t="s">
        <v>100</v>
      </c>
      <c r="B1963" t="s">
        <v>2410</v>
      </c>
      <c r="C1963" t="s">
        <v>2411</v>
      </c>
      <c r="D1963" t="s">
        <v>2431</v>
      </c>
      <c r="E1963">
        <v>1089</v>
      </c>
      <c r="F1963" t="str">
        <f>VLOOKUP(D1963,'General IEC Material'!D:D,1,0)</f>
        <v>kz Watersmeet Clinic</v>
      </c>
    </row>
    <row r="1964" spans="1:6" x14ac:dyDescent="0.3">
      <c r="A1964" t="s">
        <v>100</v>
      </c>
      <c r="B1964" t="s">
        <v>119</v>
      </c>
      <c r="C1964" t="s">
        <v>2490</v>
      </c>
      <c r="D1964" t="s">
        <v>2515</v>
      </c>
      <c r="E1964">
        <v>344</v>
      </c>
      <c r="F1964" t="str">
        <f>VLOOKUP(D1964,'General IEC Material'!D:D,1,0)</f>
        <v>kz Wela Clinic</v>
      </c>
    </row>
    <row r="1965" spans="1:6" x14ac:dyDescent="0.3">
      <c r="A1965" t="s">
        <v>100</v>
      </c>
      <c r="B1965" t="s">
        <v>2410</v>
      </c>
      <c r="C1965" t="s">
        <v>2432</v>
      </c>
      <c r="D1965" t="s">
        <v>2442</v>
      </c>
      <c r="E1965">
        <v>1448</v>
      </c>
      <c r="F1965" t="str">
        <f>VLOOKUP(D1965,'General IEC Material'!D:D,1,0)</f>
        <v>kz Wembezi Clinic</v>
      </c>
    </row>
    <row r="1966" spans="1:6" x14ac:dyDescent="0.3">
      <c r="A1966" t="s">
        <v>100</v>
      </c>
      <c r="B1966" t="s">
        <v>103</v>
      </c>
      <c r="C1966" t="s">
        <v>104</v>
      </c>
      <c r="D1966" t="s">
        <v>2055</v>
      </c>
      <c r="E1966">
        <v>1332</v>
      </c>
      <c r="F1966" t="str">
        <f>VLOOKUP(D1966,'General IEC Material'!D:D,1,0)</f>
        <v>kz Wentworth Gateway Clinic</v>
      </c>
    </row>
    <row r="1967" spans="1:6" x14ac:dyDescent="0.3">
      <c r="A1967" t="s">
        <v>100</v>
      </c>
      <c r="B1967" t="s">
        <v>103</v>
      </c>
      <c r="C1967" t="s">
        <v>104</v>
      </c>
      <c r="D1967" t="s">
        <v>2056</v>
      </c>
      <c r="E1967">
        <v>1229</v>
      </c>
      <c r="F1967" t="str">
        <f>VLOOKUP(D1967,'General IEC Material'!D:D,1,0)</f>
        <v>kz Westville Clinic</v>
      </c>
    </row>
    <row r="1968" spans="1:6" x14ac:dyDescent="0.3">
      <c r="A1968" t="s">
        <v>100</v>
      </c>
      <c r="B1968" t="s">
        <v>109</v>
      </c>
      <c r="C1968" t="s">
        <v>2227</v>
      </c>
      <c r="D1968" t="s">
        <v>2237</v>
      </c>
      <c r="E1968">
        <v>433</v>
      </c>
      <c r="F1968" t="str">
        <f>VLOOKUP(D1968,'General IEC Material'!D:D,1,0)</f>
        <v>kz Weza Clinic</v>
      </c>
    </row>
    <row r="1969" spans="1:6" x14ac:dyDescent="0.3">
      <c r="A1969" t="s">
        <v>100</v>
      </c>
      <c r="B1969" t="s">
        <v>111</v>
      </c>
      <c r="C1969" t="s">
        <v>113</v>
      </c>
      <c r="D1969" t="s">
        <v>2280</v>
      </c>
      <c r="E1969">
        <v>1252</v>
      </c>
      <c r="F1969" t="str">
        <f>VLOOKUP(D1969,'General IEC Material'!D:D,1,0)</f>
        <v>kz Willowfountain Clinic</v>
      </c>
    </row>
    <row r="1970" spans="1:6" x14ac:dyDescent="0.3">
      <c r="A1970" t="s">
        <v>100</v>
      </c>
      <c r="B1970" t="s">
        <v>103</v>
      </c>
      <c r="C1970" t="s">
        <v>104</v>
      </c>
      <c r="D1970" t="s">
        <v>2057</v>
      </c>
      <c r="E1970">
        <v>995</v>
      </c>
      <c r="F1970" t="str">
        <f>VLOOKUP(D1970,'General IEC Material'!D:D,1,0)</f>
        <v>kz Woodhurst Clinic</v>
      </c>
    </row>
    <row r="1971" spans="1:6" x14ac:dyDescent="0.3">
      <c r="A1971" t="s">
        <v>100</v>
      </c>
      <c r="B1971" t="s">
        <v>111</v>
      </c>
      <c r="C1971" t="s">
        <v>113</v>
      </c>
      <c r="D1971" t="s">
        <v>2281</v>
      </c>
      <c r="E1971">
        <v>851</v>
      </c>
      <c r="F1971" t="str">
        <f>VLOOKUP(D1971,'General IEC Material'!D:D,1,0)</f>
        <v>kz Woodlands Clinic</v>
      </c>
    </row>
    <row r="1972" spans="1:6" x14ac:dyDescent="0.3">
      <c r="A1972" t="s">
        <v>100</v>
      </c>
      <c r="B1972" t="s">
        <v>2104</v>
      </c>
      <c r="C1972" t="s">
        <v>2136</v>
      </c>
      <c r="D1972" t="s">
        <v>2144</v>
      </c>
      <c r="E1972">
        <v>396</v>
      </c>
      <c r="F1972" t="str">
        <f>VLOOKUP(D1972,'General IEC Material'!D:D,1,0)</f>
        <v>kz Wosiyane Clinic</v>
      </c>
    </row>
    <row r="1973" spans="1:6" x14ac:dyDescent="0.3">
      <c r="A1973" t="s">
        <v>100</v>
      </c>
      <c r="B1973" t="s">
        <v>103</v>
      </c>
      <c r="C1973" t="s">
        <v>104</v>
      </c>
      <c r="D1973" t="s">
        <v>2058</v>
      </c>
      <c r="E1973">
        <v>1199</v>
      </c>
      <c r="F1973" t="str">
        <f>VLOOKUP(D1973,'General IEC Material'!D:D,1,0)</f>
        <v>kz Wyebank Clinic</v>
      </c>
    </row>
    <row r="1974" spans="1:6" x14ac:dyDescent="0.3">
      <c r="A1974" t="s">
        <v>100</v>
      </c>
      <c r="B1974" t="s">
        <v>109</v>
      </c>
      <c r="C1974" t="s">
        <v>2227</v>
      </c>
      <c r="D1974" t="s">
        <v>2238</v>
      </c>
      <c r="E1974">
        <v>525</v>
      </c>
      <c r="F1974" t="str">
        <f>VLOOKUP(D1974,'General IEC Material'!D:D,1,0)</f>
        <v>kz Xhamini Clinic</v>
      </c>
    </row>
    <row r="1975" spans="1:6" x14ac:dyDescent="0.3">
      <c r="A1975" t="s">
        <v>100</v>
      </c>
      <c r="B1975" t="s">
        <v>105</v>
      </c>
      <c r="C1975" t="s">
        <v>2163</v>
      </c>
      <c r="D1975" t="s">
        <v>2182</v>
      </c>
      <c r="E1975">
        <v>362</v>
      </c>
      <c r="F1975" t="str">
        <f>VLOOKUP(D1975,'General IEC Material'!D:D,1,0)</f>
        <v>kz Xulu Clinic</v>
      </c>
    </row>
    <row r="1976" spans="1:6" x14ac:dyDescent="0.3">
      <c r="A1976" t="s">
        <v>100</v>
      </c>
      <c r="B1976" t="s">
        <v>116</v>
      </c>
      <c r="C1976" t="s">
        <v>118</v>
      </c>
      <c r="D1976" t="s">
        <v>2350</v>
      </c>
      <c r="E1976">
        <v>548</v>
      </c>
      <c r="F1976" t="str">
        <f>VLOOKUP(D1976,'General IEC Material'!D:D,1,0)</f>
        <v>kz Zama Zama Clinic</v>
      </c>
    </row>
    <row r="1977" spans="1:6" x14ac:dyDescent="0.3">
      <c r="A1977" t="s">
        <v>100</v>
      </c>
      <c r="B1977" t="s">
        <v>2351</v>
      </c>
      <c r="C1977" t="s">
        <v>2381</v>
      </c>
      <c r="D1977" t="s">
        <v>2396</v>
      </c>
      <c r="E1977">
        <v>664</v>
      </c>
      <c r="F1977" t="str">
        <f>VLOOKUP(D1977,'General IEC Material'!D:D,1,0)</f>
        <v>kz Zamimpilo Clinic</v>
      </c>
    </row>
    <row r="1978" spans="1:6" x14ac:dyDescent="0.3">
      <c r="A1978" t="s">
        <v>100</v>
      </c>
      <c r="B1978" t="s">
        <v>119</v>
      </c>
      <c r="C1978" t="s">
        <v>2490</v>
      </c>
      <c r="D1978" t="s">
        <v>2516</v>
      </c>
      <c r="E1978">
        <v>391</v>
      </c>
      <c r="F1978" t="str">
        <f>VLOOKUP(D1978,'General IEC Material'!D:D,1,0)</f>
        <v>kz Zilulwane Clinic</v>
      </c>
    </row>
    <row r="1979" spans="1:6" x14ac:dyDescent="0.3">
      <c r="A1979" t="s">
        <v>100</v>
      </c>
      <c r="B1979" t="s">
        <v>103</v>
      </c>
      <c r="C1979" t="s">
        <v>104</v>
      </c>
      <c r="D1979" t="s">
        <v>383</v>
      </c>
      <c r="E1979">
        <v>2535</v>
      </c>
      <c r="F1979" t="str">
        <f>VLOOKUP(D1979,'General IEC Material'!D:D,1,0)</f>
        <v>kz Zwelibomvu Clinic</v>
      </c>
    </row>
    <row r="1980" spans="1:6" x14ac:dyDescent="0.3">
      <c r="A1980" t="s">
        <v>100</v>
      </c>
      <c r="B1980" t="s">
        <v>2410</v>
      </c>
      <c r="C1980" t="s">
        <v>2432</v>
      </c>
      <c r="D1980" t="s">
        <v>2443</v>
      </c>
      <c r="E1980">
        <v>892</v>
      </c>
      <c r="F1980" t="str">
        <f>VLOOKUP(D1980,'General IEC Material'!D:D,1,0)</f>
        <v>kz Zwelisha Clinic</v>
      </c>
    </row>
    <row r="1981" spans="1:6" x14ac:dyDescent="0.3">
      <c r="A1981" t="s">
        <v>2523</v>
      </c>
      <c r="B1981" t="s">
        <v>2524</v>
      </c>
      <c r="C1981" t="s">
        <v>2586</v>
      </c>
      <c r="D1981" t="s">
        <v>2587</v>
      </c>
      <c r="E1981">
        <v>1119</v>
      </c>
      <c r="F1981" t="str">
        <f>VLOOKUP(D1981,'General IEC Material'!D:D,1,0)</f>
        <v>lp A Mamabolo Clinic</v>
      </c>
    </row>
    <row r="1982" spans="1:6" x14ac:dyDescent="0.3">
      <c r="A1982" t="s">
        <v>2523</v>
      </c>
      <c r="B1982" t="s">
        <v>2962</v>
      </c>
      <c r="C1982" t="s">
        <v>2968</v>
      </c>
      <c r="D1982" t="s">
        <v>2969</v>
      </c>
      <c r="E1982">
        <v>1607</v>
      </c>
      <c r="F1982" t="str">
        <f>VLOOKUP(D1982,'General IEC Material'!D:D,1,0)</f>
        <v>lp Abbotspoort Clinic</v>
      </c>
    </row>
    <row r="1983" spans="1:6" x14ac:dyDescent="0.3">
      <c r="A1983" t="s">
        <v>2523</v>
      </c>
      <c r="B1983" t="s">
        <v>2524</v>
      </c>
      <c r="C1983" t="s">
        <v>2525</v>
      </c>
      <c r="D1983" t="s">
        <v>2526</v>
      </c>
      <c r="E1983">
        <v>751</v>
      </c>
      <c r="F1983" t="str">
        <f>VLOOKUP(D1983,'General IEC Material'!D:D,1,0)</f>
        <v>lp Alldays Clinic</v>
      </c>
    </row>
    <row r="1984" spans="1:6" x14ac:dyDescent="0.3">
      <c r="A1984" t="s">
        <v>2523</v>
      </c>
      <c r="B1984" t="s">
        <v>2962</v>
      </c>
      <c r="C1984" t="s">
        <v>3011</v>
      </c>
      <c r="D1984" t="s">
        <v>3012</v>
      </c>
      <c r="E1984">
        <v>389</v>
      </c>
      <c r="F1984" t="str">
        <f>VLOOKUP(D1984,'General IEC Material'!D:D,1,0)</f>
        <v>lp Alma Clinic</v>
      </c>
    </row>
    <row r="1985" spans="1:6" x14ac:dyDescent="0.3">
      <c r="A1985" t="s">
        <v>2523</v>
      </c>
      <c r="B1985" t="s">
        <v>2524</v>
      </c>
      <c r="C1985" t="s">
        <v>2525</v>
      </c>
      <c r="D1985" t="s">
        <v>2527</v>
      </c>
      <c r="E1985">
        <v>596</v>
      </c>
      <c r="F1985" t="str">
        <f>VLOOKUP(D1985,'General IEC Material'!D:D,1,0)</f>
        <v>lp Ambergate Clinic</v>
      </c>
    </row>
    <row r="1986" spans="1:6" x14ac:dyDescent="0.3">
      <c r="A1986" t="s">
        <v>2523</v>
      </c>
      <c r="B1986" t="s">
        <v>2962</v>
      </c>
      <c r="C1986" t="s">
        <v>2975</v>
      </c>
      <c r="D1986" t="s">
        <v>2976</v>
      </c>
      <c r="E1986">
        <v>575</v>
      </c>
      <c r="F1986" t="str">
        <f>VLOOKUP(D1986,'General IEC Material'!D:D,1,0)</f>
        <v>lp Armoed Clinic</v>
      </c>
    </row>
    <row r="1987" spans="1:6" x14ac:dyDescent="0.3">
      <c r="A1987" t="s">
        <v>2523</v>
      </c>
      <c r="B1987" t="s">
        <v>2962</v>
      </c>
      <c r="C1987" t="s">
        <v>2975</v>
      </c>
      <c r="D1987" t="s">
        <v>2977</v>
      </c>
      <c r="E1987">
        <v>635</v>
      </c>
      <c r="F1987" t="str">
        <f>VLOOKUP(D1987,'General IEC Material'!D:D,1,0)</f>
        <v>lp Bakenberg Clinic</v>
      </c>
    </row>
    <row r="1988" spans="1:6" x14ac:dyDescent="0.3">
      <c r="A1988" t="s">
        <v>2523</v>
      </c>
      <c r="B1988" t="s">
        <v>2630</v>
      </c>
      <c r="C1988" t="s">
        <v>2642</v>
      </c>
      <c r="D1988" t="s">
        <v>2643</v>
      </c>
      <c r="E1988">
        <v>1121</v>
      </c>
      <c r="F1988" t="str">
        <f>VLOOKUP(D1988,'General IEC Material'!D:D,1,0)</f>
        <v>lp Basani Clinic</v>
      </c>
    </row>
    <row r="1989" spans="1:6" x14ac:dyDescent="0.3">
      <c r="A1989" t="s">
        <v>2523</v>
      </c>
      <c r="B1989" t="s">
        <v>2962</v>
      </c>
      <c r="C1989" t="s">
        <v>2975</v>
      </c>
      <c r="D1989" t="s">
        <v>2978</v>
      </c>
      <c r="E1989">
        <v>677</v>
      </c>
      <c r="F1989" t="str">
        <f>VLOOKUP(D1989,'General IEC Material'!D:D,1,0)</f>
        <v>lp Bavaria Clinic</v>
      </c>
    </row>
    <row r="1990" spans="1:6" x14ac:dyDescent="0.3">
      <c r="A1990" t="s">
        <v>2523</v>
      </c>
      <c r="B1990" t="s">
        <v>2834</v>
      </c>
      <c r="C1990" t="s">
        <v>2869</v>
      </c>
      <c r="D1990" t="s">
        <v>2870</v>
      </c>
      <c r="E1990">
        <v>911</v>
      </c>
      <c r="F1990" t="str">
        <f>VLOOKUP(D1990,'General IEC Material'!D:D,1,0)</f>
        <v>lp Beaconsfield Clinic</v>
      </c>
    </row>
    <row r="1991" spans="1:6" x14ac:dyDescent="0.3">
      <c r="A1991" t="s">
        <v>2523</v>
      </c>
      <c r="B1991" t="s">
        <v>2962</v>
      </c>
      <c r="C1991" t="s">
        <v>2963</v>
      </c>
      <c r="D1991" t="s">
        <v>2964</v>
      </c>
      <c r="E1991">
        <v>3540</v>
      </c>
      <c r="F1991" t="str">
        <f>VLOOKUP(D1991,'General IEC Material'!D:D,1,0)</f>
        <v>lp Bela-Bela Clinic</v>
      </c>
    </row>
    <row r="1992" spans="1:6" x14ac:dyDescent="0.3">
      <c r="A1992" t="s">
        <v>2523</v>
      </c>
      <c r="B1992" t="s">
        <v>2630</v>
      </c>
      <c r="C1992" t="s">
        <v>2671</v>
      </c>
      <c r="D1992" t="s">
        <v>2672</v>
      </c>
      <c r="E1992">
        <v>1014</v>
      </c>
      <c r="F1992" t="str">
        <f>VLOOKUP(D1992,'General IEC Material'!D:D,1,0)</f>
        <v>lp Bellevue Clinic</v>
      </c>
    </row>
    <row r="1993" spans="1:6" x14ac:dyDescent="0.3">
      <c r="A1993" t="s">
        <v>2523</v>
      </c>
      <c r="B1993" t="s">
        <v>2630</v>
      </c>
      <c r="C1993" t="s">
        <v>2631</v>
      </c>
      <c r="D1993" t="s">
        <v>2632</v>
      </c>
      <c r="E1993">
        <v>1144</v>
      </c>
      <c r="F1993" t="str">
        <f>VLOOKUP(D1993,'General IEC Material'!D:D,1,0)</f>
        <v>lp Benfarm Clinic</v>
      </c>
    </row>
    <row r="1994" spans="1:6" x14ac:dyDescent="0.3">
      <c r="A1994" t="s">
        <v>2523</v>
      </c>
      <c r="B1994" t="s">
        <v>2630</v>
      </c>
      <c r="C1994" t="s">
        <v>2728</v>
      </c>
      <c r="D1994" t="s">
        <v>2729</v>
      </c>
      <c r="E1994">
        <v>702</v>
      </c>
      <c r="F1994" t="str">
        <f>VLOOKUP(D1994,'General IEC Material'!D:D,1,0)</f>
        <v>lp Bismarck Clinic</v>
      </c>
    </row>
    <row r="1995" spans="1:6" x14ac:dyDescent="0.3">
      <c r="A1995" t="s">
        <v>2523</v>
      </c>
      <c r="B1995" t="s">
        <v>2524</v>
      </c>
      <c r="C1995" t="s">
        <v>2586</v>
      </c>
      <c r="D1995" t="s">
        <v>2588</v>
      </c>
      <c r="E1995">
        <v>753</v>
      </c>
      <c r="F1995" t="str">
        <f>VLOOKUP(D1995,'General IEC Material'!D:D,1,0)</f>
        <v>lp Block 14 Clinic</v>
      </c>
    </row>
    <row r="1996" spans="1:6" x14ac:dyDescent="0.3">
      <c r="A1996" t="s">
        <v>2523</v>
      </c>
      <c r="B1996" t="s">
        <v>2524</v>
      </c>
      <c r="C1996" t="s">
        <v>2525</v>
      </c>
      <c r="D1996" t="s">
        <v>2528</v>
      </c>
      <c r="E1996">
        <v>1154</v>
      </c>
      <c r="F1996" t="str">
        <f>VLOOKUP(D1996,'General IEC Material'!D:D,1,0)</f>
        <v>lp Blouberg CHC</v>
      </c>
    </row>
    <row r="1997" spans="1:6" x14ac:dyDescent="0.3">
      <c r="A1997" t="s">
        <v>2523</v>
      </c>
      <c r="B1997" t="s">
        <v>2630</v>
      </c>
      <c r="C1997" t="s">
        <v>2642</v>
      </c>
      <c r="D1997" t="s">
        <v>2644</v>
      </c>
      <c r="E1997">
        <v>380</v>
      </c>
      <c r="F1997" t="str">
        <f>VLOOKUP(D1997,'General IEC Material'!D:D,1,0)</f>
        <v>lp Bochabelo Clinic</v>
      </c>
    </row>
    <row r="1998" spans="1:6" x14ac:dyDescent="0.3">
      <c r="A1998" t="s">
        <v>2523</v>
      </c>
      <c r="B1998" t="s">
        <v>2962</v>
      </c>
      <c r="C1998" t="s">
        <v>2975</v>
      </c>
      <c r="D1998" t="s">
        <v>2979</v>
      </c>
      <c r="E1998">
        <v>1120</v>
      </c>
      <c r="F1998" t="str">
        <f>VLOOKUP(D1998,'General IEC Material'!D:D,1,0)</f>
        <v>lp Bokwalakwala Clinic</v>
      </c>
    </row>
    <row r="1999" spans="1:6" x14ac:dyDescent="0.3">
      <c r="A1999" t="s">
        <v>2523</v>
      </c>
      <c r="B1999" t="s">
        <v>2630</v>
      </c>
      <c r="C1999" t="s">
        <v>2671</v>
      </c>
      <c r="D1999" t="s">
        <v>2673</v>
      </c>
      <c r="E1999">
        <v>613</v>
      </c>
      <c r="F1999" t="str">
        <f>VLOOKUP(D1999,'General IEC Material'!D:D,1,0)</f>
        <v>lp Bolobedu Clinic</v>
      </c>
    </row>
    <row r="2000" spans="1:6" x14ac:dyDescent="0.3">
      <c r="A2000" t="s">
        <v>2523</v>
      </c>
      <c r="B2000" t="s">
        <v>2740</v>
      </c>
      <c r="C2000" t="s">
        <v>2773</v>
      </c>
      <c r="D2000" t="s">
        <v>2774</v>
      </c>
      <c r="E2000">
        <v>1420</v>
      </c>
      <c r="F2000" t="str">
        <f>VLOOKUP(D2000,'General IEC Material'!D:D,1,0)</f>
        <v>lp Boschkloof Clinic</v>
      </c>
    </row>
    <row r="2001" spans="1:6" x14ac:dyDescent="0.3">
      <c r="A2001" t="s">
        <v>2523</v>
      </c>
      <c r="B2001" t="s">
        <v>2524</v>
      </c>
      <c r="C2001" t="s">
        <v>2552</v>
      </c>
      <c r="D2001" t="s">
        <v>2553</v>
      </c>
      <c r="E2001">
        <v>517</v>
      </c>
      <c r="F2001" t="str">
        <f>VLOOKUP(D2001,'General IEC Material'!D:D,1,0)</f>
        <v>lp Boschplaats Clinic</v>
      </c>
    </row>
    <row r="2002" spans="1:6" x14ac:dyDescent="0.3">
      <c r="A2002" t="s">
        <v>2523</v>
      </c>
      <c r="B2002" t="s">
        <v>2524</v>
      </c>
      <c r="C2002" t="s">
        <v>2576</v>
      </c>
      <c r="D2002" t="s">
        <v>2577</v>
      </c>
      <c r="E2002">
        <v>617</v>
      </c>
      <c r="F2002" t="str">
        <f>VLOOKUP(D2002,'General IEC Material'!D:D,1,0)</f>
        <v>lp Botlokwa Gateway Clinic</v>
      </c>
    </row>
    <row r="2003" spans="1:6" x14ac:dyDescent="0.3">
      <c r="A2003" t="s">
        <v>2523</v>
      </c>
      <c r="B2003" t="s">
        <v>2524</v>
      </c>
      <c r="C2003" t="s">
        <v>2525</v>
      </c>
      <c r="D2003" t="s">
        <v>2529</v>
      </c>
      <c r="E2003">
        <v>1203</v>
      </c>
      <c r="F2003" t="str">
        <f>VLOOKUP(D2003,'General IEC Material'!D:D,1,0)</f>
        <v>lp Buffelshoek Clinic (Blouberg)</v>
      </c>
    </row>
    <row r="2004" spans="1:6" x14ac:dyDescent="0.3">
      <c r="A2004" t="s">
        <v>2523</v>
      </c>
      <c r="B2004" t="s">
        <v>2524</v>
      </c>
      <c r="C2004" t="s">
        <v>2586</v>
      </c>
      <c r="D2004" t="s">
        <v>2589</v>
      </c>
      <c r="E2004">
        <v>1438</v>
      </c>
      <c r="F2004" t="str">
        <f>VLOOKUP(D2004,'General IEC Material'!D:D,1,0)</f>
        <v>lp Buitestraat Clinic</v>
      </c>
    </row>
    <row r="2005" spans="1:6" x14ac:dyDescent="0.3">
      <c r="A2005" t="s">
        <v>2523</v>
      </c>
      <c r="B2005" t="s">
        <v>2834</v>
      </c>
      <c r="C2005" t="s">
        <v>2835</v>
      </c>
      <c r="D2005" t="s">
        <v>2836</v>
      </c>
      <c r="E2005">
        <v>1717</v>
      </c>
      <c r="F2005" t="str">
        <f>VLOOKUP(D2005,'General IEC Material'!D:D,1,0)</f>
        <v>lp Bungeni CHC</v>
      </c>
    </row>
    <row r="2006" spans="1:6" x14ac:dyDescent="0.3">
      <c r="A2006" t="s">
        <v>2523</v>
      </c>
      <c r="B2006" t="s">
        <v>2524</v>
      </c>
      <c r="C2006" t="s">
        <v>2525</v>
      </c>
      <c r="D2006" t="s">
        <v>2530</v>
      </c>
      <c r="E2006">
        <v>362</v>
      </c>
      <c r="F2006" t="str">
        <f>VLOOKUP(D2006,'General IEC Material'!D:D,1,0)</f>
        <v>lp Burgerecht Clinic</v>
      </c>
    </row>
    <row r="2007" spans="1:6" x14ac:dyDescent="0.3">
      <c r="A2007" t="s">
        <v>2523</v>
      </c>
      <c r="B2007" t="s">
        <v>2740</v>
      </c>
      <c r="C2007" t="s">
        <v>2773</v>
      </c>
      <c r="D2007" t="s">
        <v>2775</v>
      </c>
      <c r="E2007">
        <v>2990</v>
      </c>
      <c r="F2007" t="str">
        <f>VLOOKUP(D2007,'General IEC Material'!D:D,1,0)</f>
        <v>lp Burgersfort Clinic</v>
      </c>
    </row>
    <row r="2008" spans="1:6" x14ac:dyDescent="0.3">
      <c r="A2008" t="s">
        <v>2523</v>
      </c>
      <c r="B2008" t="s">
        <v>2524</v>
      </c>
      <c r="C2008" t="s">
        <v>2552</v>
      </c>
      <c r="D2008" t="s">
        <v>2554</v>
      </c>
      <c r="E2008">
        <v>457</v>
      </c>
      <c r="F2008" t="str">
        <f>VLOOKUP(D2008,'General IEC Material'!D:D,1,0)</f>
        <v>lp Byldrift Clinic</v>
      </c>
    </row>
    <row r="2009" spans="1:6" x14ac:dyDescent="0.3">
      <c r="A2009" t="s">
        <v>2523</v>
      </c>
      <c r="B2009" t="s">
        <v>2630</v>
      </c>
      <c r="C2009" t="s">
        <v>2728</v>
      </c>
      <c r="D2009" t="s">
        <v>2730</v>
      </c>
      <c r="E2009">
        <v>444</v>
      </c>
      <c r="F2009" t="str">
        <f>VLOOKUP(D2009,'General IEC Material'!D:D,1,0)</f>
        <v>lp Calais Clinic</v>
      </c>
    </row>
    <row r="2010" spans="1:6" x14ac:dyDescent="0.3">
      <c r="A2010" t="s">
        <v>2523</v>
      </c>
      <c r="B2010" t="s">
        <v>2630</v>
      </c>
      <c r="C2010" t="s">
        <v>2693</v>
      </c>
      <c r="D2010" t="s">
        <v>2694</v>
      </c>
      <c r="E2010">
        <v>1801</v>
      </c>
      <c r="F2010" t="str">
        <f>VLOOKUP(D2010,'General IEC Material'!D:D,1,0)</f>
        <v>lp Carlotta Clinic</v>
      </c>
    </row>
    <row r="2011" spans="1:6" x14ac:dyDescent="0.3">
      <c r="A2011" t="s">
        <v>2523</v>
      </c>
      <c r="B2011" t="s">
        <v>2962</v>
      </c>
      <c r="C2011" t="s">
        <v>2975</v>
      </c>
      <c r="D2011" t="s">
        <v>2980</v>
      </c>
      <c r="E2011">
        <v>353</v>
      </c>
      <c r="F2011" t="str">
        <f>VLOOKUP(D2011,'General IEC Material'!D:D,1,0)</f>
        <v>lp Chalema Clinic</v>
      </c>
    </row>
    <row r="2012" spans="1:6" x14ac:dyDescent="0.3">
      <c r="A2012" t="s">
        <v>2523</v>
      </c>
      <c r="B2012" t="s">
        <v>2630</v>
      </c>
      <c r="C2012" t="s">
        <v>2671</v>
      </c>
      <c r="D2012" t="s">
        <v>2674</v>
      </c>
      <c r="E2012">
        <v>590</v>
      </c>
      <c r="F2012" t="str">
        <f>VLOOKUP(D2012,'General IEC Material'!D:D,1,0)</f>
        <v>lp Charlie Rangaan Clinic</v>
      </c>
    </row>
    <row r="2013" spans="1:6" x14ac:dyDescent="0.3">
      <c r="A2013" t="s">
        <v>2523</v>
      </c>
      <c r="B2013" t="s">
        <v>2962</v>
      </c>
      <c r="C2013" t="s">
        <v>3018</v>
      </c>
      <c r="D2013" t="s">
        <v>3019</v>
      </c>
      <c r="E2013">
        <v>1109</v>
      </c>
      <c r="F2013" t="str">
        <f>VLOOKUP(D2013,'General IEC Material'!D:D,1,0)</f>
        <v>lp Chromite Clinic</v>
      </c>
    </row>
    <row r="2014" spans="1:6" x14ac:dyDescent="0.3">
      <c r="A2014" t="s">
        <v>2523</v>
      </c>
      <c r="B2014" t="s">
        <v>2524</v>
      </c>
      <c r="C2014" t="s">
        <v>2586</v>
      </c>
      <c r="D2014" t="s">
        <v>2590</v>
      </c>
      <c r="E2014">
        <v>1633</v>
      </c>
      <c r="F2014" t="str">
        <f>VLOOKUP(D2014,'General IEC Material'!D:D,1,0)</f>
        <v>lp Chuene Clinic</v>
      </c>
    </row>
    <row r="2015" spans="1:6" x14ac:dyDescent="0.3">
      <c r="A2015" t="s">
        <v>2523</v>
      </c>
      <c r="B2015" t="s">
        <v>2834</v>
      </c>
      <c r="C2015" t="s">
        <v>2919</v>
      </c>
      <c r="D2015" t="s">
        <v>2920</v>
      </c>
      <c r="E2015">
        <v>575</v>
      </c>
      <c r="F2015" t="str">
        <f>VLOOKUP(D2015,'General IEC Material'!D:D,1,0)</f>
        <v>lp Damani Clinic</v>
      </c>
    </row>
    <row r="2016" spans="1:6" x14ac:dyDescent="0.3">
      <c r="A2016" t="s">
        <v>2523</v>
      </c>
      <c r="B2016" t="s">
        <v>2630</v>
      </c>
      <c r="C2016" t="s">
        <v>2693</v>
      </c>
      <c r="D2016" t="s">
        <v>2695</v>
      </c>
      <c r="E2016">
        <v>1381</v>
      </c>
      <c r="F2016" t="str">
        <f>VLOOKUP(D2016,'General IEC Material'!D:D,1,0)</f>
        <v>lp Dan Village Clinic</v>
      </c>
    </row>
    <row r="2017" spans="1:6" x14ac:dyDescent="0.3">
      <c r="A2017" t="s">
        <v>2523</v>
      </c>
      <c r="B2017" t="s">
        <v>2834</v>
      </c>
      <c r="C2017" t="s">
        <v>2835</v>
      </c>
      <c r="D2017" t="s">
        <v>2837</v>
      </c>
      <c r="E2017">
        <v>495</v>
      </c>
      <c r="F2017" t="str">
        <f>VLOOKUP(D2017,'General IEC Material'!D:D,1,0)</f>
        <v>lp Davhana Clinic</v>
      </c>
    </row>
    <row r="2018" spans="1:6" x14ac:dyDescent="0.3">
      <c r="A2018" t="s">
        <v>2523</v>
      </c>
      <c r="B2018" t="s">
        <v>2834</v>
      </c>
      <c r="C2018" t="s">
        <v>2835</v>
      </c>
      <c r="D2018" t="s">
        <v>2838</v>
      </c>
      <c r="E2018">
        <v>537</v>
      </c>
      <c r="F2018" t="str">
        <f>VLOOKUP(D2018,'General IEC Material'!D:D,1,0)</f>
        <v>lp De Hoop Clinic</v>
      </c>
    </row>
    <row r="2019" spans="1:6" x14ac:dyDescent="0.3">
      <c r="A2019" t="s">
        <v>2523</v>
      </c>
      <c r="B2019" t="s">
        <v>2524</v>
      </c>
      <c r="C2019" t="s">
        <v>2525</v>
      </c>
      <c r="D2019" t="s">
        <v>2531</v>
      </c>
      <c r="E2019">
        <v>563</v>
      </c>
      <c r="F2019" t="str">
        <f>VLOOKUP(D2019,'General IEC Material'!D:D,1,0)</f>
        <v>lp De Vrede Clinic</v>
      </c>
    </row>
    <row r="2020" spans="1:6" x14ac:dyDescent="0.3">
      <c r="A2020" t="s">
        <v>2523</v>
      </c>
      <c r="B2020" t="s">
        <v>2524</v>
      </c>
      <c r="C2020" t="s">
        <v>2576</v>
      </c>
      <c r="D2020" t="s">
        <v>2578</v>
      </c>
      <c r="E2020">
        <v>542</v>
      </c>
      <c r="F2020" t="str">
        <f>VLOOKUP(D2020,'General IEC Material'!D:D,1,0)</f>
        <v>lp Dendron Clinic</v>
      </c>
    </row>
    <row r="2021" spans="1:6" x14ac:dyDescent="0.3">
      <c r="A2021" t="s">
        <v>2523</v>
      </c>
      <c r="B2021" t="s">
        <v>2524</v>
      </c>
      <c r="C2021" t="s">
        <v>2586</v>
      </c>
      <c r="D2021" t="s">
        <v>2591</v>
      </c>
      <c r="E2021">
        <v>950</v>
      </c>
      <c r="F2021" t="str">
        <f>VLOOKUP(D2021,'General IEC Material'!D:D,1,0)</f>
        <v>lp Diana Clinic</v>
      </c>
    </row>
    <row r="2022" spans="1:6" x14ac:dyDescent="0.3">
      <c r="A2022" t="s">
        <v>2523</v>
      </c>
      <c r="B2022" t="s">
        <v>2740</v>
      </c>
      <c r="C2022" t="s">
        <v>2812</v>
      </c>
      <c r="D2022" t="s">
        <v>2813</v>
      </c>
      <c r="E2022">
        <v>518</v>
      </c>
      <c r="F2022" t="str">
        <f>VLOOKUP(D2022,'General IEC Material'!D:D,1,0)</f>
        <v>lp Dichoeung Clinic</v>
      </c>
    </row>
    <row r="2023" spans="1:6" x14ac:dyDescent="0.3">
      <c r="A2023" t="s">
        <v>2523</v>
      </c>
      <c r="B2023" t="s">
        <v>2740</v>
      </c>
      <c r="C2023" t="s">
        <v>2741</v>
      </c>
      <c r="D2023" t="s">
        <v>2742</v>
      </c>
      <c r="E2023">
        <v>886</v>
      </c>
      <c r="F2023" t="str">
        <f>VLOOKUP(D2023,'General IEC Material'!D:D,1,0)</f>
        <v>lp Dikgalaopeng Clinic</v>
      </c>
    </row>
    <row r="2024" spans="1:6" x14ac:dyDescent="0.3">
      <c r="A2024" t="s">
        <v>2523</v>
      </c>
      <c r="B2024" t="s">
        <v>2524</v>
      </c>
      <c r="C2024" t="s">
        <v>2586</v>
      </c>
      <c r="D2024" t="s">
        <v>2592</v>
      </c>
      <c r="E2024">
        <v>1693</v>
      </c>
      <c r="F2024" t="str">
        <f>VLOOKUP(D2024,'General IEC Material'!D:D,1,0)</f>
        <v>lp Dikgale Clinic</v>
      </c>
    </row>
    <row r="2025" spans="1:6" x14ac:dyDescent="0.3">
      <c r="A2025" t="s">
        <v>2523</v>
      </c>
      <c r="B2025" t="s">
        <v>2740</v>
      </c>
      <c r="C2025" t="s">
        <v>2773</v>
      </c>
      <c r="D2025" t="s">
        <v>2776</v>
      </c>
      <c r="E2025">
        <v>2663</v>
      </c>
      <c r="F2025" t="str">
        <f>VLOOKUP(D2025,'General IEC Material'!D:D,1,0)</f>
        <v>lp Dilokong Gateway Clinic</v>
      </c>
    </row>
    <row r="2026" spans="1:6" x14ac:dyDescent="0.3">
      <c r="A2026" t="s">
        <v>2523</v>
      </c>
      <c r="B2026" t="s">
        <v>2524</v>
      </c>
      <c r="C2026" t="s">
        <v>2552</v>
      </c>
      <c r="D2026" t="s">
        <v>2555</v>
      </c>
      <c r="E2026">
        <v>472</v>
      </c>
      <c r="F2026" t="str">
        <f>VLOOKUP(D2026,'General IEC Material'!D:D,1,0)</f>
        <v>lp Dithabaneng Clinic</v>
      </c>
    </row>
    <row r="2027" spans="1:6" x14ac:dyDescent="0.3">
      <c r="A2027" t="s">
        <v>2523</v>
      </c>
      <c r="B2027" t="s">
        <v>2630</v>
      </c>
      <c r="C2027" t="s">
        <v>2693</v>
      </c>
      <c r="D2027" t="s">
        <v>2696</v>
      </c>
      <c r="E2027">
        <v>1440</v>
      </c>
      <c r="F2027" t="str">
        <f>VLOOKUP(D2027,'General IEC Material'!D:D,1,0)</f>
        <v>lp Dr Hugo Nkabinde Clinic</v>
      </c>
    </row>
    <row r="2028" spans="1:6" x14ac:dyDescent="0.3">
      <c r="A2028" t="s">
        <v>2523</v>
      </c>
      <c r="B2028" t="s">
        <v>2524</v>
      </c>
      <c r="C2028" t="s">
        <v>2552</v>
      </c>
      <c r="D2028" t="s">
        <v>2556</v>
      </c>
      <c r="E2028">
        <v>433</v>
      </c>
      <c r="F2028" t="str">
        <f>VLOOKUP(D2028,'General IEC Material'!D:D,1,0)</f>
        <v>lp Dr Machupe Mphahlele CHC</v>
      </c>
    </row>
    <row r="2029" spans="1:6" x14ac:dyDescent="0.3">
      <c r="A2029" t="s">
        <v>2523</v>
      </c>
      <c r="B2029" t="s">
        <v>2630</v>
      </c>
      <c r="C2029" t="s">
        <v>2671</v>
      </c>
      <c r="D2029" t="s">
        <v>2675</v>
      </c>
      <c r="E2029">
        <v>848</v>
      </c>
      <c r="F2029" t="str">
        <f>VLOOKUP(D2029,'General IEC Material'!D:D,1,0)</f>
        <v>lp Duiwelskloof CHC</v>
      </c>
    </row>
    <row r="2030" spans="1:6" x14ac:dyDescent="0.3">
      <c r="A2030" t="s">
        <v>2523</v>
      </c>
      <c r="B2030" t="s">
        <v>2630</v>
      </c>
      <c r="C2030" t="s">
        <v>2671</v>
      </c>
      <c r="D2030" t="s">
        <v>2676</v>
      </c>
      <c r="E2030">
        <v>642</v>
      </c>
      <c r="F2030" t="str">
        <f>VLOOKUP(D2030,'General IEC Material'!D:D,1,0)</f>
        <v>lp Duiwelskloof Clinic</v>
      </c>
    </row>
    <row r="2031" spans="1:6" x14ac:dyDescent="0.3">
      <c r="A2031" t="s">
        <v>2523</v>
      </c>
      <c r="B2031" t="s">
        <v>2834</v>
      </c>
      <c r="C2031" t="s">
        <v>2919</v>
      </c>
      <c r="D2031" t="s">
        <v>2921</v>
      </c>
      <c r="E2031">
        <v>602</v>
      </c>
      <c r="F2031" t="str">
        <f>VLOOKUP(D2031,'General IEC Material'!D:D,1,0)</f>
        <v>lp Duvhuledza Clinic</v>
      </c>
    </row>
    <row r="2032" spans="1:6" x14ac:dyDescent="0.3">
      <c r="A2032" t="s">
        <v>2523</v>
      </c>
      <c r="B2032" t="s">
        <v>2962</v>
      </c>
      <c r="C2032" t="s">
        <v>3018</v>
      </c>
      <c r="D2032" t="s">
        <v>3020</v>
      </c>
      <c r="E2032">
        <v>484</v>
      </c>
      <c r="F2032" t="str">
        <f>VLOOKUP(D2032,'General IEC Material'!D:D,1,0)</f>
        <v>lp Dwaalboom Clinic</v>
      </c>
    </row>
    <row r="2033" spans="1:6" x14ac:dyDescent="0.3">
      <c r="A2033" t="s">
        <v>2523</v>
      </c>
      <c r="B2033" t="s">
        <v>2834</v>
      </c>
      <c r="C2033" t="s">
        <v>2919</v>
      </c>
      <c r="D2033" t="s">
        <v>2922</v>
      </c>
      <c r="E2033">
        <v>965</v>
      </c>
      <c r="F2033" t="str">
        <f>VLOOKUP(D2033,'General IEC Material'!D:D,1,0)</f>
        <v>lp Dzingahe Clinic</v>
      </c>
    </row>
    <row r="2034" spans="1:6" x14ac:dyDescent="0.3">
      <c r="A2034" t="s">
        <v>2523</v>
      </c>
      <c r="B2034" t="s">
        <v>2630</v>
      </c>
      <c r="C2034" t="s">
        <v>2642</v>
      </c>
      <c r="D2034" t="s">
        <v>2645</v>
      </c>
      <c r="E2034">
        <v>1702</v>
      </c>
      <c r="F2034" t="str">
        <f>VLOOKUP(D2034,'General IEC Material'!D:D,1,0)</f>
        <v>lp Dzumeri CHC</v>
      </c>
    </row>
    <row r="2035" spans="1:6" x14ac:dyDescent="0.3">
      <c r="A2035" t="s">
        <v>2523</v>
      </c>
      <c r="B2035" t="s">
        <v>2834</v>
      </c>
      <c r="C2035" t="s">
        <v>2919</v>
      </c>
      <c r="D2035" t="s">
        <v>2923</v>
      </c>
      <c r="E2035">
        <v>878</v>
      </c>
      <c r="F2035" t="str">
        <f>VLOOKUP(D2035,'General IEC Material'!D:D,1,0)</f>
        <v>lp Dzwerani Clinic</v>
      </c>
    </row>
    <row r="2036" spans="1:6" x14ac:dyDescent="0.3">
      <c r="A2036" t="s">
        <v>2523</v>
      </c>
      <c r="B2036" t="s">
        <v>2740</v>
      </c>
      <c r="C2036" t="s">
        <v>2812</v>
      </c>
      <c r="D2036" t="s">
        <v>2814</v>
      </c>
      <c r="E2036">
        <v>568</v>
      </c>
      <c r="F2036" t="str">
        <f>VLOOKUP(D2036,'General IEC Material'!D:D,1,0)</f>
        <v>lp Eensaam Clinic</v>
      </c>
    </row>
    <row r="2037" spans="1:6" x14ac:dyDescent="0.3">
      <c r="A2037" t="s">
        <v>2523</v>
      </c>
      <c r="B2037" t="s">
        <v>2740</v>
      </c>
      <c r="C2037" t="s">
        <v>2773</v>
      </c>
      <c r="D2037" t="s">
        <v>2777</v>
      </c>
      <c r="E2037">
        <v>1237</v>
      </c>
      <c r="F2037" t="str">
        <f>VLOOKUP(D2037,'General IEC Material'!D:D,1,0)</f>
        <v>lp Eerstegeluk Clinic</v>
      </c>
    </row>
    <row r="2038" spans="1:6" x14ac:dyDescent="0.3">
      <c r="A2038" t="s">
        <v>2523</v>
      </c>
      <c r="B2038" t="s">
        <v>2524</v>
      </c>
      <c r="C2038" t="s">
        <v>2576</v>
      </c>
      <c r="D2038" t="s">
        <v>2579</v>
      </c>
      <c r="E2038">
        <v>593</v>
      </c>
      <c r="F2038" t="str">
        <f>VLOOKUP(D2038,'General IEC Material'!D:D,1,0)</f>
        <v>lp Eisleben Clinic</v>
      </c>
    </row>
    <row r="2039" spans="1:6" x14ac:dyDescent="0.3">
      <c r="A2039" t="s">
        <v>2523</v>
      </c>
      <c r="B2039" t="s">
        <v>2740</v>
      </c>
      <c r="C2039" t="s">
        <v>2741</v>
      </c>
      <c r="D2039" t="s">
        <v>2743</v>
      </c>
      <c r="E2039">
        <v>940</v>
      </c>
      <c r="F2039" t="str">
        <f>VLOOKUP(D2039,'General IEC Material'!D:D,1,0)</f>
        <v>lp Elandsdoorn Clinic</v>
      </c>
    </row>
    <row r="2040" spans="1:6" x14ac:dyDescent="0.3">
      <c r="A2040" t="s">
        <v>2523</v>
      </c>
      <c r="B2040" t="s">
        <v>2740</v>
      </c>
      <c r="C2040" t="s">
        <v>2757</v>
      </c>
      <c r="D2040" t="s">
        <v>2758</v>
      </c>
      <c r="E2040">
        <v>623</v>
      </c>
      <c r="F2040" t="str">
        <f>VLOOKUP(D2040,'General IEC Material'!D:D,1,0)</f>
        <v>lp Elandskraal Clinic</v>
      </c>
    </row>
    <row r="2041" spans="1:6" x14ac:dyDescent="0.3">
      <c r="A2041" t="s">
        <v>2523</v>
      </c>
      <c r="B2041" t="s">
        <v>2524</v>
      </c>
      <c r="C2041" t="s">
        <v>2586</v>
      </c>
      <c r="D2041" t="s">
        <v>2593</v>
      </c>
      <c r="E2041">
        <v>3438</v>
      </c>
      <c r="F2041" t="str">
        <f>VLOOKUP(D2041,'General IEC Material'!D:D,1,0)</f>
        <v>lp Evelyn Lekganyane Clinic</v>
      </c>
    </row>
    <row r="2042" spans="1:6" x14ac:dyDescent="0.3">
      <c r="A2042" t="s">
        <v>2523</v>
      </c>
      <c r="B2042" t="s">
        <v>2834</v>
      </c>
      <c r="C2042" t="s">
        <v>2908</v>
      </c>
      <c r="D2042" t="s">
        <v>2909</v>
      </c>
      <c r="E2042">
        <v>1067</v>
      </c>
      <c r="F2042" t="str">
        <f>VLOOKUP(D2042,'General IEC Material'!D:D,1,0)</f>
        <v>lp Folovhodwe Clinic</v>
      </c>
    </row>
    <row r="2043" spans="1:6" x14ac:dyDescent="0.3">
      <c r="A2043" t="s">
        <v>2523</v>
      </c>
      <c r="B2043" t="s">
        <v>2834</v>
      </c>
      <c r="C2043" t="s">
        <v>2919</v>
      </c>
      <c r="D2043" t="s">
        <v>2924</v>
      </c>
      <c r="E2043">
        <v>718</v>
      </c>
      <c r="F2043" t="str">
        <f>VLOOKUP(D2043,'General IEC Material'!D:D,1,0)</f>
        <v>lp Fondwe Clinic</v>
      </c>
    </row>
    <row r="2044" spans="1:6" x14ac:dyDescent="0.3">
      <c r="A2044" t="s">
        <v>2523</v>
      </c>
      <c r="B2044" t="s">
        <v>2962</v>
      </c>
      <c r="C2044" t="s">
        <v>2975</v>
      </c>
      <c r="D2044" t="s">
        <v>2981</v>
      </c>
      <c r="E2044">
        <v>770</v>
      </c>
      <c r="F2044" t="str">
        <f>VLOOKUP(D2044,'General IEC Material'!D:D,1,0)</f>
        <v>lp Ga Madiba Clinic</v>
      </c>
    </row>
    <row r="2045" spans="1:6" x14ac:dyDescent="0.3">
      <c r="A2045" t="s">
        <v>2523</v>
      </c>
      <c r="B2045" t="s">
        <v>2962</v>
      </c>
      <c r="C2045" t="s">
        <v>2975</v>
      </c>
      <c r="D2045" t="s">
        <v>2982</v>
      </c>
      <c r="E2045">
        <v>396</v>
      </c>
      <c r="F2045" t="str">
        <f>VLOOKUP(D2045,'General IEC Material'!D:D,1,0)</f>
        <v>lp George Masebe Gateway Clinic</v>
      </c>
    </row>
    <row r="2046" spans="1:6" x14ac:dyDescent="0.3">
      <c r="A2046" t="s">
        <v>2523</v>
      </c>
      <c r="B2046" t="s">
        <v>2524</v>
      </c>
      <c r="C2046" t="s">
        <v>2525</v>
      </c>
      <c r="D2046" t="s">
        <v>2532</v>
      </c>
      <c r="E2046">
        <v>397</v>
      </c>
      <c r="F2046" t="str">
        <f>VLOOKUP(D2046,'General IEC Material'!D:D,1,0)</f>
        <v>lp Gideon Clinic</v>
      </c>
    </row>
    <row r="2047" spans="1:6" x14ac:dyDescent="0.3">
      <c r="A2047" t="s">
        <v>2523</v>
      </c>
      <c r="B2047" t="s">
        <v>2630</v>
      </c>
      <c r="C2047" t="s">
        <v>2642</v>
      </c>
      <c r="D2047" t="s">
        <v>2646</v>
      </c>
      <c r="E2047">
        <v>2333</v>
      </c>
      <c r="F2047" t="str">
        <f>VLOOKUP(D2047,'General IEC Material'!D:D,1,0)</f>
        <v>lp Giyani CHC</v>
      </c>
    </row>
    <row r="2048" spans="1:6" x14ac:dyDescent="0.3">
      <c r="A2048" t="s">
        <v>2523</v>
      </c>
      <c r="B2048" t="s">
        <v>2524</v>
      </c>
      <c r="C2048" t="s">
        <v>2525</v>
      </c>
      <c r="D2048" t="s">
        <v>2533</v>
      </c>
      <c r="E2048">
        <v>353</v>
      </c>
      <c r="F2048" t="str">
        <f>VLOOKUP(D2048,'General IEC Material'!D:D,1,0)</f>
        <v>lp Goedentrou Clinic</v>
      </c>
    </row>
    <row r="2049" spans="1:6" x14ac:dyDescent="0.3">
      <c r="A2049" t="s">
        <v>2523</v>
      </c>
      <c r="B2049" t="s">
        <v>2740</v>
      </c>
      <c r="C2049" t="s">
        <v>2741</v>
      </c>
      <c r="D2049" t="s">
        <v>2744</v>
      </c>
      <c r="E2049">
        <v>953</v>
      </c>
      <c r="F2049" t="str">
        <f>VLOOKUP(D2049,'General IEC Material'!D:D,1,0)</f>
        <v>lp Goedgedach Clinic</v>
      </c>
    </row>
    <row r="2050" spans="1:6" x14ac:dyDescent="0.3">
      <c r="A2050" t="s">
        <v>2523</v>
      </c>
      <c r="B2050" t="s">
        <v>2524</v>
      </c>
      <c r="C2050" t="s">
        <v>2586</v>
      </c>
      <c r="D2050" t="s">
        <v>2594</v>
      </c>
      <c r="E2050">
        <v>873</v>
      </c>
      <c r="F2050" t="str">
        <f>VLOOKUP(D2050,'General IEC Material'!D:D,1,0)</f>
        <v>lp Goedgevonden Clinic</v>
      </c>
    </row>
    <row r="2051" spans="1:6" x14ac:dyDescent="0.3">
      <c r="A2051" t="s">
        <v>2523</v>
      </c>
      <c r="B2051" t="s">
        <v>2834</v>
      </c>
      <c r="C2051" t="s">
        <v>2919</v>
      </c>
      <c r="D2051" t="s">
        <v>2925</v>
      </c>
      <c r="E2051">
        <v>567</v>
      </c>
      <c r="F2051" t="str">
        <f>VLOOKUP(D2051,'General IEC Material'!D:D,1,0)</f>
        <v>lp Gondeni Clinic</v>
      </c>
    </row>
    <row r="2052" spans="1:6" x14ac:dyDescent="0.3">
      <c r="A2052" t="s">
        <v>2523</v>
      </c>
      <c r="B2052" t="s">
        <v>2630</v>
      </c>
      <c r="C2052" t="s">
        <v>2693</v>
      </c>
      <c r="D2052" t="s">
        <v>2697</v>
      </c>
      <c r="E2052">
        <v>1704</v>
      </c>
      <c r="F2052" t="str">
        <f>VLOOKUP(D2052,'General IEC Material'!D:D,1,0)</f>
        <v>lp Grace Mugodeni CHC</v>
      </c>
    </row>
    <row r="2053" spans="1:6" x14ac:dyDescent="0.3">
      <c r="A2053" t="s">
        <v>2523</v>
      </c>
      <c r="B2053" t="s">
        <v>2740</v>
      </c>
      <c r="C2053" t="s">
        <v>2741</v>
      </c>
      <c r="D2053" t="s">
        <v>2745</v>
      </c>
      <c r="E2053">
        <v>1228</v>
      </c>
      <c r="F2053" t="str">
        <f>VLOOKUP(D2053,'General IEC Material'!D:D,1,0)</f>
        <v>lp Groblersdal Clinic</v>
      </c>
    </row>
    <row r="2054" spans="1:6" x14ac:dyDescent="0.3">
      <c r="A2054" t="s">
        <v>2523</v>
      </c>
      <c r="B2054" t="s">
        <v>2524</v>
      </c>
      <c r="C2054" t="s">
        <v>2525</v>
      </c>
      <c r="D2054" t="s">
        <v>2534</v>
      </c>
      <c r="E2054">
        <v>519</v>
      </c>
      <c r="F2054" t="str">
        <f>VLOOKUP(D2054,'General IEC Material'!D:D,1,0)</f>
        <v>lp Grootdraai Clinic</v>
      </c>
    </row>
    <row r="2055" spans="1:6" x14ac:dyDescent="0.3">
      <c r="A2055" t="s">
        <v>2523</v>
      </c>
      <c r="B2055" t="s">
        <v>2834</v>
      </c>
      <c r="C2055" t="s">
        <v>2919</v>
      </c>
      <c r="D2055" t="s">
        <v>2926</v>
      </c>
      <c r="E2055">
        <v>408</v>
      </c>
      <c r="F2055" t="str">
        <f>VLOOKUP(D2055,'General IEC Material'!D:D,1,0)</f>
        <v>lp Guyuni Clinic</v>
      </c>
    </row>
    <row r="2056" spans="1:6" x14ac:dyDescent="0.3">
      <c r="A2056" t="s">
        <v>2523</v>
      </c>
      <c r="B2056" t="s">
        <v>2834</v>
      </c>
      <c r="C2056" t="s">
        <v>2869</v>
      </c>
      <c r="D2056" t="s">
        <v>2871</v>
      </c>
      <c r="E2056">
        <v>1054</v>
      </c>
      <c r="F2056" t="str">
        <f>VLOOKUP(D2056,'General IEC Material'!D:D,1,0)</f>
        <v>lp Ha-mutsha Clinic</v>
      </c>
    </row>
    <row r="2057" spans="1:6" x14ac:dyDescent="0.3">
      <c r="A2057" t="s">
        <v>2523</v>
      </c>
      <c r="B2057" t="s">
        <v>2740</v>
      </c>
      <c r="C2057" t="s">
        <v>2773</v>
      </c>
      <c r="D2057" t="s">
        <v>2778</v>
      </c>
      <c r="E2057">
        <v>1462</v>
      </c>
      <c r="F2057" t="str">
        <f>VLOOKUP(D2057,'General IEC Material'!D:D,1,0)</f>
        <v>lp HC Boshoff CHC</v>
      </c>
    </row>
    <row r="2058" spans="1:6" x14ac:dyDescent="0.3">
      <c r="A2058" t="s">
        <v>2523</v>
      </c>
      <c r="B2058" t="s">
        <v>2834</v>
      </c>
      <c r="C2058" t="s">
        <v>2835</v>
      </c>
      <c r="D2058" t="s">
        <v>2839</v>
      </c>
      <c r="E2058">
        <v>495</v>
      </c>
      <c r="F2058" t="str">
        <f>VLOOKUP(D2058,'General IEC Material'!D:D,1,0)</f>
        <v>lp Helderwater Clinic</v>
      </c>
    </row>
    <row r="2059" spans="1:6" x14ac:dyDescent="0.3">
      <c r="A2059" t="s">
        <v>2523</v>
      </c>
      <c r="B2059" t="s">
        <v>2524</v>
      </c>
      <c r="C2059" t="s">
        <v>2525</v>
      </c>
      <c r="D2059" t="s">
        <v>2535</v>
      </c>
      <c r="E2059">
        <v>682</v>
      </c>
      <c r="F2059" t="str">
        <f>VLOOKUP(D2059,'General IEC Material'!D:D,1,0)</f>
        <v>lp Helene Franz Gateway Clinic</v>
      </c>
    </row>
    <row r="2060" spans="1:6" x14ac:dyDescent="0.3">
      <c r="A2060" t="s">
        <v>2523</v>
      </c>
      <c r="B2060" t="s">
        <v>2630</v>
      </c>
      <c r="C2060" t="s">
        <v>2642</v>
      </c>
      <c r="D2060" t="s">
        <v>2647</v>
      </c>
      <c r="E2060">
        <v>703</v>
      </c>
      <c r="F2060" t="str">
        <f>VLOOKUP(D2060,'General IEC Material'!D:D,1,0)</f>
        <v>lp Hlaneki Clinic</v>
      </c>
    </row>
    <row r="2061" spans="1:6" x14ac:dyDescent="0.3">
      <c r="A2061" t="s">
        <v>2523</v>
      </c>
      <c r="B2061" t="s">
        <v>2740</v>
      </c>
      <c r="C2061" t="s">
        <v>2741</v>
      </c>
      <c r="D2061" t="s">
        <v>2746</v>
      </c>
      <c r="E2061">
        <v>1134</v>
      </c>
      <c r="F2061" t="str">
        <f>VLOOKUP(D2061,'General IEC Material'!D:D,1,0)</f>
        <v>lp Hlogotlou Clinic</v>
      </c>
    </row>
    <row r="2062" spans="1:6" x14ac:dyDescent="0.3">
      <c r="A2062" t="s">
        <v>2523</v>
      </c>
      <c r="B2062" t="s">
        <v>2630</v>
      </c>
      <c r="C2062" t="s">
        <v>2728</v>
      </c>
      <c r="D2062" t="s">
        <v>2731</v>
      </c>
      <c r="E2062">
        <v>651</v>
      </c>
      <c r="F2062" t="str">
        <f>VLOOKUP(D2062,'General IEC Material'!D:D,1,0)</f>
        <v>lp Hoedspruit Clinic</v>
      </c>
    </row>
    <row r="2063" spans="1:6" x14ac:dyDescent="0.3">
      <c r="A2063" t="s">
        <v>2523</v>
      </c>
      <c r="B2063" t="s">
        <v>2630</v>
      </c>
      <c r="C2063" t="s">
        <v>2631</v>
      </c>
      <c r="D2063" t="s">
        <v>2633</v>
      </c>
      <c r="E2063">
        <v>1177</v>
      </c>
      <c r="F2063" t="str">
        <f>VLOOKUP(D2063,'General IEC Material'!D:D,1,0)</f>
        <v>lp Humulani Clinic</v>
      </c>
    </row>
    <row r="2064" spans="1:6" x14ac:dyDescent="0.3">
      <c r="A2064" t="s">
        <v>2523</v>
      </c>
      <c r="B2064" t="s">
        <v>2524</v>
      </c>
      <c r="C2064" t="s">
        <v>2552</v>
      </c>
      <c r="D2064" t="s">
        <v>2557</v>
      </c>
      <c r="E2064">
        <v>474</v>
      </c>
      <c r="F2064" t="str">
        <f>VLOOKUP(D2064,'General IEC Material'!D:D,1,0)</f>
        <v>lp Hwelereng Clinic</v>
      </c>
    </row>
    <row r="2065" spans="1:6" x14ac:dyDescent="0.3">
      <c r="A2065" t="s">
        <v>2523</v>
      </c>
      <c r="B2065" t="s">
        <v>2740</v>
      </c>
      <c r="C2065" t="s">
        <v>2773</v>
      </c>
      <c r="D2065" t="s">
        <v>2779</v>
      </c>
      <c r="E2065">
        <v>546</v>
      </c>
      <c r="F2065" t="str">
        <f>VLOOKUP(D2065,'General IEC Material'!D:D,1,0)</f>
        <v>lp Ikageng Clinic</v>
      </c>
    </row>
    <row r="2066" spans="1:6" x14ac:dyDescent="0.3">
      <c r="A2066" t="s">
        <v>2523</v>
      </c>
      <c r="B2066" t="s">
        <v>2524</v>
      </c>
      <c r="C2066" t="s">
        <v>2525</v>
      </c>
      <c r="D2066" t="s">
        <v>2536</v>
      </c>
      <c r="E2066">
        <v>674</v>
      </c>
      <c r="F2066" t="str">
        <f>VLOOKUP(D2066,'General IEC Material'!D:D,1,0)</f>
        <v>lp Indermark Clinic</v>
      </c>
    </row>
    <row r="2067" spans="1:6" x14ac:dyDescent="0.3">
      <c r="A2067" t="s">
        <v>2523</v>
      </c>
      <c r="B2067" t="s">
        <v>2524</v>
      </c>
      <c r="C2067" t="s">
        <v>2586</v>
      </c>
      <c r="D2067" t="s">
        <v>2595</v>
      </c>
      <c r="E2067">
        <v>970</v>
      </c>
      <c r="F2067" t="str">
        <f>VLOOKUP(D2067,'General IEC Material'!D:D,1,0)</f>
        <v>lp J Mamabolo Clinic</v>
      </c>
    </row>
    <row r="2068" spans="1:6" x14ac:dyDescent="0.3">
      <c r="A2068" t="s">
        <v>2523</v>
      </c>
      <c r="B2068" t="s">
        <v>2962</v>
      </c>
      <c r="C2068" t="s">
        <v>2975</v>
      </c>
      <c r="D2068" t="s">
        <v>2983</v>
      </c>
      <c r="E2068">
        <v>415</v>
      </c>
      <c r="F2068" t="str">
        <f>VLOOKUP(D2068,'General IEC Material'!D:D,1,0)</f>
        <v>lp Jakkalskuil Clinic</v>
      </c>
    </row>
    <row r="2069" spans="1:6" x14ac:dyDescent="0.3">
      <c r="A2069" t="s">
        <v>2523</v>
      </c>
      <c r="B2069" t="s">
        <v>2630</v>
      </c>
      <c r="C2069" t="s">
        <v>2693</v>
      </c>
      <c r="D2069" t="s">
        <v>2698</v>
      </c>
      <c r="E2069">
        <v>957</v>
      </c>
      <c r="F2069" t="str">
        <f>VLOOKUP(D2069,'General IEC Material'!D:D,1,0)</f>
        <v>lp Jamela Clinic</v>
      </c>
    </row>
    <row r="2070" spans="1:6" x14ac:dyDescent="0.3">
      <c r="A2070" t="s">
        <v>2523</v>
      </c>
      <c r="B2070" t="s">
        <v>2740</v>
      </c>
      <c r="C2070" t="s">
        <v>2812</v>
      </c>
      <c r="D2070" t="s">
        <v>2815</v>
      </c>
      <c r="E2070">
        <v>1345</v>
      </c>
      <c r="F2070" t="str">
        <f>VLOOKUP(D2070,'General IEC Material'!D:D,1,0)</f>
        <v>lp Jane Furse Gateway Clinic</v>
      </c>
    </row>
    <row r="2071" spans="1:6" x14ac:dyDescent="0.3">
      <c r="A2071" t="s">
        <v>2523</v>
      </c>
      <c r="B2071" t="s">
        <v>2630</v>
      </c>
      <c r="C2071" t="s">
        <v>2693</v>
      </c>
      <c r="D2071" t="s">
        <v>2699</v>
      </c>
      <c r="E2071">
        <v>925</v>
      </c>
      <c r="F2071" t="str">
        <f>VLOOKUP(D2071,'General IEC Material'!D:D,1,0)</f>
        <v>lp Julesburg CHC</v>
      </c>
    </row>
    <row r="2072" spans="1:6" x14ac:dyDescent="0.3">
      <c r="A2072" t="s">
        <v>2523</v>
      </c>
      <c r="B2072" t="s">
        <v>2630</v>
      </c>
      <c r="C2072" t="s">
        <v>2671</v>
      </c>
      <c r="D2072" t="s">
        <v>2677</v>
      </c>
      <c r="E2072">
        <v>1065</v>
      </c>
      <c r="F2072" t="str">
        <f>VLOOKUP(D2072,'General IEC Material'!D:D,1,0)</f>
        <v>lp Kgapane Clinic</v>
      </c>
    </row>
    <row r="2073" spans="1:6" x14ac:dyDescent="0.3">
      <c r="A2073" t="s">
        <v>2523</v>
      </c>
      <c r="B2073" t="s">
        <v>2630</v>
      </c>
      <c r="C2073" t="s">
        <v>2642</v>
      </c>
      <c r="D2073" t="s">
        <v>2648</v>
      </c>
      <c r="E2073">
        <v>796</v>
      </c>
      <c r="F2073" t="str">
        <f>VLOOKUP(D2073,'General IEC Material'!D:D,1,0)</f>
        <v>lp Khakhala-Hlomela Clinic</v>
      </c>
    </row>
    <row r="2074" spans="1:6" x14ac:dyDescent="0.3">
      <c r="A2074" t="s">
        <v>2523</v>
      </c>
      <c r="B2074" t="s">
        <v>2834</v>
      </c>
      <c r="C2074" t="s">
        <v>2919</v>
      </c>
      <c r="D2074" t="s">
        <v>2927</v>
      </c>
      <c r="E2074">
        <v>552</v>
      </c>
      <c r="F2074" t="str">
        <f>VLOOKUP(D2074,'General IEC Material'!D:D,1,0)</f>
        <v>lp Khakhu Clinic</v>
      </c>
    </row>
    <row r="2075" spans="1:6" x14ac:dyDescent="0.3">
      <c r="A2075" t="s">
        <v>2523</v>
      </c>
      <c r="B2075" t="s">
        <v>2630</v>
      </c>
      <c r="C2075" t="s">
        <v>2642</v>
      </c>
      <c r="D2075" t="s">
        <v>2649</v>
      </c>
      <c r="E2075">
        <v>380</v>
      </c>
      <c r="F2075" t="str">
        <f>VLOOKUP(D2075,'General IEC Material'!D:D,1,0)</f>
        <v>lp Kheyi Clinic</v>
      </c>
    </row>
    <row r="2076" spans="1:6" x14ac:dyDescent="0.3">
      <c r="A2076" t="s">
        <v>2523</v>
      </c>
      <c r="B2076" t="s">
        <v>2834</v>
      </c>
      <c r="C2076" t="s">
        <v>2869</v>
      </c>
      <c r="D2076" t="s">
        <v>2872</v>
      </c>
      <c r="E2076">
        <v>353</v>
      </c>
      <c r="F2076" t="str">
        <f>VLOOKUP(D2076,'General IEC Material'!D:D,1,0)</f>
        <v>lp Khomela Clinic</v>
      </c>
    </row>
    <row r="2077" spans="1:6" x14ac:dyDescent="0.3">
      <c r="A2077" t="s">
        <v>2523</v>
      </c>
      <c r="B2077" t="s">
        <v>2630</v>
      </c>
      <c r="C2077" t="s">
        <v>2693</v>
      </c>
      <c r="D2077" t="s">
        <v>2700</v>
      </c>
      <c r="E2077">
        <v>873</v>
      </c>
      <c r="F2077" t="str">
        <f>VLOOKUP(D2077,'General IEC Material'!D:D,1,0)</f>
        <v>lp Khujwana Clinic</v>
      </c>
    </row>
    <row r="2078" spans="1:6" x14ac:dyDescent="0.3">
      <c r="A2078" t="s">
        <v>2523</v>
      </c>
      <c r="B2078" t="s">
        <v>2524</v>
      </c>
      <c r="C2078" t="s">
        <v>2525</v>
      </c>
      <c r="D2078" t="s">
        <v>2537</v>
      </c>
      <c r="E2078">
        <v>614</v>
      </c>
      <c r="F2078" t="str">
        <f>VLOOKUP(D2078,'General IEC Material'!D:D,1,0)</f>
        <v>lp Kibi Clinic</v>
      </c>
    </row>
    <row r="2079" spans="1:6" x14ac:dyDescent="0.3">
      <c r="A2079" t="s">
        <v>2523</v>
      </c>
      <c r="B2079" t="s">
        <v>2740</v>
      </c>
      <c r="C2079" t="s">
        <v>2812</v>
      </c>
      <c r="D2079" t="s">
        <v>2816</v>
      </c>
      <c r="E2079">
        <v>1656</v>
      </c>
      <c r="F2079" t="str">
        <f>VLOOKUP(D2079,'General IEC Material'!D:D,1,0)</f>
        <v>lp Klipspruit Clinic</v>
      </c>
    </row>
    <row r="2080" spans="1:6" x14ac:dyDescent="0.3">
      <c r="A2080" t="s">
        <v>2523</v>
      </c>
      <c r="B2080" t="s">
        <v>2524</v>
      </c>
      <c r="C2080" t="s">
        <v>2525</v>
      </c>
      <c r="D2080" t="s">
        <v>2538</v>
      </c>
      <c r="E2080">
        <v>344</v>
      </c>
      <c r="F2080" t="str">
        <f>VLOOKUP(D2080,'General IEC Material'!D:D,1,0)</f>
        <v>lp Krantzplaas Clinic</v>
      </c>
    </row>
    <row r="2081" spans="1:6" x14ac:dyDescent="0.3">
      <c r="A2081" t="s">
        <v>2523</v>
      </c>
      <c r="B2081" t="s">
        <v>2630</v>
      </c>
      <c r="C2081" t="s">
        <v>2642</v>
      </c>
      <c r="D2081" t="s">
        <v>2650</v>
      </c>
      <c r="E2081">
        <v>1015</v>
      </c>
      <c r="F2081" t="str">
        <f>VLOOKUP(D2081,'General IEC Material'!D:D,1,0)</f>
        <v>lp Kremetart Clinic</v>
      </c>
    </row>
    <row r="2082" spans="1:6" x14ac:dyDescent="0.3">
      <c r="A2082" t="s">
        <v>2523</v>
      </c>
      <c r="B2082" t="s">
        <v>2962</v>
      </c>
      <c r="C2082" t="s">
        <v>3018</v>
      </c>
      <c r="D2082" t="s">
        <v>3021</v>
      </c>
      <c r="E2082">
        <v>363</v>
      </c>
      <c r="F2082" t="str">
        <f>VLOOKUP(D2082,'General IEC Material'!D:D,1,0)</f>
        <v>lp Kromdraai Clinic</v>
      </c>
    </row>
    <row r="2083" spans="1:6" x14ac:dyDescent="0.3">
      <c r="A2083" t="s">
        <v>2523</v>
      </c>
      <c r="B2083" t="s">
        <v>2524</v>
      </c>
      <c r="C2083" t="s">
        <v>2525</v>
      </c>
      <c r="D2083" t="s">
        <v>2539</v>
      </c>
      <c r="E2083">
        <v>380</v>
      </c>
      <c r="F2083" t="str">
        <f>VLOOKUP(D2083,'General IEC Material'!D:D,1,0)</f>
        <v>lp Kromhoek Clinic</v>
      </c>
    </row>
    <row r="2084" spans="1:6" x14ac:dyDescent="0.3">
      <c r="A2084" t="s">
        <v>2523</v>
      </c>
      <c r="B2084" t="s">
        <v>2834</v>
      </c>
      <c r="C2084" t="s">
        <v>2869</v>
      </c>
      <c r="D2084" t="s">
        <v>2873</v>
      </c>
      <c r="E2084">
        <v>1228</v>
      </c>
      <c r="F2084" t="str">
        <f>VLOOKUP(D2084,'General IEC Material'!D:D,1,0)</f>
        <v>lp Kulani Clinic</v>
      </c>
    </row>
    <row r="2085" spans="1:6" x14ac:dyDescent="0.3">
      <c r="A2085" t="s">
        <v>2523</v>
      </c>
      <c r="B2085" t="s">
        <v>2834</v>
      </c>
      <c r="C2085" t="s">
        <v>2835</v>
      </c>
      <c r="D2085" t="s">
        <v>2840</v>
      </c>
      <c r="E2085">
        <v>525</v>
      </c>
      <c r="F2085" t="str">
        <f>VLOOKUP(D2085,'General IEC Material'!D:D,1,0)</f>
        <v>lp Kuruleni Clinic</v>
      </c>
    </row>
    <row r="2086" spans="1:6" x14ac:dyDescent="0.3">
      <c r="A2086" t="s">
        <v>2523</v>
      </c>
      <c r="B2086" t="s">
        <v>2834</v>
      </c>
      <c r="C2086" t="s">
        <v>2869</v>
      </c>
      <c r="D2086" t="s">
        <v>2874</v>
      </c>
      <c r="E2086">
        <v>1372</v>
      </c>
      <c r="F2086" t="str">
        <f>VLOOKUP(D2086,'General IEC Material'!D:D,1,0)</f>
        <v>lp Kutama Clinic</v>
      </c>
    </row>
    <row r="2087" spans="1:6" x14ac:dyDescent="0.3">
      <c r="A2087" t="s">
        <v>2523</v>
      </c>
      <c r="B2087" t="s">
        <v>2740</v>
      </c>
      <c r="C2087" t="s">
        <v>2741</v>
      </c>
      <c r="D2087" t="s">
        <v>2747</v>
      </c>
      <c r="E2087">
        <v>1437</v>
      </c>
      <c r="F2087" t="str">
        <f>VLOOKUP(D2087,'General IEC Material'!D:D,1,0)</f>
        <v>lp Kwarrielaagte Clinic</v>
      </c>
    </row>
    <row r="2088" spans="1:6" x14ac:dyDescent="0.3">
      <c r="A2088" t="s">
        <v>2523</v>
      </c>
      <c r="B2088" t="s">
        <v>2524</v>
      </c>
      <c r="C2088" t="s">
        <v>2586</v>
      </c>
      <c r="D2088" t="s">
        <v>2596</v>
      </c>
      <c r="E2088">
        <v>798</v>
      </c>
      <c r="F2088" t="str">
        <f>VLOOKUP(D2088,'General IEC Material'!D:D,1,0)</f>
        <v>lp Laastehoop Clinic</v>
      </c>
    </row>
    <row r="2089" spans="1:6" x14ac:dyDescent="0.3">
      <c r="A2089" t="s">
        <v>2523</v>
      </c>
      <c r="B2089" t="s">
        <v>2834</v>
      </c>
      <c r="C2089" t="s">
        <v>2919</v>
      </c>
      <c r="D2089" t="s">
        <v>2928</v>
      </c>
      <c r="E2089">
        <v>655</v>
      </c>
      <c r="F2089" t="str">
        <f>VLOOKUP(D2089,'General IEC Material'!D:D,1,0)</f>
        <v>lp Lambani Clinic</v>
      </c>
    </row>
    <row r="2090" spans="1:6" x14ac:dyDescent="0.3">
      <c r="A2090" t="s">
        <v>2523</v>
      </c>
      <c r="B2090" t="s">
        <v>2630</v>
      </c>
      <c r="C2090" t="s">
        <v>2671</v>
      </c>
      <c r="D2090" t="s">
        <v>2678</v>
      </c>
      <c r="E2090">
        <v>905</v>
      </c>
      <c r="F2090" t="str">
        <f>VLOOKUP(D2090,'General IEC Material'!D:D,1,0)</f>
        <v>lp Lebaka Clinic</v>
      </c>
    </row>
    <row r="2091" spans="1:6" x14ac:dyDescent="0.3">
      <c r="A2091" t="s">
        <v>2523</v>
      </c>
      <c r="B2091" t="s">
        <v>2524</v>
      </c>
      <c r="C2091" t="s">
        <v>2552</v>
      </c>
      <c r="D2091" t="s">
        <v>2558</v>
      </c>
      <c r="E2091">
        <v>763</v>
      </c>
      <c r="F2091" t="str">
        <f>VLOOKUP(D2091,'General IEC Material'!D:D,1,0)</f>
        <v>lp Lebowakgomo Clinic</v>
      </c>
    </row>
    <row r="2092" spans="1:6" x14ac:dyDescent="0.3">
      <c r="A2092" t="s">
        <v>2523</v>
      </c>
      <c r="B2092" t="s">
        <v>2524</v>
      </c>
      <c r="C2092" t="s">
        <v>2552</v>
      </c>
      <c r="D2092" t="s">
        <v>2559</v>
      </c>
      <c r="E2092">
        <v>370</v>
      </c>
      <c r="F2092" t="str">
        <f>VLOOKUP(D2092,'General IEC Material'!D:D,1,0)</f>
        <v>lp Lebowakgomo Gateway Clinic</v>
      </c>
    </row>
    <row r="2093" spans="1:6" x14ac:dyDescent="0.3">
      <c r="A2093" t="s">
        <v>2523</v>
      </c>
      <c r="B2093" t="s">
        <v>2524</v>
      </c>
      <c r="C2093" t="s">
        <v>2552</v>
      </c>
      <c r="D2093" t="s">
        <v>2560</v>
      </c>
      <c r="E2093">
        <v>526</v>
      </c>
      <c r="F2093" t="str">
        <f>VLOOKUP(D2093,'General IEC Material'!D:D,1,0)</f>
        <v>lp Ledwaba Clinic</v>
      </c>
    </row>
    <row r="2094" spans="1:6" x14ac:dyDescent="0.3">
      <c r="A2094" t="s">
        <v>2523</v>
      </c>
      <c r="B2094" t="s">
        <v>2962</v>
      </c>
      <c r="C2094" t="s">
        <v>2975</v>
      </c>
      <c r="D2094" t="s">
        <v>2984</v>
      </c>
      <c r="E2094">
        <v>406</v>
      </c>
      <c r="F2094" t="str">
        <f>VLOOKUP(D2094,'General IEC Material'!D:D,1,0)</f>
        <v>lp Lekhureng Clinic</v>
      </c>
    </row>
    <row r="2095" spans="1:6" x14ac:dyDescent="0.3">
      <c r="A2095" t="s">
        <v>2523</v>
      </c>
      <c r="B2095" t="s">
        <v>2630</v>
      </c>
      <c r="C2095" t="s">
        <v>2693</v>
      </c>
      <c r="D2095" t="s">
        <v>2701</v>
      </c>
      <c r="E2095">
        <v>1173</v>
      </c>
      <c r="F2095" t="str">
        <f>VLOOKUP(D2095,'General IEC Material'!D:D,1,0)</f>
        <v>lp Lenyenye Clinic</v>
      </c>
    </row>
    <row r="2096" spans="1:6" x14ac:dyDescent="0.3">
      <c r="A2096" t="s">
        <v>2523</v>
      </c>
      <c r="B2096" t="s">
        <v>2962</v>
      </c>
      <c r="C2096" t="s">
        <v>2968</v>
      </c>
      <c r="D2096" t="s">
        <v>2970</v>
      </c>
      <c r="E2096">
        <v>1447</v>
      </c>
      <c r="F2096" t="str">
        <f>VLOOKUP(D2096,'General IEC Material'!D:D,1,0)</f>
        <v>lp Lephalale Clinic</v>
      </c>
    </row>
    <row r="2097" spans="1:6" x14ac:dyDescent="0.3">
      <c r="A2097" t="s">
        <v>2523</v>
      </c>
      <c r="B2097" t="s">
        <v>2630</v>
      </c>
      <c r="C2097" t="s">
        <v>2693</v>
      </c>
      <c r="D2097" t="s">
        <v>2702</v>
      </c>
      <c r="E2097">
        <v>1354</v>
      </c>
      <c r="F2097" t="str">
        <f>VLOOKUP(D2097,'General IEC Material'!D:D,1,0)</f>
        <v>lp Lephepane Clinic</v>
      </c>
    </row>
    <row r="2098" spans="1:6" x14ac:dyDescent="0.3">
      <c r="A2098" t="s">
        <v>2523</v>
      </c>
      <c r="B2098" t="s">
        <v>2524</v>
      </c>
      <c r="C2098" t="s">
        <v>2525</v>
      </c>
      <c r="D2098" t="s">
        <v>2540</v>
      </c>
      <c r="E2098">
        <v>586</v>
      </c>
      <c r="F2098" t="str">
        <f>VLOOKUP(D2098,'General IEC Material'!D:D,1,0)</f>
        <v>lp Lesfontein Clinic</v>
      </c>
    </row>
    <row r="2099" spans="1:6" x14ac:dyDescent="0.3">
      <c r="A2099" t="s">
        <v>2523</v>
      </c>
      <c r="B2099" t="s">
        <v>2630</v>
      </c>
      <c r="C2099" t="s">
        <v>2693</v>
      </c>
      <c r="D2099" t="s">
        <v>2703</v>
      </c>
      <c r="E2099">
        <v>469</v>
      </c>
      <c r="F2099" t="str">
        <f>VLOOKUP(D2099,'General IEC Material'!D:D,1,0)</f>
        <v>lp Letaba Gateway Clinic</v>
      </c>
    </row>
    <row r="2100" spans="1:6" x14ac:dyDescent="0.3">
      <c r="A2100" t="s">
        <v>2523</v>
      </c>
      <c r="B2100" t="s">
        <v>2630</v>
      </c>
      <c r="C2100" t="s">
        <v>2693</v>
      </c>
      <c r="D2100" t="s">
        <v>2704</v>
      </c>
      <c r="E2100">
        <v>881</v>
      </c>
      <c r="F2100" t="str">
        <f>VLOOKUP(D2100,'General IEC Material'!D:D,1,0)</f>
        <v>lp Letsitele Clinic</v>
      </c>
    </row>
    <row r="2101" spans="1:6" x14ac:dyDescent="0.3">
      <c r="A2101" t="s">
        <v>2523</v>
      </c>
      <c r="B2101" t="s">
        <v>2834</v>
      </c>
      <c r="C2101" t="s">
        <v>2869</v>
      </c>
      <c r="D2101" t="s">
        <v>2875</v>
      </c>
      <c r="E2101">
        <v>1085</v>
      </c>
      <c r="F2101" t="str">
        <f>VLOOKUP(D2101,'General IEC Material'!D:D,1,0)</f>
        <v>lp Levubu Clinic</v>
      </c>
    </row>
    <row r="2102" spans="1:6" x14ac:dyDescent="0.3">
      <c r="A2102" t="s">
        <v>2523</v>
      </c>
      <c r="B2102" t="s">
        <v>2630</v>
      </c>
      <c r="C2102" t="s">
        <v>2642</v>
      </c>
      <c r="D2102" t="s">
        <v>2651</v>
      </c>
      <c r="E2102">
        <v>486</v>
      </c>
      <c r="F2102" t="str">
        <f>VLOOKUP(D2102,'General IEC Material'!D:D,1,0)</f>
        <v>lp Loloka Clinic</v>
      </c>
    </row>
    <row r="2103" spans="1:6" x14ac:dyDescent="0.3">
      <c r="A2103" t="s">
        <v>2523</v>
      </c>
      <c r="B2103" t="s">
        <v>2524</v>
      </c>
      <c r="C2103" t="s">
        <v>2586</v>
      </c>
      <c r="D2103" t="s">
        <v>2597</v>
      </c>
      <c r="E2103">
        <v>888</v>
      </c>
      <c r="F2103" t="str">
        <f>VLOOKUP(D2103,'General IEC Material'!D:D,1,0)</f>
        <v>lp Lonsdale Clinic</v>
      </c>
    </row>
    <row r="2104" spans="1:6" x14ac:dyDescent="0.3">
      <c r="A2104" t="s">
        <v>2523</v>
      </c>
      <c r="B2104" t="s">
        <v>2630</v>
      </c>
      <c r="C2104" t="s">
        <v>2728</v>
      </c>
      <c r="D2104" t="s">
        <v>2732</v>
      </c>
      <c r="E2104">
        <v>619</v>
      </c>
      <c r="F2104" t="str">
        <f>VLOOKUP(D2104,'General IEC Material'!D:D,1,0)</f>
        <v>lp Lorraine Clinic</v>
      </c>
    </row>
    <row r="2105" spans="1:6" x14ac:dyDescent="0.3">
      <c r="A2105" t="s">
        <v>2523</v>
      </c>
      <c r="B2105" t="s">
        <v>2834</v>
      </c>
      <c r="C2105" t="s">
        <v>2869</v>
      </c>
      <c r="D2105" t="s">
        <v>2876</v>
      </c>
      <c r="E2105">
        <v>1014</v>
      </c>
      <c r="F2105" t="str">
        <f>VLOOKUP(D2105,'General IEC Material'!D:D,1,0)</f>
        <v>lp Louis Trichardt Clinic</v>
      </c>
    </row>
    <row r="2106" spans="1:6" x14ac:dyDescent="0.3">
      <c r="A2106" t="s">
        <v>2523</v>
      </c>
      <c r="B2106" t="s">
        <v>2630</v>
      </c>
      <c r="C2106" t="s">
        <v>2631</v>
      </c>
      <c r="D2106" t="s">
        <v>2634</v>
      </c>
      <c r="E2106">
        <v>2107</v>
      </c>
      <c r="F2106" t="str">
        <f>VLOOKUP(D2106,'General IEC Material'!D:D,1,0)</f>
        <v>lp Lulekani CHC</v>
      </c>
    </row>
    <row r="2107" spans="1:6" x14ac:dyDescent="0.3">
      <c r="A2107" t="s">
        <v>2523</v>
      </c>
      <c r="B2107" t="s">
        <v>2834</v>
      </c>
      <c r="C2107" t="s">
        <v>2919</v>
      </c>
      <c r="D2107" t="s">
        <v>2929</v>
      </c>
      <c r="E2107">
        <v>1186</v>
      </c>
      <c r="F2107" t="str">
        <f>VLOOKUP(D2107,'General IEC Material'!D:D,1,0)</f>
        <v>lp Lwamondo Clinic</v>
      </c>
    </row>
    <row r="2108" spans="1:6" x14ac:dyDescent="0.3">
      <c r="A2108" t="s">
        <v>2523</v>
      </c>
      <c r="B2108" t="s">
        <v>2630</v>
      </c>
      <c r="C2108" t="s">
        <v>2693</v>
      </c>
      <c r="D2108" t="s">
        <v>2705</v>
      </c>
      <c r="E2108">
        <v>1026</v>
      </c>
      <c r="F2108" t="str">
        <f>VLOOKUP(D2108,'General IEC Material'!D:D,1,0)</f>
        <v>lp Maake Clinic</v>
      </c>
    </row>
    <row r="2109" spans="1:6" x14ac:dyDescent="0.3">
      <c r="A2109" t="s">
        <v>2523</v>
      </c>
      <c r="B2109" t="s">
        <v>2630</v>
      </c>
      <c r="C2109" t="s">
        <v>2728</v>
      </c>
      <c r="D2109" t="s">
        <v>2733</v>
      </c>
      <c r="E2109">
        <v>677</v>
      </c>
      <c r="F2109" t="str">
        <f>VLOOKUP(D2109,'General IEC Material'!D:D,1,0)</f>
        <v>lp Mabins Clinic</v>
      </c>
    </row>
    <row r="2110" spans="1:6" x14ac:dyDescent="0.3">
      <c r="A2110" t="s">
        <v>2523</v>
      </c>
      <c r="B2110" t="s">
        <v>2962</v>
      </c>
      <c r="C2110" t="s">
        <v>2975</v>
      </c>
      <c r="D2110" t="s">
        <v>2985</v>
      </c>
      <c r="E2110">
        <v>415</v>
      </c>
      <c r="F2110" t="str">
        <f>VLOOKUP(D2110,'General IEC Material'!D:D,1,0)</f>
        <v>lp Mabuela Clinic</v>
      </c>
    </row>
    <row r="2111" spans="1:6" x14ac:dyDescent="0.3">
      <c r="A2111" t="s">
        <v>2523</v>
      </c>
      <c r="B2111" t="s">
        <v>2834</v>
      </c>
      <c r="C2111" t="s">
        <v>2919</v>
      </c>
      <c r="D2111" t="s">
        <v>2930</v>
      </c>
      <c r="E2111">
        <v>518</v>
      </c>
      <c r="F2111" t="str">
        <f>VLOOKUP(D2111,'General IEC Material'!D:D,1,0)</f>
        <v>lp Madala Clinic</v>
      </c>
    </row>
    <row r="2112" spans="1:6" x14ac:dyDescent="0.3">
      <c r="A2112" t="s">
        <v>2523</v>
      </c>
      <c r="B2112" t="s">
        <v>2740</v>
      </c>
      <c r="C2112" t="s">
        <v>2812</v>
      </c>
      <c r="D2112" t="s">
        <v>2817</v>
      </c>
      <c r="E2112">
        <v>816</v>
      </c>
      <c r="F2112" t="str">
        <f>VLOOKUP(D2112,'General IEC Material'!D:D,1,0)</f>
        <v>lp Madibong Clinic</v>
      </c>
    </row>
    <row r="2113" spans="1:6" x14ac:dyDescent="0.3">
      <c r="A2113" t="s">
        <v>2523</v>
      </c>
      <c r="B2113" t="s">
        <v>2834</v>
      </c>
      <c r="C2113" t="s">
        <v>2908</v>
      </c>
      <c r="D2113" t="s">
        <v>2910</v>
      </c>
      <c r="E2113">
        <v>933</v>
      </c>
      <c r="F2113" t="str">
        <f>VLOOKUP(D2113,'General IEC Material'!D:D,1,0)</f>
        <v>lp Madimbo Clinic</v>
      </c>
    </row>
    <row r="2114" spans="1:6" x14ac:dyDescent="0.3">
      <c r="A2114" t="s">
        <v>2523</v>
      </c>
      <c r="B2114" t="s">
        <v>2834</v>
      </c>
      <c r="C2114" t="s">
        <v>2869</v>
      </c>
      <c r="D2114" t="s">
        <v>2877</v>
      </c>
      <c r="E2114">
        <v>1730</v>
      </c>
      <c r="F2114" t="str">
        <f>VLOOKUP(D2114,'General IEC Material'!D:D,1,0)</f>
        <v>lp Madombidzha Clinic</v>
      </c>
    </row>
    <row r="2115" spans="1:6" x14ac:dyDescent="0.3">
      <c r="A2115" t="s">
        <v>2523</v>
      </c>
      <c r="B2115" t="s">
        <v>2630</v>
      </c>
      <c r="C2115" t="s">
        <v>2693</v>
      </c>
      <c r="D2115" t="s">
        <v>2706</v>
      </c>
      <c r="E2115">
        <v>743</v>
      </c>
      <c r="F2115" t="str">
        <f>VLOOKUP(D2115,'General IEC Material'!D:D,1,0)</f>
        <v>lp Madumane Clinic</v>
      </c>
    </row>
    <row r="2116" spans="1:6" x14ac:dyDescent="0.3">
      <c r="A2116" t="s">
        <v>2523</v>
      </c>
      <c r="B2116" t="s">
        <v>2524</v>
      </c>
      <c r="C2116" t="s">
        <v>2552</v>
      </c>
      <c r="D2116" t="s">
        <v>2561</v>
      </c>
      <c r="E2116">
        <v>761</v>
      </c>
      <c r="F2116" t="str">
        <f>VLOOKUP(D2116,'General IEC Material'!D:D,1,0)</f>
        <v>lp Mafefe Clinic</v>
      </c>
    </row>
    <row r="2117" spans="1:6" x14ac:dyDescent="0.3">
      <c r="A2117" t="s">
        <v>2523</v>
      </c>
      <c r="B2117" t="s">
        <v>2740</v>
      </c>
      <c r="C2117" t="s">
        <v>2812</v>
      </c>
      <c r="D2117" t="s">
        <v>2818</v>
      </c>
      <c r="E2117">
        <v>1075</v>
      </c>
      <c r="F2117" t="str">
        <f>VLOOKUP(D2117,'General IEC Material'!D:D,1,0)</f>
        <v>lp Magalies Clinic</v>
      </c>
    </row>
    <row r="2118" spans="1:6" x14ac:dyDescent="0.3">
      <c r="A2118" t="s">
        <v>2523</v>
      </c>
      <c r="B2118" t="s">
        <v>2740</v>
      </c>
      <c r="C2118" t="s">
        <v>2741</v>
      </c>
      <c r="D2118" t="s">
        <v>2748</v>
      </c>
      <c r="E2118">
        <v>665</v>
      </c>
      <c r="F2118" t="str">
        <f>VLOOKUP(D2118,'General IEC Material'!D:D,1,0)</f>
        <v>lp Magukubjane Clinic</v>
      </c>
    </row>
    <row r="2119" spans="1:6" x14ac:dyDescent="0.3">
      <c r="A2119" t="s">
        <v>2523</v>
      </c>
      <c r="B2119" t="s">
        <v>2834</v>
      </c>
      <c r="C2119" t="s">
        <v>2919</v>
      </c>
      <c r="D2119" t="s">
        <v>2931</v>
      </c>
      <c r="E2119">
        <v>1163</v>
      </c>
      <c r="F2119" t="str">
        <f>VLOOKUP(D2119,'General IEC Material'!D:D,1,0)</f>
        <v>lp Magwedzha Clinic</v>
      </c>
    </row>
    <row r="2120" spans="1:6" x14ac:dyDescent="0.3">
      <c r="A2120" t="s">
        <v>2523</v>
      </c>
      <c r="B2120" t="s">
        <v>2630</v>
      </c>
      <c r="C2120" t="s">
        <v>2631</v>
      </c>
      <c r="D2120" t="s">
        <v>2635</v>
      </c>
      <c r="E2120">
        <v>549</v>
      </c>
      <c r="F2120" t="str">
        <f>VLOOKUP(D2120,'General IEC Material'!D:D,1,0)</f>
        <v>lp Mahale Clinic</v>
      </c>
    </row>
    <row r="2121" spans="1:6" x14ac:dyDescent="0.3">
      <c r="A2121" t="s">
        <v>2523</v>
      </c>
      <c r="B2121" t="s">
        <v>2740</v>
      </c>
      <c r="C2121" t="s">
        <v>2773</v>
      </c>
      <c r="D2121" t="s">
        <v>2780</v>
      </c>
      <c r="E2121">
        <v>1126</v>
      </c>
      <c r="F2121" t="str">
        <f>VLOOKUP(D2121,'General IEC Material'!D:D,1,0)</f>
        <v>lp Mahubahube Clinic</v>
      </c>
    </row>
    <row r="2122" spans="1:6" x14ac:dyDescent="0.3">
      <c r="A2122" t="s">
        <v>2523</v>
      </c>
      <c r="B2122" t="s">
        <v>2962</v>
      </c>
      <c r="C2122" t="s">
        <v>2975</v>
      </c>
      <c r="D2122" t="s">
        <v>2986</v>
      </c>
      <c r="E2122">
        <v>1947</v>
      </c>
      <c r="F2122" t="str">
        <f>VLOOKUP(D2122,'General IEC Material'!D:D,1,0)</f>
        <v>lp Mahwelereng Clinic</v>
      </c>
    </row>
    <row r="2123" spans="1:6" x14ac:dyDescent="0.3">
      <c r="A2123" t="s">
        <v>2523</v>
      </c>
      <c r="B2123" t="s">
        <v>2962</v>
      </c>
      <c r="C2123" t="s">
        <v>2975</v>
      </c>
      <c r="D2123" t="s">
        <v>2987</v>
      </c>
      <c r="E2123">
        <v>1140</v>
      </c>
      <c r="F2123" t="str">
        <f>VLOOKUP(D2123,'General IEC Material'!D:D,1,0)</f>
        <v>lp Mahwelereng Zone 2 Clinic</v>
      </c>
    </row>
    <row r="2124" spans="1:6" x14ac:dyDescent="0.3">
      <c r="A2124" t="s">
        <v>2523</v>
      </c>
      <c r="B2124" t="s">
        <v>2524</v>
      </c>
      <c r="C2124" t="s">
        <v>2586</v>
      </c>
      <c r="D2124" t="s">
        <v>2598</v>
      </c>
      <c r="E2124">
        <v>1548</v>
      </c>
      <c r="F2124" t="str">
        <f>VLOOKUP(D2124,'General IEC Material'!D:D,1,0)</f>
        <v>lp Maja Clinic</v>
      </c>
    </row>
    <row r="2125" spans="1:6" x14ac:dyDescent="0.3">
      <c r="A2125" t="s">
        <v>2523</v>
      </c>
      <c r="B2125" t="s">
        <v>2834</v>
      </c>
      <c r="C2125" t="s">
        <v>2835</v>
      </c>
      <c r="D2125" t="s">
        <v>2841</v>
      </c>
      <c r="E2125">
        <v>423</v>
      </c>
      <c r="F2125" t="str">
        <f>VLOOKUP(D2125,'General IEC Material'!D:D,1,0)</f>
        <v>lp Makahlule Clinic</v>
      </c>
    </row>
    <row r="2126" spans="1:6" x14ac:dyDescent="0.3">
      <c r="A2126" t="s">
        <v>2523</v>
      </c>
      <c r="B2126" t="s">
        <v>2524</v>
      </c>
      <c r="C2126" t="s">
        <v>2586</v>
      </c>
      <c r="D2126" t="s">
        <v>2599</v>
      </c>
      <c r="E2126">
        <v>1888</v>
      </c>
      <c r="F2126" t="str">
        <f>VLOOKUP(D2126,'General IEC Material'!D:D,1,0)</f>
        <v>lp Makanye Clinic</v>
      </c>
    </row>
    <row r="2127" spans="1:6" x14ac:dyDescent="0.3">
      <c r="A2127" t="s">
        <v>2523</v>
      </c>
      <c r="B2127" t="s">
        <v>2740</v>
      </c>
      <c r="C2127" t="s">
        <v>2757</v>
      </c>
      <c r="D2127" t="s">
        <v>2759</v>
      </c>
      <c r="E2127">
        <v>563</v>
      </c>
      <c r="F2127" t="str">
        <f>VLOOKUP(D2127,'General IEC Material'!D:D,1,0)</f>
        <v>lp Makeepsvlei Clinic</v>
      </c>
    </row>
    <row r="2128" spans="1:6" x14ac:dyDescent="0.3">
      <c r="A2128" t="s">
        <v>2523</v>
      </c>
      <c r="B2128" t="s">
        <v>2524</v>
      </c>
      <c r="C2128" t="s">
        <v>2576</v>
      </c>
      <c r="D2128" t="s">
        <v>2580</v>
      </c>
      <c r="E2128">
        <v>785</v>
      </c>
      <c r="F2128" t="str">
        <f>VLOOKUP(D2128,'General IEC Material'!D:D,1,0)</f>
        <v>lp Makgato Clinic</v>
      </c>
    </row>
    <row r="2129" spans="1:6" x14ac:dyDescent="0.3">
      <c r="A2129" t="s">
        <v>2523</v>
      </c>
      <c r="B2129" t="s">
        <v>2962</v>
      </c>
      <c r="C2129" t="s">
        <v>2975</v>
      </c>
      <c r="D2129" t="s">
        <v>2988</v>
      </c>
      <c r="E2129">
        <v>353</v>
      </c>
      <c r="F2129" t="str">
        <f>VLOOKUP(D2129,'General IEC Material'!D:D,1,0)</f>
        <v>lp Makgobe Clinic</v>
      </c>
    </row>
    <row r="2130" spans="1:6" x14ac:dyDescent="0.3">
      <c r="A2130" t="s">
        <v>2523</v>
      </c>
      <c r="B2130" t="s">
        <v>2630</v>
      </c>
      <c r="C2130" t="s">
        <v>2693</v>
      </c>
      <c r="D2130" t="s">
        <v>2707</v>
      </c>
      <c r="E2130">
        <v>624</v>
      </c>
      <c r="F2130" t="str">
        <f>VLOOKUP(D2130,'General IEC Material'!D:D,1,0)</f>
        <v>lp Makgope Clinic</v>
      </c>
    </row>
    <row r="2131" spans="1:6" x14ac:dyDescent="0.3">
      <c r="A2131" t="s">
        <v>2523</v>
      </c>
      <c r="B2131" t="s">
        <v>2834</v>
      </c>
      <c r="C2131" t="s">
        <v>2869</v>
      </c>
      <c r="D2131" t="s">
        <v>2878</v>
      </c>
      <c r="E2131">
        <v>1935</v>
      </c>
      <c r="F2131" t="str">
        <f>VLOOKUP(D2131,'General IEC Material'!D:D,1,0)</f>
        <v>lp Makhado CHC</v>
      </c>
    </row>
    <row r="2132" spans="1:6" x14ac:dyDescent="0.3">
      <c r="A2132" t="s">
        <v>2523</v>
      </c>
      <c r="B2132" t="s">
        <v>2630</v>
      </c>
      <c r="C2132" t="s">
        <v>2631</v>
      </c>
      <c r="D2132" t="s">
        <v>2636</v>
      </c>
      <c r="E2132">
        <v>1266</v>
      </c>
      <c r="F2132" t="str">
        <f>VLOOKUP(D2132,'General IEC Material'!D:D,1,0)</f>
        <v>lp Makhushane Clinic</v>
      </c>
    </row>
    <row r="2133" spans="1:6" x14ac:dyDescent="0.3">
      <c r="A2133" t="s">
        <v>2523</v>
      </c>
      <c r="B2133" t="s">
        <v>2630</v>
      </c>
      <c r="C2133" t="s">
        <v>2642</v>
      </c>
      <c r="D2133" t="s">
        <v>2652</v>
      </c>
      <c r="E2133">
        <v>753</v>
      </c>
      <c r="F2133" t="str">
        <f>VLOOKUP(D2133,'General IEC Material'!D:D,1,0)</f>
        <v>lp Makhuva Clinic</v>
      </c>
    </row>
    <row r="2134" spans="1:6" x14ac:dyDescent="0.3">
      <c r="A2134" t="s">
        <v>2523</v>
      </c>
      <c r="B2134" t="s">
        <v>2740</v>
      </c>
      <c r="C2134" t="s">
        <v>2773</v>
      </c>
      <c r="D2134" t="s">
        <v>2781</v>
      </c>
      <c r="E2134">
        <v>616</v>
      </c>
      <c r="F2134" t="str">
        <f>VLOOKUP(D2134,'General IEC Material'!D:D,1,0)</f>
        <v>lp Makofane Clinic</v>
      </c>
    </row>
    <row r="2135" spans="1:6" x14ac:dyDescent="0.3">
      <c r="A2135" t="s">
        <v>2523</v>
      </c>
      <c r="B2135" t="s">
        <v>2834</v>
      </c>
      <c r="C2135" t="s">
        <v>2919</v>
      </c>
      <c r="D2135" t="s">
        <v>2932</v>
      </c>
      <c r="E2135">
        <v>952</v>
      </c>
      <c r="F2135" t="str">
        <f>VLOOKUP(D2135,'General IEC Material'!D:D,1,0)</f>
        <v>lp Makonde Clinic</v>
      </c>
    </row>
    <row r="2136" spans="1:6" x14ac:dyDescent="0.3">
      <c r="A2136" t="s">
        <v>2523</v>
      </c>
      <c r="B2136" t="s">
        <v>2524</v>
      </c>
      <c r="C2136" t="s">
        <v>2586</v>
      </c>
      <c r="D2136" t="s">
        <v>2600</v>
      </c>
      <c r="E2136">
        <v>1496</v>
      </c>
      <c r="F2136" t="str">
        <f>VLOOKUP(D2136,'General IEC Material'!D:D,1,0)</f>
        <v>lp Makotopong Clinic</v>
      </c>
    </row>
    <row r="2137" spans="1:6" x14ac:dyDescent="0.3">
      <c r="A2137" t="s">
        <v>2523</v>
      </c>
      <c r="B2137" t="s">
        <v>2834</v>
      </c>
      <c r="C2137" t="s">
        <v>2835</v>
      </c>
      <c r="D2137" t="s">
        <v>2842</v>
      </c>
      <c r="E2137">
        <v>575</v>
      </c>
      <c r="F2137" t="str">
        <f>VLOOKUP(D2137,'General IEC Material'!D:D,1,0)</f>
        <v>lp Makuleke Clinic</v>
      </c>
    </row>
    <row r="2138" spans="1:6" x14ac:dyDescent="0.3">
      <c r="A2138" t="s">
        <v>2523</v>
      </c>
      <c r="B2138" t="s">
        <v>2834</v>
      </c>
      <c r="C2138" t="s">
        <v>2919</v>
      </c>
      <c r="D2138" t="s">
        <v>2933</v>
      </c>
      <c r="E2138">
        <v>768</v>
      </c>
      <c r="F2138" t="str">
        <f>VLOOKUP(D2138,'General IEC Material'!D:D,1,0)</f>
        <v>lp Makuya Clinic</v>
      </c>
    </row>
    <row r="2139" spans="1:6" x14ac:dyDescent="0.3">
      <c r="A2139" t="s">
        <v>2523</v>
      </c>
      <c r="B2139" t="s">
        <v>2834</v>
      </c>
      <c r="C2139" t="s">
        <v>2835</v>
      </c>
      <c r="D2139" t="s">
        <v>2843</v>
      </c>
      <c r="E2139">
        <v>1065</v>
      </c>
      <c r="F2139" t="str">
        <f>VLOOKUP(D2139,'General IEC Material'!D:D,1,0)</f>
        <v>lp Malamulele Clinic</v>
      </c>
    </row>
    <row r="2140" spans="1:6" x14ac:dyDescent="0.3">
      <c r="A2140" t="s">
        <v>2523</v>
      </c>
      <c r="B2140" t="s">
        <v>2524</v>
      </c>
      <c r="C2140" t="s">
        <v>2552</v>
      </c>
      <c r="D2140" t="s">
        <v>2562</v>
      </c>
      <c r="E2140">
        <v>448</v>
      </c>
      <c r="F2140" t="str">
        <f>VLOOKUP(D2140,'General IEC Material'!D:D,1,0)</f>
        <v>lp Malemati Clinic</v>
      </c>
    </row>
    <row r="2141" spans="1:6" x14ac:dyDescent="0.3">
      <c r="A2141" t="s">
        <v>2523</v>
      </c>
      <c r="B2141" t="s">
        <v>2630</v>
      </c>
      <c r="C2141" t="s">
        <v>2671</v>
      </c>
      <c r="D2141" t="s">
        <v>2679</v>
      </c>
      <c r="E2141">
        <v>828</v>
      </c>
      <c r="F2141" t="str">
        <f>VLOOKUP(D2141,'General IEC Material'!D:D,1,0)</f>
        <v>lp Mamaila Clinic</v>
      </c>
    </row>
    <row r="2142" spans="1:6" x14ac:dyDescent="0.3">
      <c r="A2142" t="s">
        <v>2523</v>
      </c>
      <c r="B2142" t="s">
        <v>2630</v>
      </c>
      <c r="C2142" t="s">
        <v>2671</v>
      </c>
      <c r="D2142" t="s">
        <v>2680</v>
      </c>
      <c r="E2142">
        <v>372</v>
      </c>
      <c r="F2142" t="str">
        <f>VLOOKUP(D2142,'General IEC Material'!D:D,1,0)</f>
        <v>lp Mamanyoha Clinic</v>
      </c>
    </row>
    <row r="2143" spans="1:6" x14ac:dyDescent="0.3">
      <c r="A2143" t="s">
        <v>2523</v>
      </c>
      <c r="B2143" t="s">
        <v>2962</v>
      </c>
      <c r="C2143" t="s">
        <v>2975</v>
      </c>
      <c r="D2143" t="s">
        <v>2989</v>
      </c>
      <c r="E2143">
        <v>489</v>
      </c>
      <c r="F2143" t="str">
        <f>VLOOKUP(D2143,'General IEC Material'!D:D,1,0)</f>
        <v>lp Mamaselela Clinic</v>
      </c>
    </row>
    <row r="2144" spans="1:6" x14ac:dyDescent="0.3">
      <c r="A2144" t="s">
        <v>2523</v>
      </c>
      <c r="B2144" t="s">
        <v>2630</v>
      </c>
      <c r="C2144" t="s">
        <v>2693</v>
      </c>
      <c r="D2144" t="s">
        <v>2708</v>
      </c>
      <c r="E2144">
        <v>1662</v>
      </c>
      <c r="F2144" t="str">
        <f>VLOOKUP(D2144,'General IEC Material'!D:D,1,0)</f>
        <v>lp Mamitwa Clinic</v>
      </c>
    </row>
    <row r="2145" spans="1:6" x14ac:dyDescent="0.3">
      <c r="A2145" t="s">
        <v>2523</v>
      </c>
      <c r="B2145" t="s">
        <v>2740</v>
      </c>
      <c r="C2145" t="s">
        <v>2812</v>
      </c>
      <c r="D2145" t="s">
        <v>2819</v>
      </c>
      <c r="E2145">
        <v>1074</v>
      </c>
      <c r="F2145" t="str">
        <f>VLOOKUP(D2145,'General IEC Material'!D:D,1,0)</f>
        <v>lp Mamone Clinic</v>
      </c>
    </row>
    <row r="2146" spans="1:6" x14ac:dyDescent="0.3">
      <c r="A2146" t="s">
        <v>2523</v>
      </c>
      <c r="B2146" t="s">
        <v>2524</v>
      </c>
      <c r="C2146" t="s">
        <v>2586</v>
      </c>
      <c r="D2146" t="s">
        <v>2601</v>
      </c>
      <c r="E2146">
        <v>1565</v>
      </c>
      <c r="F2146" t="str">
        <f>VLOOKUP(D2146,'General IEC Material'!D:D,1,0)</f>
        <v>lp Mamotshwa Clinic</v>
      </c>
    </row>
    <row r="2147" spans="1:6" x14ac:dyDescent="0.3">
      <c r="A2147" t="s">
        <v>2523</v>
      </c>
      <c r="B2147" t="s">
        <v>2740</v>
      </c>
      <c r="C2147" t="s">
        <v>2812</v>
      </c>
      <c r="D2147" t="s">
        <v>2820</v>
      </c>
      <c r="E2147">
        <v>450</v>
      </c>
      <c r="F2147" t="str">
        <f>VLOOKUP(D2147,'General IEC Material'!D:D,1,0)</f>
        <v>lp Mampana Clinic</v>
      </c>
    </row>
    <row r="2148" spans="1:6" x14ac:dyDescent="0.3">
      <c r="A2148" t="s">
        <v>2523</v>
      </c>
      <c r="B2148" t="s">
        <v>2524</v>
      </c>
      <c r="C2148" t="s">
        <v>2586</v>
      </c>
      <c r="D2148" t="s">
        <v>2602</v>
      </c>
      <c r="E2148">
        <v>1429</v>
      </c>
      <c r="F2148" t="str">
        <f>VLOOKUP(D2148,'General IEC Material'!D:D,1,0)</f>
        <v>lp Mamushi Clinic</v>
      </c>
    </row>
    <row r="2149" spans="1:6" x14ac:dyDescent="0.3">
      <c r="A2149" t="s">
        <v>2523</v>
      </c>
      <c r="B2149" t="s">
        <v>2524</v>
      </c>
      <c r="C2149" t="s">
        <v>2586</v>
      </c>
      <c r="D2149" t="s">
        <v>2603</v>
      </c>
      <c r="E2149">
        <v>1290</v>
      </c>
      <c r="F2149" t="str">
        <f>VLOOKUP(D2149,'General IEC Material'!D:D,1,0)</f>
        <v>lp Manamela Clinic</v>
      </c>
    </row>
    <row r="2150" spans="1:6" x14ac:dyDescent="0.3">
      <c r="A2150" t="s">
        <v>2523</v>
      </c>
      <c r="B2150" t="s">
        <v>2834</v>
      </c>
      <c r="C2150" t="s">
        <v>2835</v>
      </c>
      <c r="D2150" t="s">
        <v>2844</v>
      </c>
      <c r="E2150">
        <v>951</v>
      </c>
      <c r="F2150" t="str">
        <f>VLOOKUP(D2150,'General IEC Material'!D:D,1,0)</f>
        <v>lp Manavhela Clinic</v>
      </c>
    </row>
    <row r="2151" spans="1:6" x14ac:dyDescent="0.3">
      <c r="A2151" t="s">
        <v>2523</v>
      </c>
      <c r="B2151" t="s">
        <v>2834</v>
      </c>
      <c r="C2151" t="s">
        <v>2908</v>
      </c>
      <c r="D2151" t="s">
        <v>2911</v>
      </c>
      <c r="E2151">
        <v>564</v>
      </c>
      <c r="F2151" t="str">
        <f>VLOOKUP(D2151,'General IEC Material'!D:D,1,0)</f>
        <v>lp Manenzhe Clinic</v>
      </c>
    </row>
    <row r="2152" spans="1:6" x14ac:dyDescent="0.3">
      <c r="A2152" t="s">
        <v>2523</v>
      </c>
      <c r="B2152" t="s">
        <v>2740</v>
      </c>
      <c r="C2152" t="s">
        <v>2812</v>
      </c>
      <c r="D2152" t="s">
        <v>2821</v>
      </c>
      <c r="E2152">
        <v>1249</v>
      </c>
      <c r="F2152" t="str">
        <f>VLOOKUP(D2152,'General IEC Material'!D:D,1,0)</f>
        <v>lp Manganeng Clinic</v>
      </c>
    </row>
    <row r="2153" spans="1:6" x14ac:dyDescent="0.3">
      <c r="A2153" t="s">
        <v>2523</v>
      </c>
      <c r="B2153" t="s">
        <v>2740</v>
      </c>
      <c r="C2153" t="s">
        <v>2773</v>
      </c>
      <c r="D2153" t="s">
        <v>2782</v>
      </c>
      <c r="E2153">
        <v>654</v>
      </c>
      <c r="F2153" t="str">
        <f>VLOOKUP(D2153,'General IEC Material'!D:D,1,0)</f>
        <v>lp Mankotsane Clinic</v>
      </c>
    </row>
    <row r="2154" spans="1:6" x14ac:dyDescent="0.3">
      <c r="A2154" t="s">
        <v>2523</v>
      </c>
      <c r="B2154" t="s">
        <v>2962</v>
      </c>
      <c r="C2154" t="s">
        <v>2975</v>
      </c>
      <c r="D2154" t="s">
        <v>2990</v>
      </c>
      <c r="E2154">
        <v>975</v>
      </c>
      <c r="F2154" t="str">
        <f>VLOOKUP(D2154,'General IEC Material'!D:D,1,0)</f>
        <v>lp Mankuwe Clinic</v>
      </c>
    </row>
    <row r="2155" spans="1:6" x14ac:dyDescent="0.3">
      <c r="A2155" t="s">
        <v>2523</v>
      </c>
      <c r="B2155" t="s">
        <v>2524</v>
      </c>
      <c r="C2155" t="s">
        <v>2586</v>
      </c>
      <c r="D2155" t="s">
        <v>2604</v>
      </c>
      <c r="E2155">
        <v>1078</v>
      </c>
      <c r="F2155" t="str">
        <f>VLOOKUP(D2155,'General IEC Material'!D:D,1,0)</f>
        <v>lp Mankweng Clinic</v>
      </c>
    </row>
    <row r="2156" spans="1:6" x14ac:dyDescent="0.3">
      <c r="A2156" t="s">
        <v>2523</v>
      </c>
      <c r="B2156" t="s">
        <v>2524</v>
      </c>
      <c r="C2156" t="s">
        <v>2586</v>
      </c>
      <c r="D2156" t="s">
        <v>2605</v>
      </c>
      <c r="E2156">
        <v>1272</v>
      </c>
      <c r="F2156" t="str">
        <f>VLOOKUP(D2156,'General IEC Material'!D:D,1,0)</f>
        <v>lp Mankweng Gateway Clinic</v>
      </c>
    </row>
    <row r="2157" spans="1:6" x14ac:dyDescent="0.3">
      <c r="A2157" t="s">
        <v>2523</v>
      </c>
      <c r="B2157" t="s">
        <v>2740</v>
      </c>
      <c r="C2157" t="s">
        <v>2773</v>
      </c>
      <c r="D2157" t="s">
        <v>2783</v>
      </c>
      <c r="E2157">
        <v>609</v>
      </c>
      <c r="F2157" t="str">
        <f>VLOOKUP(D2157,'General IEC Material'!D:D,1,0)</f>
        <v>lp Manotoana Clinic</v>
      </c>
    </row>
    <row r="2158" spans="1:6" x14ac:dyDescent="0.3">
      <c r="A2158" t="s">
        <v>2523</v>
      </c>
      <c r="B2158" t="s">
        <v>2834</v>
      </c>
      <c r="C2158" t="s">
        <v>2869</v>
      </c>
      <c r="D2158" t="s">
        <v>2879</v>
      </c>
      <c r="E2158">
        <v>344</v>
      </c>
      <c r="F2158" t="str">
        <f>VLOOKUP(D2158,'General IEC Material'!D:D,1,0)</f>
        <v>lp Manyima Clinic</v>
      </c>
    </row>
    <row r="2159" spans="1:6" x14ac:dyDescent="0.3">
      <c r="A2159" t="s">
        <v>2523</v>
      </c>
      <c r="B2159" t="s">
        <v>2962</v>
      </c>
      <c r="C2159" t="s">
        <v>2975</v>
      </c>
      <c r="D2159" t="s">
        <v>2991</v>
      </c>
      <c r="E2159">
        <v>1726</v>
      </c>
      <c r="F2159" t="str">
        <f>VLOOKUP(D2159,'General IEC Material'!D:D,1,0)</f>
        <v>lp Manyoga Clinic</v>
      </c>
    </row>
    <row r="2160" spans="1:6" x14ac:dyDescent="0.3">
      <c r="A2160" t="s">
        <v>2523</v>
      </c>
      <c r="B2160" t="s">
        <v>2630</v>
      </c>
      <c r="C2160" t="s">
        <v>2642</v>
      </c>
      <c r="D2160" t="s">
        <v>2653</v>
      </c>
      <c r="E2160">
        <v>789</v>
      </c>
      <c r="F2160" t="str">
        <f>VLOOKUP(D2160,'General IEC Material'!D:D,1,0)</f>
        <v>lp Mapayeni Clinic</v>
      </c>
    </row>
    <row r="2161" spans="1:6" x14ac:dyDescent="0.3">
      <c r="A2161" t="s">
        <v>2523</v>
      </c>
      <c r="B2161" t="s">
        <v>2962</v>
      </c>
      <c r="C2161" t="s">
        <v>2975</v>
      </c>
      <c r="D2161" t="s">
        <v>2992</v>
      </c>
      <c r="E2161">
        <v>769</v>
      </c>
      <c r="F2161" t="str">
        <f>VLOOKUP(D2161,'General IEC Material'!D:D,1,0)</f>
        <v>lp Mapela Clinic</v>
      </c>
    </row>
    <row r="2162" spans="1:6" x14ac:dyDescent="0.3">
      <c r="A2162" t="s">
        <v>2523</v>
      </c>
      <c r="B2162" t="s">
        <v>2630</v>
      </c>
      <c r="C2162" t="s">
        <v>2671</v>
      </c>
      <c r="D2162" t="s">
        <v>2681</v>
      </c>
      <c r="E2162">
        <v>1036</v>
      </c>
      <c r="F2162" t="str">
        <f>VLOOKUP(D2162,'General IEC Material'!D:D,1,0)</f>
        <v>lp Maphalle Clinic</v>
      </c>
    </row>
    <row r="2163" spans="1:6" x14ac:dyDescent="0.3">
      <c r="A2163" t="s">
        <v>2523</v>
      </c>
      <c r="B2163" t="s">
        <v>2524</v>
      </c>
      <c r="C2163" t="s">
        <v>2586</v>
      </c>
      <c r="D2163" t="s">
        <v>2606</v>
      </c>
      <c r="E2163">
        <v>548</v>
      </c>
      <c r="F2163" t="str">
        <f>VLOOKUP(D2163,'General IEC Material'!D:D,1,0)</f>
        <v>lp Mapodu Clinic</v>
      </c>
    </row>
    <row r="2164" spans="1:6" x14ac:dyDescent="0.3">
      <c r="A2164" t="s">
        <v>2523</v>
      </c>
      <c r="B2164" t="s">
        <v>2524</v>
      </c>
      <c r="C2164" t="s">
        <v>2586</v>
      </c>
      <c r="D2164" t="s">
        <v>2607</v>
      </c>
      <c r="E2164">
        <v>1240</v>
      </c>
      <c r="F2164" t="str">
        <f>VLOOKUP(D2164,'General IEC Material'!D:D,1,0)</f>
        <v>lp Maraba Clinic</v>
      </c>
    </row>
    <row r="2165" spans="1:6" x14ac:dyDescent="0.3">
      <c r="A2165" t="s">
        <v>2523</v>
      </c>
      <c r="B2165" t="s">
        <v>2962</v>
      </c>
      <c r="C2165" t="s">
        <v>2968</v>
      </c>
      <c r="D2165" t="s">
        <v>2971</v>
      </c>
      <c r="E2165">
        <v>2402</v>
      </c>
      <c r="F2165" t="str">
        <f>VLOOKUP(D2165,'General IEC Material'!D:D,1,0)</f>
        <v>lp Marapong CHC</v>
      </c>
    </row>
    <row r="2166" spans="1:6" x14ac:dyDescent="0.3">
      <c r="A2166" t="s">
        <v>2523</v>
      </c>
      <c r="B2166" t="s">
        <v>2740</v>
      </c>
      <c r="C2166" t="s">
        <v>2757</v>
      </c>
      <c r="D2166" t="s">
        <v>2760</v>
      </c>
      <c r="E2166">
        <v>1200</v>
      </c>
      <c r="F2166" t="str">
        <f>VLOOKUP(D2166,'General IEC Material'!D:D,1,0)</f>
        <v>lp Marble Hall Clinic</v>
      </c>
    </row>
    <row r="2167" spans="1:6" x14ac:dyDescent="0.3">
      <c r="A2167" t="s">
        <v>2523</v>
      </c>
      <c r="B2167" t="s">
        <v>2740</v>
      </c>
      <c r="C2167" t="s">
        <v>2812</v>
      </c>
      <c r="D2167" t="s">
        <v>2822</v>
      </c>
      <c r="E2167">
        <v>914</v>
      </c>
      <c r="F2167" t="str">
        <f>VLOOKUP(D2167,'General IEC Material'!D:D,1,0)</f>
        <v>lp Marishane Clinic</v>
      </c>
    </row>
    <row r="2168" spans="1:6" x14ac:dyDescent="0.3">
      <c r="A2168" t="s">
        <v>2523</v>
      </c>
      <c r="B2168" t="s">
        <v>2630</v>
      </c>
      <c r="C2168" t="s">
        <v>2693</v>
      </c>
      <c r="D2168" t="s">
        <v>2709</v>
      </c>
      <c r="E2168">
        <v>697</v>
      </c>
      <c r="F2168" t="str">
        <f>VLOOKUP(D2168,'General IEC Material'!D:D,1,0)</f>
        <v>lp Mariveni Clinic</v>
      </c>
    </row>
    <row r="2169" spans="1:6" x14ac:dyDescent="0.3">
      <c r="A2169" t="s">
        <v>2523</v>
      </c>
      <c r="B2169" t="s">
        <v>2834</v>
      </c>
      <c r="C2169" t="s">
        <v>2835</v>
      </c>
      <c r="D2169" t="s">
        <v>2845</v>
      </c>
      <c r="E2169">
        <v>1008</v>
      </c>
      <c r="F2169" t="str">
        <f>VLOOKUP(D2169,'General IEC Material'!D:D,1,0)</f>
        <v>lp Marseilles Clinic</v>
      </c>
    </row>
    <row r="2170" spans="1:6" x14ac:dyDescent="0.3">
      <c r="A2170" t="s">
        <v>2523</v>
      </c>
      <c r="B2170" t="s">
        <v>2740</v>
      </c>
      <c r="C2170" t="s">
        <v>2812</v>
      </c>
      <c r="D2170" t="s">
        <v>2823</v>
      </c>
      <c r="E2170">
        <v>621</v>
      </c>
      <c r="F2170" t="str">
        <f>VLOOKUP(D2170,'General IEC Material'!D:D,1,0)</f>
        <v>lp Marulaneng Clinic (Makhuduthamaga)</v>
      </c>
    </row>
    <row r="2171" spans="1:6" x14ac:dyDescent="0.3">
      <c r="A2171" t="s">
        <v>2523</v>
      </c>
      <c r="B2171" t="s">
        <v>2740</v>
      </c>
      <c r="C2171" t="s">
        <v>2757</v>
      </c>
      <c r="D2171" t="s">
        <v>2761</v>
      </c>
      <c r="E2171">
        <v>839</v>
      </c>
      <c r="F2171" t="str">
        <f>VLOOKUP(D2171,'General IEC Material'!D:D,1,0)</f>
        <v>lp Marulaneng Clinic (Marble Hall)</v>
      </c>
    </row>
    <row r="2172" spans="1:6" x14ac:dyDescent="0.3">
      <c r="A2172" t="s">
        <v>2523</v>
      </c>
      <c r="B2172" t="s">
        <v>2834</v>
      </c>
      <c r="C2172" t="s">
        <v>2835</v>
      </c>
      <c r="D2172" t="s">
        <v>2846</v>
      </c>
      <c r="E2172">
        <v>398</v>
      </c>
      <c r="F2172" t="str">
        <f>VLOOKUP(D2172,'General IEC Material'!D:D,1,0)</f>
        <v>lp Masakona Clinic</v>
      </c>
    </row>
    <row r="2173" spans="1:6" x14ac:dyDescent="0.3">
      <c r="A2173" t="s">
        <v>2523</v>
      </c>
      <c r="B2173" t="s">
        <v>2740</v>
      </c>
      <c r="C2173" t="s">
        <v>2773</v>
      </c>
      <c r="D2173" t="s">
        <v>2784</v>
      </c>
      <c r="E2173">
        <v>893</v>
      </c>
      <c r="F2173" t="str">
        <f>VLOOKUP(D2173,'General IEC Material'!D:D,1,0)</f>
        <v>lp Maseven Clinic</v>
      </c>
    </row>
    <row r="2174" spans="1:6" x14ac:dyDescent="0.3">
      <c r="A2174" t="s">
        <v>2523</v>
      </c>
      <c r="B2174" t="s">
        <v>2740</v>
      </c>
      <c r="C2174" t="s">
        <v>2773</v>
      </c>
      <c r="D2174" t="s">
        <v>2785</v>
      </c>
      <c r="E2174">
        <v>848</v>
      </c>
      <c r="F2174" t="str">
        <f>VLOOKUP(D2174,'General IEC Material'!D:D,1,0)</f>
        <v>lp Mashabela Clinic</v>
      </c>
    </row>
    <row r="2175" spans="1:6" x14ac:dyDescent="0.3">
      <c r="A2175" t="s">
        <v>2523</v>
      </c>
      <c r="B2175" t="s">
        <v>2834</v>
      </c>
      <c r="C2175" t="s">
        <v>2869</v>
      </c>
      <c r="D2175" t="s">
        <v>2880</v>
      </c>
      <c r="E2175">
        <v>1104</v>
      </c>
      <c r="F2175" t="str">
        <f>VLOOKUP(D2175,'General IEC Material'!D:D,1,0)</f>
        <v>lp Mashamba Clinic</v>
      </c>
    </row>
    <row r="2176" spans="1:6" x14ac:dyDescent="0.3">
      <c r="A2176" t="s">
        <v>2523</v>
      </c>
      <c r="B2176" t="s">
        <v>2524</v>
      </c>
      <c r="C2176" t="s">
        <v>2586</v>
      </c>
      <c r="D2176" t="s">
        <v>2608</v>
      </c>
      <c r="E2176">
        <v>1518</v>
      </c>
      <c r="F2176" t="str">
        <f>VLOOKUP(D2176,'General IEC Material'!D:D,1,0)</f>
        <v>lp Mashashane Clinic</v>
      </c>
    </row>
    <row r="2177" spans="1:6" x14ac:dyDescent="0.3">
      <c r="A2177" t="s">
        <v>2523</v>
      </c>
      <c r="B2177" t="s">
        <v>2834</v>
      </c>
      <c r="C2177" t="s">
        <v>2835</v>
      </c>
      <c r="D2177" t="s">
        <v>2847</v>
      </c>
      <c r="E2177">
        <v>759</v>
      </c>
      <c r="F2177" t="str">
        <f>VLOOKUP(D2177,'General IEC Material'!D:D,1,0)</f>
        <v>lp Mashau Clinic</v>
      </c>
    </row>
    <row r="2178" spans="1:6" x14ac:dyDescent="0.3">
      <c r="A2178" t="s">
        <v>2523</v>
      </c>
      <c r="B2178" t="s">
        <v>2630</v>
      </c>
      <c r="C2178" t="s">
        <v>2631</v>
      </c>
      <c r="D2178" t="s">
        <v>2637</v>
      </c>
      <c r="E2178">
        <v>1048</v>
      </c>
      <c r="F2178" t="str">
        <f>VLOOKUP(D2178,'General IEC Material'!D:D,1,0)</f>
        <v>lp Mashishimale Clinic</v>
      </c>
    </row>
    <row r="2179" spans="1:6" x14ac:dyDescent="0.3">
      <c r="A2179" t="s">
        <v>2523</v>
      </c>
      <c r="B2179" t="s">
        <v>2524</v>
      </c>
      <c r="C2179" t="s">
        <v>2552</v>
      </c>
      <c r="D2179" t="s">
        <v>2563</v>
      </c>
      <c r="E2179">
        <v>662</v>
      </c>
      <c r="F2179" t="str">
        <f>VLOOKUP(D2179,'General IEC Material'!D:D,1,0)</f>
        <v>lp Mashite Clinic</v>
      </c>
    </row>
    <row r="2180" spans="1:6" x14ac:dyDescent="0.3">
      <c r="A2180" t="s">
        <v>2523</v>
      </c>
      <c r="B2180" t="s">
        <v>2834</v>
      </c>
      <c r="C2180" t="s">
        <v>2908</v>
      </c>
      <c r="D2180" t="s">
        <v>2912</v>
      </c>
      <c r="E2180">
        <v>850</v>
      </c>
      <c r="F2180" t="str">
        <f>VLOOKUP(D2180,'General IEC Material'!D:D,1,0)</f>
        <v>lp Masisi Clinic</v>
      </c>
    </row>
    <row r="2181" spans="1:6" x14ac:dyDescent="0.3">
      <c r="A2181" t="s">
        <v>2523</v>
      </c>
      <c r="B2181" t="s">
        <v>2834</v>
      </c>
      <c r="C2181" t="s">
        <v>2919</v>
      </c>
      <c r="D2181" t="s">
        <v>2934</v>
      </c>
      <c r="E2181">
        <v>639</v>
      </c>
      <c r="F2181" t="str">
        <f>VLOOKUP(D2181,'General IEC Material'!D:D,1,0)</f>
        <v>lp Matavhela Clinic</v>
      </c>
    </row>
    <row r="2182" spans="1:6" x14ac:dyDescent="0.3">
      <c r="A2182" t="s">
        <v>2523</v>
      </c>
      <c r="B2182" t="s">
        <v>2524</v>
      </c>
      <c r="C2182" t="s">
        <v>2552</v>
      </c>
      <c r="D2182" t="s">
        <v>2564</v>
      </c>
      <c r="E2182">
        <v>651</v>
      </c>
      <c r="F2182" t="str">
        <f>VLOOKUP(D2182,'General IEC Material'!D:D,1,0)</f>
        <v>lp Mathabatha Clinic</v>
      </c>
    </row>
    <row r="2183" spans="1:6" x14ac:dyDescent="0.3">
      <c r="A2183" t="s">
        <v>2523</v>
      </c>
      <c r="B2183" t="s">
        <v>2834</v>
      </c>
      <c r="C2183" t="s">
        <v>2835</v>
      </c>
      <c r="D2183" t="s">
        <v>2848</v>
      </c>
      <c r="E2183">
        <v>740</v>
      </c>
      <c r="F2183" t="str">
        <f>VLOOKUP(D2183,'General IEC Material'!D:D,1,0)</f>
        <v>lp Matiyani Clinic</v>
      </c>
    </row>
    <row r="2184" spans="1:6" x14ac:dyDescent="0.3">
      <c r="A2184" t="s">
        <v>2523</v>
      </c>
      <c r="B2184" t="s">
        <v>2524</v>
      </c>
      <c r="C2184" t="s">
        <v>2586</v>
      </c>
      <c r="D2184" t="s">
        <v>2609</v>
      </c>
      <c r="E2184">
        <v>1273</v>
      </c>
      <c r="F2184" t="str">
        <f>VLOOKUP(D2184,'General IEC Material'!D:D,1,0)</f>
        <v>lp Matlala Clinic (Aganang)</v>
      </c>
    </row>
    <row r="2185" spans="1:6" x14ac:dyDescent="0.3">
      <c r="A2185" t="s">
        <v>2523</v>
      </c>
      <c r="B2185" t="s">
        <v>2740</v>
      </c>
      <c r="C2185" t="s">
        <v>2757</v>
      </c>
      <c r="D2185" t="s">
        <v>2762</v>
      </c>
      <c r="E2185">
        <v>546</v>
      </c>
      <c r="F2185" t="str">
        <f>VLOOKUP(D2185,'General IEC Material'!D:D,1,0)</f>
        <v>lp Matlala Clinic (Marble Hall)</v>
      </c>
    </row>
    <row r="2186" spans="1:6" x14ac:dyDescent="0.3">
      <c r="A2186" t="s">
        <v>2523</v>
      </c>
      <c r="B2186" t="s">
        <v>2740</v>
      </c>
      <c r="C2186" t="s">
        <v>2757</v>
      </c>
      <c r="D2186" t="s">
        <v>2763</v>
      </c>
      <c r="E2186">
        <v>616</v>
      </c>
      <c r="F2186" t="str">
        <f>VLOOKUP(D2186,'General IEC Material'!D:D,1,0)</f>
        <v>lp Matlala Gateway Clinic</v>
      </c>
    </row>
    <row r="2187" spans="1:6" x14ac:dyDescent="0.3">
      <c r="A2187" t="s">
        <v>2523</v>
      </c>
      <c r="B2187" t="s">
        <v>2524</v>
      </c>
      <c r="C2187" t="s">
        <v>2576</v>
      </c>
      <c r="D2187" t="s">
        <v>2581</v>
      </c>
      <c r="E2187">
        <v>886</v>
      </c>
      <c r="F2187" t="str">
        <f>VLOOKUP(D2187,'General IEC Material'!D:D,1,0)</f>
        <v>lp Matoks Clinic</v>
      </c>
    </row>
    <row r="2188" spans="1:6" x14ac:dyDescent="0.3">
      <c r="A2188" t="s">
        <v>2523</v>
      </c>
      <c r="B2188" t="s">
        <v>2834</v>
      </c>
      <c r="C2188" t="s">
        <v>2869</v>
      </c>
      <c r="D2188" t="s">
        <v>2881</v>
      </c>
      <c r="E2188">
        <v>775</v>
      </c>
      <c r="F2188" t="str">
        <f>VLOOKUP(D2188,'General IEC Material'!D:D,1,0)</f>
        <v>lp Matsa Clinic</v>
      </c>
    </row>
    <row r="2189" spans="1:6" x14ac:dyDescent="0.3">
      <c r="A2189" t="s">
        <v>2523</v>
      </c>
      <c r="B2189" t="s">
        <v>2740</v>
      </c>
      <c r="C2189" t="s">
        <v>2773</v>
      </c>
      <c r="D2189" t="s">
        <v>2786</v>
      </c>
      <c r="E2189">
        <v>1259</v>
      </c>
      <c r="F2189" t="str">
        <f>VLOOKUP(D2189,'General IEC Material'!D:D,1,0)</f>
        <v>lp Matsageng Clinic</v>
      </c>
    </row>
    <row r="2190" spans="1:6" x14ac:dyDescent="0.3">
      <c r="A2190" t="s">
        <v>2523</v>
      </c>
      <c r="B2190" t="s">
        <v>2740</v>
      </c>
      <c r="C2190" t="s">
        <v>2741</v>
      </c>
      <c r="D2190" t="s">
        <v>2749</v>
      </c>
      <c r="E2190">
        <v>970</v>
      </c>
      <c r="F2190" t="str">
        <f>VLOOKUP(D2190,'General IEC Material'!D:D,1,0)</f>
        <v>lp Matsepe Clinic</v>
      </c>
    </row>
    <row r="2191" spans="1:6" x14ac:dyDescent="0.3">
      <c r="A2191" t="s">
        <v>2523</v>
      </c>
      <c r="B2191" t="s">
        <v>2834</v>
      </c>
      <c r="C2191" t="s">
        <v>2835</v>
      </c>
      <c r="D2191" t="s">
        <v>2849</v>
      </c>
      <c r="E2191">
        <v>575</v>
      </c>
      <c r="F2191" t="str">
        <f>VLOOKUP(D2191,'General IEC Material'!D:D,1,0)</f>
        <v>lp Matsheka Clinic</v>
      </c>
    </row>
    <row r="2192" spans="1:6" x14ac:dyDescent="0.3">
      <c r="A2192" t="s">
        <v>2523</v>
      </c>
      <c r="B2192" t="s">
        <v>2630</v>
      </c>
      <c r="C2192" t="s">
        <v>2642</v>
      </c>
      <c r="D2192" t="s">
        <v>2654</v>
      </c>
      <c r="E2192">
        <v>380</v>
      </c>
      <c r="F2192" t="str">
        <f>VLOOKUP(D2192,'General IEC Material'!D:D,1,0)</f>
        <v>lp Matsotsosela Clinic</v>
      </c>
    </row>
    <row r="2193" spans="1:6" x14ac:dyDescent="0.3">
      <c r="A2193" t="s">
        <v>2523</v>
      </c>
      <c r="B2193" t="s">
        <v>2630</v>
      </c>
      <c r="C2193" t="s">
        <v>2671</v>
      </c>
      <c r="D2193" t="s">
        <v>2682</v>
      </c>
      <c r="E2193">
        <v>1520</v>
      </c>
      <c r="F2193" t="str">
        <f>VLOOKUP(D2193,'General IEC Material'!D:D,1,0)</f>
        <v>lp Matswi Clinic</v>
      </c>
    </row>
    <row r="2194" spans="1:6" x14ac:dyDescent="0.3">
      <c r="A2194" t="s">
        <v>2523</v>
      </c>
      <c r="B2194" t="s">
        <v>2962</v>
      </c>
      <c r="C2194" t="s">
        <v>2975</v>
      </c>
      <c r="D2194" t="s">
        <v>2993</v>
      </c>
      <c r="E2194">
        <v>353</v>
      </c>
      <c r="F2194" t="str">
        <f>VLOOKUP(D2194,'General IEC Material'!D:D,1,0)</f>
        <v>lp Mattanau Clinic</v>
      </c>
    </row>
    <row r="2195" spans="1:6" x14ac:dyDescent="0.3">
      <c r="A2195" t="s">
        <v>2523</v>
      </c>
      <c r="B2195" t="s">
        <v>2834</v>
      </c>
      <c r="C2195" t="s">
        <v>2835</v>
      </c>
      <c r="D2195" t="s">
        <v>2850</v>
      </c>
      <c r="E2195">
        <v>969</v>
      </c>
      <c r="F2195" t="str">
        <f>VLOOKUP(D2195,'General IEC Material'!D:D,1,0)</f>
        <v>lp Mavambe Clinic</v>
      </c>
    </row>
    <row r="2196" spans="1:6" x14ac:dyDescent="0.3">
      <c r="A2196" t="s">
        <v>2523</v>
      </c>
      <c r="B2196" t="s">
        <v>2630</v>
      </c>
      <c r="C2196" t="s">
        <v>2693</v>
      </c>
      <c r="D2196" t="s">
        <v>2710</v>
      </c>
      <c r="E2196">
        <v>478</v>
      </c>
      <c r="F2196" t="str">
        <f>VLOOKUP(D2196,'General IEC Material'!D:D,1,0)</f>
        <v>lp Mawa Clinic</v>
      </c>
    </row>
    <row r="2197" spans="1:6" x14ac:dyDescent="0.3">
      <c r="A2197" t="s">
        <v>2523</v>
      </c>
      <c r="B2197" t="s">
        <v>2834</v>
      </c>
      <c r="C2197" t="s">
        <v>2919</v>
      </c>
      <c r="D2197" t="s">
        <v>2935</v>
      </c>
      <c r="E2197">
        <v>484</v>
      </c>
      <c r="F2197" t="str">
        <f>VLOOKUP(D2197,'General IEC Material'!D:D,1,0)</f>
        <v>lp Mbilwi Clinic</v>
      </c>
    </row>
    <row r="2198" spans="1:6" x14ac:dyDescent="0.3">
      <c r="A2198" t="s">
        <v>2523</v>
      </c>
      <c r="B2198" t="s">
        <v>2834</v>
      </c>
      <c r="C2198" t="s">
        <v>2869</v>
      </c>
      <c r="D2198" t="s">
        <v>2882</v>
      </c>
      <c r="E2198">
        <v>1001</v>
      </c>
      <c r="F2198" t="str">
        <f>VLOOKUP(D2198,'General IEC Material'!D:D,1,0)</f>
        <v>lp Mbokota Clinic</v>
      </c>
    </row>
    <row r="2199" spans="1:6" x14ac:dyDescent="0.3">
      <c r="A2199" t="s">
        <v>2523</v>
      </c>
      <c r="B2199" t="s">
        <v>2740</v>
      </c>
      <c r="C2199" t="s">
        <v>2773</v>
      </c>
      <c r="D2199" t="s">
        <v>2787</v>
      </c>
      <c r="E2199">
        <v>1042</v>
      </c>
      <c r="F2199" t="str">
        <f>VLOOKUP(D2199,'General IEC Material'!D:D,1,0)</f>
        <v>lp Mecklenburg Gateway Clinic</v>
      </c>
    </row>
    <row r="2200" spans="1:6" x14ac:dyDescent="0.3">
      <c r="A2200" t="s">
        <v>2523</v>
      </c>
      <c r="B2200" t="s">
        <v>2630</v>
      </c>
      <c r="C2200" t="s">
        <v>2671</v>
      </c>
      <c r="D2200" t="s">
        <v>2683</v>
      </c>
      <c r="E2200">
        <v>881</v>
      </c>
      <c r="F2200" t="str">
        <f>VLOOKUP(D2200,'General IEC Material'!D:D,1,0)</f>
        <v>lp Meedingen Clinic</v>
      </c>
    </row>
    <row r="2201" spans="1:6" x14ac:dyDescent="0.3">
      <c r="A2201" t="s">
        <v>2523</v>
      </c>
      <c r="B2201" t="s">
        <v>2834</v>
      </c>
      <c r="C2201" t="s">
        <v>2835</v>
      </c>
      <c r="D2201" t="s">
        <v>2851</v>
      </c>
      <c r="E2201">
        <v>1030</v>
      </c>
      <c r="F2201" t="str">
        <f>VLOOKUP(D2201,'General IEC Material'!D:D,1,0)</f>
        <v>lp Mhinga Clinic</v>
      </c>
    </row>
    <row r="2202" spans="1:6" x14ac:dyDescent="0.3">
      <c r="A2202" t="s">
        <v>2523</v>
      </c>
      <c r="B2202" t="s">
        <v>2630</v>
      </c>
      <c r="C2202" t="s">
        <v>2642</v>
      </c>
      <c r="D2202" t="s">
        <v>2655</v>
      </c>
      <c r="E2202">
        <v>540</v>
      </c>
      <c r="F2202" t="str">
        <f>VLOOKUP(D2202,'General IEC Material'!D:D,1,0)</f>
        <v>lp Mhlava Willem Clinic</v>
      </c>
    </row>
    <row r="2203" spans="1:6" x14ac:dyDescent="0.3">
      <c r="A2203" t="s">
        <v>2523</v>
      </c>
      <c r="B2203" t="s">
        <v>2630</v>
      </c>
      <c r="C2203" t="s">
        <v>2671</v>
      </c>
      <c r="D2203" t="s">
        <v>2684</v>
      </c>
      <c r="E2203">
        <v>795</v>
      </c>
      <c r="F2203" t="str">
        <f>VLOOKUP(D2203,'General IEC Material'!D:D,1,0)</f>
        <v>lp Middelwater Clinic</v>
      </c>
    </row>
    <row r="2204" spans="1:6" x14ac:dyDescent="0.3">
      <c r="A2204" t="s">
        <v>2523</v>
      </c>
      <c r="B2204" t="s">
        <v>2834</v>
      </c>
      <c r="C2204" t="s">
        <v>2869</v>
      </c>
      <c r="D2204" t="s">
        <v>2883</v>
      </c>
      <c r="E2204">
        <v>713</v>
      </c>
      <c r="F2204" t="str">
        <f>VLOOKUP(D2204,'General IEC Material'!D:D,1,0)</f>
        <v>lp Midoroni Clinic</v>
      </c>
    </row>
    <row r="2205" spans="1:6" x14ac:dyDescent="0.3">
      <c r="A2205" t="s">
        <v>2523</v>
      </c>
      <c r="B2205" t="s">
        <v>2740</v>
      </c>
      <c r="C2205" t="s">
        <v>2757</v>
      </c>
      <c r="D2205" t="s">
        <v>2764</v>
      </c>
      <c r="E2205">
        <v>1087</v>
      </c>
      <c r="F2205" t="str">
        <f>VLOOKUP(D2205,'General IEC Material'!D:D,1,0)</f>
        <v>lp Mmotoaneng Clinic</v>
      </c>
    </row>
    <row r="2206" spans="1:6" x14ac:dyDescent="0.3">
      <c r="A2206" t="s">
        <v>2523</v>
      </c>
      <c r="B2206" t="s">
        <v>2740</v>
      </c>
      <c r="C2206" t="s">
        <v>2773</v>
      </c>
      <c r="D2206" t="s">
        <v>2788</v>
      </c>
      <c r="E2206">
        <v>1528</v>
      </c>
      <c r="F2206" t="str">
        <f>VLOOKUP(D2206,'General IEC Material'!D:D,1,0)</f>
        <v>lp Mmutlane Clinic</v>
      </c>
    </row>
    <row r="2207" spans="1:6" x14ac:dyDescent="0.3">
      <c r="A2207" t="s">
        <v>2523</v>
      </c>
      <c r="B2207" t="s">
        <v>2630</v>
      </c>
      <c r="C2207" t="s">
        <v>2671</v>
      </c>
      <c r="D2207" t="s">
        <v>2685</v>
      </c>
      <c r="E2207">
        <v>608</v>
      </c>
      <c r="F2207" t="str">
        <f>VLOOKUP(D2207,'General IEC Material'!D:D,1,0)</f>
        <v>lp Modjadji 5 Clinic</v>
      </c>
    </row>
    <row r="2208" spans="1:6" x14ac:dyDescent="0.3">
      <c r="A2208" t="s">
        <v>2523</v>
      </c>
      <c r="B2208" t="s">
        <v>2740</v>
      </c>
      <c r="C2208" t="s">
        <v>2757</v>
      </c>
      <c r="D2208" t="s">
        <v>2765</v>
      </c>
      <c r="E2208">
        <v>344</v>
      </c>
      <c r="F2208" t="str">
        <f>VLOOKUP(D2208,'General IEC Material'!D:D,1,0)</f>
        <v>lp Moeding Clinic</v>
      </c>
    </row>
    <row r="2209" spans="1:6" x14ac:dyDescent="0.3">
      <c r="A2209" t="s">
        <v>2523</v>
      </c>
      <c r="B2209" t="s">
        <v>2740</v>
      </c>
      <c r="C2209" t="s">
        <v>2757</v>
      </c>
      <c r="D2209" t="s">
        <v>2766</v>
      </c>
      <c r="E2209">
        <v>1021</v>
      </c>
      <c r="F2209" t="str">
        <f>VLOOKUP(D2209,'General IEC Material'!D:D,1,0)</f>
        <v>lp Moganyaka Clinic</v>
      </c>
    </row>
    <row r="2210" spans="1:6" x14ac:dyDescent="0.3">
      <c r="A2210" t="s">
        <v>2523</v>
      </c>
      <c r="B2210" t="s">
        <v>2630</v>
      </c>
      <c r="C2210" t="s">
        <v>2693</v>
      </c>
      <c r="D2210" t="s">
        <v>2711</v>
      </c>
      <c r="E2210">
        <v>845</v>
      </c>
      <c r="F2210" t="str">
        <f>VLOOKUP(D2210,'General IEC Material'!D:D,1,0)</f>
        <v>lp Mogapeng Clinic</v>
      </c>
    </row>
    <row r="2211" spans="1:6" x14ac:dyDescent="0.3">
      <c r="A2211" t="s">
        <v>2523</v>
      </c>
      <c r="B2211" t="s">
        <v>2630</v>
      </c>
      <c r="C2211" t="s">
        <v>2693</v>
      </c>
      <c r="D2211" t="s">
        <v>2712</v>
      </c>
      <c r="E2211">
        <v>932</v>
      </c>
      <c r="F2211" t="str">
        <f>VLOOKUP(D2211,'General IEC Material'!D:D,1,0)</f>
        <v>lp Mogoboya Clinic</v>
      </c>
    </row>
    <row r="2212" spans="1:6" x14ac:dyDescent="0.3">
      <c r="A2212" t="s">
        <v>2523</v>
      </c>
      <c r="B2212" t="s">
        <v>2524</v>
      </c>
      <c r="C2212" t="s">
        <v>2552</v>
      </c>
      <c r="D2212" t="s">
        <v>2565</v>
      </c>
      <c r="E2212">
        <v>691</v>
      </c>
      <c r="F2212" t="str">
        <f>VLOOKUP(D2212,'General IEC Material'!D:D,1,0)</f>
        <v>lp Mogoto Clinic</v>
      </c>
    </row>
    <row r="2213" spans="1:6" x14ac:dyDescent="0.3">
      <c r="A2213" t="s">
        <v>2523</v>
      </c>
      <c r="B2213" t="s">
        <v>2740</v>
      </c>
      <c r="C2213" t="s">
        <v>2773</v>
      </c>
      <c r="D2213" t="s">
        <v>2789</v>
      </c>
      <c r="E2213">
        <v>1302</v>
      </c>
      <c r="F2213" t="str">
        <f>VLOOKUP(D2213,'General IEC Material'!D:D,1,0)</f>
        <v>lp Mohlaletse Clinic</v>
      </c>
    </row>
    <row r="2214" spans="1:6" x14ac:dyDescent="0.3">
      <c r="A2214" t="s">
        <v>2523</v>
      </c>
      <c r="B2214" t="s">
        <v>2524</v>
      </c>
      <c r="C2214" t="s">
        <v>2576</v>
      </c>
      <c r="D2214" t="s">
        <v>2582</v>
      </c>
      <c r="E2214">
        <v>1139</v>
      </c>
      <c r="F2214" t="str">
        <f>VLOOKUP(D2214,'General IEC Material'!D:D,1,0)</f>
        <v>lp Mohodi Clinic</v>
      </c>
    </row>
    <row r="2215" spans="1:6" x14ac:dyDescent="0.3">
      <c r="A2215" t="s">
        <v>2523</v>
      </c>
      <c r="B2215" t="s">
        <v>2630</v>
      </c>
      <c r="C2215" t="s">
        <v>2693</v>
      </c>
      <c r="D2215" t="s">
        <v>2713</v>
      </c>
      <c r="E2215">
        <v>803</v>
      </c>
      <c r="F2215" t="str">
        <f>VLOOKUP(D2215,'General IEC Material'!D:D,1,0)</f>
        <v>lp Moime Clinic</v>
      </c>
    </row>
    <row r="2216" spans="1:6" x14ac:dyDescent="0.3">
      <c r="A2216" t="s">
        <v>2523</v>
      </c>
      <c r="B2216" t="s">
        <v>2962</v>
      </c>
      <c r="C2216" t="s">
        <v>2975</v>
      </c>
      <c r="D2216" t="s">
        <v>2994</v>
      </c>
      <c r="E2216">
        <v>626</v>
      </c>
      <c r="F2216" t="str">
        <f>VLOOKUP(D2216,'General IEC Material'!D:D,1,0)</f>
        <v>lp Mokamole Clinic</v>
      </c>
    </row>
    <row r="2217" spans="1:6" x14ac:dyDescent="0.3">
      <c r="A2217" t="s">
        <v>2523</v>
      </c>
      <c r="B2217" t="s">
        <v>2630</v>
      </c>
      <c r="C2217" t="s">
        <v>2693</v>
      </c>
      <c r="D2217" t="s">
        <v>2714</v>
      </c>
      <c r="E2217">
        <v>829</v>
      </c>
      <c r="F2217" t="str">
        <f>VLOOKUP(D2217,'General IEC Material'!D:D,1,0)</f>
        <v>lp Mokgwathi Clinic</v>
      </c>
    </row>
    <row r="2218" spans="1:6" x14ac:dyDescent="0.3">
      <c r="A2218" t="s">
        <v>2523</v>
      </c>
      <c r="B2218" t="s">
        <v>2962</v>
      </c>
      <c r="C2218" t="s">
        <v>2975</v>
      </c>
      <c r="D2218" t="s">
        <v>2995</v>
      </c>
      <c r="E2218">
        <v>533</v>
      </c>
      <c r="F2218" t="str">
        <f>VLOOKUP(D2218,'General IEC Material'!D:D,1,0)</f>
        <v>lp Mokopane Gateway Clinic</v>
      </c>
    </row>
    <row r="2219" spans="1:6" x14ac:dyDescent="0.3">
      <c r="A2219" t="s">
        <v>2523</v>
      </c>
      <c r="B2219" t="s">
        <v>2524</v>
      </c>
      <c r="C2219" t="s">
        <v>2586</v>
      </c>
      <c r="D2219" t="s">
        <v>2610</v>
      </c>
      <c r="E2219">
        <v>830</v>
      </c>
      <c r="F2219" t="str">
        <f>VLOOKUP(D2219,'General IEC Material'!D:D,1,0)</f>
        <v>lp Molepo Clinic</v>
      </c>
    </row>
    <row r="2220" spans="1:6" x14ac:dyDescent="0.3">
      <c r="A2220" t="s">
        <v>2523</v>
      </c>
      <c r="B2220" t="s">
        <v>2524</v>
      </c>
      <c r="C2220" t="s">
        <v>2586</v>
      </c>
      <c r="D2220" t="s">
        <v>2611</v>
      </c>
      <c r="E2220">
        <v>1867</v>
      </c>
      <c r="F2220" t="str">
        <f>VLOOKUP(D2220,'General IEC Material'!D:D,1,0)</f>
        <v>lp Moletjie Clinic</v>
      </c>
    </row>
    <row r="2221" spans="1:6" x14ac:dyDescent="0.3">
      <c r="A2221" t="s">
        <v>2523</v>
      </c>
      <c r="B2221" t="s">
        <v>2524</v>
      </c>
      <c r="C2221" t="s">
        <v>2552</v>
      </c>
      <c r="D2221" t="s">
        <v>2566</v>
      </c>
      <c r="E2221">
        <v>1124</v>
      </c>
      <c r="F2221" t="str">
        <f>VLOOKUP(D2221,'General IEC Material'!D:D,1,0)</f>
        <v>lp Moletlane Clinic</v>
      </c>
    </row>
    <row r="2222" spans="1:6" x14ac:dyDescent="0.3">
      <c r="A2222" t="s">
        <v>2523</v>
      </c>
      <c r="B2222" t="s">
        <v>2524</v>
      </c>
      <c r="C2222" t="s">
        <v>2525</v>
      </c>
      <c r="D2222" t="s">
        <v>2541</v>
      </c>
      <c r="E2222">
        <v>449</v>
      </c>
      <c r="F2222" t="str">
        <f>VLOOKUP(D2222,'General IEC Material'!D:D,1,0)</f>
        <v>lp Montz Clinic</v>
      </c>
    </row>
    <row r="2223" spans="1:6" x14ac:dyDescent="0.3">
      <c r="A2223" t="s">
        <v>2523</v>
      </c>
      <c r="B2223" t="s">
        <v>2962</v>
      </c>
      <c r="C2223" t="s">
        <v>3011</v>
      </c>
      <c r="D2223" t="s">
        <v>3013</v>
      </c>
      <c r="E2223">
        <v>1923</v>
      </c>
      <c r="F2223" t="str">
        <f>VLOOKUP(D2223,'General IEC Material'!D:D,1,0)</f>
        <v>lp Mookgophong CHC</v>
      </c>
    </row>
    <row r="2224" spans="1:6" x14ac:dyDescent="0.3">
      <c r="A2224" t="s">
        <v>2523</v>
      </c>
      <c r="B2224" t="s">
        <v>2962</v>
      </c>
      <c r="C2224" t="s">
        <v>3011</v>
      </c>
      <c r="D2224" t="s">
        <v>3014</v>
      </c>
      <c r="E2224">
        <v>1190</v>
      </c>
      <c r="F2224" t="str">
        <f>VLOOKUP(D2224,'General IEC Material'!D:D,1,0)</f>
        <v>lp Mookgophong Clinic</v>
      </c>
    </row>
    <row r="2225" spans="1:6" x14ac:dyDescent="0.3">
      <c r="A2225" t="s">
        <v>2523</v>
      </c>
      <c r="B2225" t="s">
        <v>2630</v>
      </c>
      <c r="C2225" t="s">
        <v>2693</v>
      </c>
      <c r="D2225" t="s">
        <v>2715</v>
      </c>
      <c r="E2225">
        <v>459</v>
      </c>
      <c r="F2225" t="str">
        <f>VLOOKUP(D2225,'General IEC Material'!D:D,1,0)</f>
        <v>lp Morapalala Clinic</v>
      </c>
    </row>
    <row r="2226" spans="1:6" x14ac:dyDescent="0.3">
      <c r="A2226" t="s">
        <v>2523</v>
      </c>
      <c r="B2226" t="s">
        <v>2524</v>
      </c>
      <c r="C2226" t="s">
        <v>2552</v>
      </c>
      <c r="D2226" t="s">
        <v>2567</v>
      </c>
      <c r="E2226">
        <v>370</v>
      </c>
      <c r="F2226" t="str">
        <f>VLOOKUP(D2226,'General IEC Material'!D:D,1,0)</f>
        <v>lp Morotse-Thamagane Clinic</v>
      </c>
    </row>
    <row r="2227" spans="1:6" x14ac:dyDescent="0.3">
      <c r="A2227" t="s">
        <v>2523</v>
      </c>
      <c r="B2227" t="s">
        <v>2630</v>
      </c>
      <c r="C2227" t="s">
        <v>2693</v>
      </c>
      <c r="D2227" t="s">
        <v>2716</v>
      </c>
      <c r="E2227">
        <v>1310</v>
      </c>
      <c r="F2227" t="str">
        <f>VLOOKUP(D2227,'General IEC Material'!D:D,1,0)</f>
        <v>lp Morutji Clinic</v>
      </c>
    </row>
    <row r="2228" spans="1:6" x14ac:dyDescent="0.3">
      <c r="A2228" t="s">
        <v>2523</v>
      </c>
      <c r="B2228" t="s">
        <v>2962</v>
      </c>
      <c r="C2228" t="s">
        <v>2975</v>
      </c>
      <c r="D2228" t="s">
        <v>2996</v>
      </c>
      <c r="E2228">
        <v>1375</v>
      </c>
      <c r="F2228" t="str">
        <f>VLOOKUP(D2228,'General IEC Material'!D:D,1,0)</f>
        <v>lp Mosesetjane Clinic</v>
      </c>
    </row>
    <row r="2229" spans="1:6" x14ac:dyDescent="0.3">
      <c r="A2229" t="s">
        <v>2523</v>
      </c>
      <c r="B2229" t="s">
        <v>2740</v>
      </c>
      <c r="C2229" t="s">
        <v>2741</v>
      </c>
      <c r="D2229" t="s">
        <v>2750</v>
      </c>
      <c r="E2229">
        <v>710</v>
      </c>
      <c r="F2229" t="str">
        <f>VLOOKUP(D2229,'General IEC Material'!D:D,1,0)</f>
        <v>lp Motetema Clinic</v>
      </c>
    </row>
    <row r="2230" spans="1:6" x14ac:dyDescent="0.3">
      <c r="A2230" t="s">
        <v>2523</v>
      </c>
      <c r="B2230" t="s">
        <v>2524</v>
      </c>
      <c r="C2230" t="s">
        <v>2586</v>
      </c>
      <c r="D2230" t="s">
        <v>2612</v>
      </c>
      <c r="E2230">
        <v>1249</v>
      </c>
      <c r="F2230" t="str">
        <f>VLOOKUP(D2230,'General IEC Material'!D:D,1,0)</f>
        <v>lp Mothiba Clinic</v>
      </c>
    </row>
    <row r="2231" spans="1:6" x14ac:dyDescent="0.3">
      <c r="A2231" t="s">
        <v>2523</v>
      </c>
      <c r="B2231" t="s">
        <v>2740</v>
      </c>
      <c r="C2231" t="s">
        <v>2773</v>
      </c>
      <c r="D2231" t="s">
        <v>2790</v>
      </c>
      <c r="E2231">
        <v>1163</v>
      </c>
      <c r="F2231" t="str">
        <f>VLOOKUP(D2231,'General IEC Material'!D:D,1,0)</f>
        <v>lp Motlolo Clinic</v>
      </c>
    </row>
    <row r="2232" spans="1:6" x14ac:dyDescent="0.3">
      <c r="A2232" t="s">
        <v>2523</v>
      </c>
      <c r="B2232" t="s">
        <v>2740</v>
      </c>
      <c r="C2232" t="s">
        <v>2773</v>
      </c>
      <c r="D2232" t="s">
        <v>2791</v>
      </c>
      <c r="E2232">
        <v>1352</v>
      </c>
      <c r="F2232" t="str">
        <f>VLOOKUP(D2232,'General IEC Material'!D:D,1,0)</f>
        <v>lp Motsepe Clinic</v>
      </c>
    </row>
    <row r="2233" spans="1:6" x14ac:dyDescent="0.3">
      <c r="A2233" t="s">
        <v>2523</v>
      </c>
      <c r="B2233" t="s">
        <v>2740</v>
      </c>
      <c r="C2233" t="s">
        <v>2773</v>
      </c>
      <c r="D2233" t="s">
        <v>2792</v>
      </c>
      <c r="E2233">
        <v>434</v>
      </c>
      <c r="F2233" t="str">
        <f>VLOOKUP(D2233,'General IEC Material'!D:D,1,0)</f>
        <v>lp Motshana Clinic</v>
      </c>
    </row>
    <row r="2234" spans="1:6" x14ac:dyDescent="0.3">
      <c r="A2234" t="s">
        <v>2523</v>
      </c>
      <c r="B2234" t="s">
        <v>2630</v>
      </c>
      <c r="C2234" t="s">
        <v>2693</v>
      </c>
      <c r="D2234" t="s">
        <v>2717</v>
      </c>
      <c r="E2234">
        <v>1740</v>
      </c>
      <c r="F2234" t="str">
        <f>VLOOKUP(D2234,'General IEC Material'!D:D,1,0)</f>
        <v>lp Motupa Clinic</v>
      </c>
    </row>
    <row r="2235" spans="1:6" x14ac:dyDescent="0.3">
      <c r="A2235" t="s">
        <v>2523</v>
      </c>
      <c r="B2235" t="s">
        <v>2740</v>
      </c>
      <c r="C2235" t="s">
        <v>2741</v>
      </c>
      <c r="D2235" t="s">
        <v>2751</v>
      </c>
      <c r="E2235">
        <v>1377</v>
      </c>
      <c r="F2235" t="str">
        <f>VLOOKUP(D2235,'General IEC Material'!D:D,1,0)</f>
        <v>lp Moutse East Clinic</v>
      </c>
    </row>
    <row r="2236" spans="1:6" x14ac:dyDescent="0.3">
      <c r="A2236" t="s">
        <v>2523</v>
      </c>
      <c r="B2236" t="s">
        <v>2740</v>
      </c>
      <c r="C2236" t="s">
        <v>2757</v>
      </c>
      <c r="D2236" t="s">
        <v>2767</v>
      </c>
      <c r="E2236">
        <v>641</v>
      </c>
      <c r="F2236" t="str">
        <f>VLOOKUP(D2236,'General IEC Material'!D:D,1,0)</f>
        <v>lp Moutse West Clinic</v>
      </c>
    </row>
    <row r="2237" spans="1:6" x14ac:dyDescent="0.3">
      <c r="A2237" t="s">
        <v>2523</v>
      </c>
      <c r="B2237" t="s">
        <v>2524</v>
      </c>
      <c r="C2237" t="s">
        <v>2552</v>
      </c>
      <c r="D2237" t="s">
        <v>2568</v>
      </c>
      <c r="E2237">
        <v>832</v>
      </c>
      <c r="F2237" t="str">
        <f>VLOOKUP(D2237,'General IEC Material'!D:D,1,0)</f>
        <v>lp Mphahlele Clinic</v>
      </c>
    </row>
    <row r="2238" spans="1:6" x14ac:dyDescent="0.3">
      <c r="A2238" t="s">
        <v>2523</v>
      </c>
      <c r="B2238" t="s">
        <v>2834</v>
      </c>
      <c r="C2238" t="s">
        <v>2835</v>
      </c>
      <c r="D2238" t="s">
        <v>2852</v>
      </c>
      <c r="E2238">
        <v>1232</v>
      </c>
      <c r="F2238" t="str">
        <f>VLOOKUP(D2238,'General IEC Material'!D:D,1,0)</f>
        <v>lp Mphambo CHC</v>
      </c>
    </row>
    <row r="2239" spans="1:6" x14ac:dyDescent="0.3">
      <c r="A2239" t="s">
        <v>2523</v>
      </c>
      <c r="B2239" t="s">
        <v>2740</v>
      </c>
      <c r="C2239" t="s">
        <v>2773</v>
      </c>
      <c r="D2239" t="s">
        <v>2793</v>
      </c>
      <c r="E2239">
        <v>624</v>
      </c>
      <c r="F2239" t="str">
        <f>VLOOKUP(D2239,'General IEC Material'!D:D,1,0)</f>
        <v>lp Mphanama Clinic</v>
      </c>
    </row>
    <row r="2240" spans="1:6" x14ac:dyDescent="0.3">
      <c r="A2240" t="s">
        <v>2523</v>
      </c>
      <c r="B2240" t="s">
        <v>2834</v>
      </c>
      <c r="C2240" t="s">
        <v>2869</v>
      </c>
      <c r="D2240" t="s">
        <v>2884</v>
      </c>
      <c r="E2240">
        <v>1143</v>
      </c>
      <c r="F2240" t="str">
        <f>VLOOKUP(D2240,'General IEC Material'!D:D,1,0)</f>
        <v>lp Mpheni Clinic</v>
      </c>
    </row>
    <row r="2241" spans="1:6" x14ac:dyDescent="0.3">
      <c r="A2241" t="s">
        <v>2523</v>
      </c>
      <c r="B2241" t="s">
        <v>2834</v>
      </c>
      <c r="C2241" t="s">
        <v>2869</v>
      </c>
      <c r="D2241" t="s">
        <v>2885</v>
      </c>
      <c r="E2241">
        <v>1098</v>
      </c>
      <c r="F2241" t="str">
        <f>VLOOKUP(D2241,'General IEC Material'!D:D,1,0)</f>
        <v>lp Mphephu Clinic</v>
      </c>
    </row>
    <row r="2242" spans="1:6" x14ac:dyDescent="0.3">
      <c r="A2242" t="s">
        <v>2523</v>
      </c>
      <c r="B2242" t="s">
        <v>2630</v>
      </c>
      <c r="C2242" t="s">
        <v>2642</v>
      </c>
      <c r="D2242" t="s">
        <v>2656</v>
      </c>
      <c r="E2242">
        <v>390</v>
      </c>
      <c r="F2242" t="str">
        <f>VLOOKUP(D2242,'General IEC Material'!D:D,1,0)</f>
        <v>lp Msengi Clinic</v>
      </c>
    </row>
    <row r="2243" spans="1:6" x14ac:dyDescent="0.3">
      <c r="A2243" t="s">
        <v>2523</v>
      </c>
      <c r="B2243" t="s">
        <v>2834</v>
      </c>
      <c r="C2243" t="s">
        <v>2835</v>
      </c>
      <c r="D2243" t="s">
        <v>2853</v>
      </c>
      <c r="E2243">
        <v>578</v>
      </c>
      <c r="F2243" t="str">
        <f>VLOOKUP(D2243,'General IEC Material'!D:D,1,0)</f>
        <v>lp Mtititi Clinic</v>
      </c>
    </row>
    <row r="2244" spans="1:6" x14ac:dyDescent="0.3">
      <c r="A2244" t="s">
        <v>2523</v>
      </c>
      <c r="B2244" t="s">
        <v>2834</v>
      </c>
      <c r="C2244" t="s">
        <v>2869</v>
      </c>
      <c r="D2244" t="s">
        <v>2886</v>
      </c>
      <c r="E2244">
        <v>510</v>
      </c>
      <c r="F2244" t="str">
        <f>VLOOKUP(D2244,'General IEC Material'!D:D,1,0)</f>
        <v>lp Mudimeli Clinic</v>
      </c>
    </row>
    <row r="2245" spans="1:6" x14ac:dyDescent="0.3">
      <c r="A2245" t="s">
        <v>2523</v>
      </c>
      <c r="B2245" t="s">
        <v>2630</v>
      </c>
      <c r="C2245" t="s">
        <v>2693</v>
      </c>
      <c r="D2245" t="s">
        <v>2718</v>
      </c>
      <c r="E2245">
        <v>1035</v>
      </c>
      <c r="F2245" t="str">
        <f>VLOOKUP(D2245,'General IEC Material'!D:D,1,0)</f>
        <v>lp Muhlaba Clinic</v>
      </c>
    </row>
    <row r="2246" spans="1:6" x14ac:dyDescent="0.3">
      <c r="A2246" t="s">
        <v>2523</v>
      </c>
      <c r="B2246" t="s">
        <v>2834</v>
      </c>
      <c r="C2246" t="s">
        <v>2869</v>
      </c>
      <c r="D2246" t="s">
        <v>2887</v>
      </c>
      <c r="E2246">
        <v>500</v>
      </c>
      <c r="F2246" t="str">
        <f>VLOOKUP(D2246,'General IEC Material'!D:D,1,0)</f>
        <v>lp Muila Clinic</v>
      </c>
    </row>
    <row r="2247" spans="1:6" x14ac:dyDescent="0.3">
      <c r="A2247" t="s">
        <v>2523</v>
      </c>
      <c r="B2247" t="s">
        <v>2834</v>
      </c>
      <c r="C2247" t="s">
        <v>2835</v>
      </c>
      <c r="D2247" t="s">
        <v>2854</v>
      </c>
      <c r="E2247">
        <v>851</v>
      </c>
      <c r="F2247" t="str">
        <f>VLOOKUP(D2247,'General IEC Material'!D:D,1,0)</f>
        <v>lp Mukhomi Clinic</v>
      </c>
    </row>
    <row r="2248" spans="1:6" x14ac:dyDescent="0.3">
      <c r="A2248" t="s">
        <v>2523</v>
      </c>
      <c r="B2248" t="s">
        <v>2834</v>
      </c>
      <c r="C2248" t="s">
        <v>2919</v>
      </c>
      <c r="D2248" t="s">
        <v>2936</v>
      </c>
      <c r="E2248">
        <v>1299</v>
      </c>
      <c r="F2248" t="str">
        <f>VLOOKUP(D2248,'General IEC Material'!D:D,1,0)</f>
        <v>lp Mukula Clinic</v>
      </c>
    </row>
    <row r="2249" spans="1:6" x14ac:dyDescent="0.3">
      <c r="A2249" t="s">
        <v>2523</v>
      </c>
      <c r="B2249" t="s">
        <v>2834</v>
      </c>
      <c r="C2249" t="s">
        <v>2908</v>
      </c>
      <c r="D2249" t="s">
        <v>2913</v>
      </c>
      <c r="E2249">
        <v>486</v>
      </c>
      <c r="F2249" t="str">
        <f>VLOOKUP(D2249,'General IEC Material'!D:D,1,0)</f>
        <v>lp Mulala Clinic</v>
      </c>
    </row>
    <row r="2250" spans="1:6" x14ac:dyDescent="0.3">
      <c r="A2250" t="s">
        <v>2523</v>
      </c>
      <c r="B2250" t="s">
        <v>2834</v>
      </c>
      <c r="C2250" t="s">
        <v>2919</v>
      </c>
      <c r="D2250" t="s">
        <v>2937</v>
      </c>
      <c r="E2250">
        <v>1256</v>
      </c>
      <c r="F2250" t="str">
        <f>VLOOKUP(D2250,'General IEC Material'!D:D,1,0)</f>
        <v>lp Muledane Clinic</v>
      </c>
    </row>
    <row r="2251" spans="1:6" x14ac:dyDescent="0.3">
      <c r="A2251" t="s">
        <v>2523</v>
      </c>
      <c r="B2251" t="s">
        <v>2834</v>
      </c>
      <c r="C2251" t="s">
        <v>2835</v>
      </c>
      <c r="D2251" t="s">
        <v>2855</v>
      </c>
      <c r="E2251">
        <v>596</v>
      </c>
      <c r="F2251" t="str">
        <f>VLOOKUP(D2251,'General IEC Material'!D:D,1,0)</f>
        <v>lp Mulenzhe Clinic</v>
      </c>
    </row>
    <row r="2252" spans="1:6" x14ac:dyDescent="0.3">
      <c r="A2252" t="s">
        <v>2523</v>
      </c>
      <c r="B2252" t="s">
        <v>2834</v>
      </c>
      <c r="C2252" t="s">
        <v>2869</v>
      </c>
      <c r="D2252" t="s">
        <v>2888</v>
      </c>
      <c r="E2252">
        <v>593</v>
      </c>
      <c r="F2252" t="str">
        <f>VLOOKUP(D2252,'General IEC Material'!D:D,1,0)</f>
        <v>lp Mulima Clinic</v>
      </c>
    </row>
    <row r="2253" spans="1:6" x14ac:dyDescent="0.3">
      <c r="A2253" t="s">
        <v>2523</v>
      </c>
      <c r="B2253" t="s">
        <v>2834</v>
      </c>
      <c r="C2253" t="s">
        <v>2919</v>
      </c>
      <c r="D2253" t="s">
        <v>2938</v>
      </c>
      <c r="E2253">
        <v>380</v>
      </c>
      <c r="F2253" t="str">
        <f>VLOOKUP(D2253,'General IEC Material'!D:D,1,0)</f>
        <v>lp Murangoni Clinic</v>
      </c>
    </row>
    <row r="2254" spans="1:6" x14ac:dyDescent="0.3">
      <c r="A2254" t="s">
        <v>2523</v>
      </c>
      <c r="B2254" t="s">
        <v>2524</v>
      </c>
      <c r="C2254" t="s">
        <v>2586</v>
      </c>
      <c r="D2254" t="s">
        <v>2613</v>
      </c>
      <c r="E2254">
        <v>1172</v>
      </c>
      <c r="F2254" t="str">
        <f>VLOOKUP(D2254,'General IEC Material'!D:D,1,0)</f>
        <v>lp Mushubaba Clinic</v>
      </c>
    </row>
    <row r="2255" spans="1:6" x14ac:dyDescent="0.3">
      <c r="A2255" t="s">
        <v>2523</v>
      </c>
      <c r="B2255" t="s">
        <v>2834</v>
      </c>
      <c r="C2255" t="s">
        <v>2908</v>
      </c>
      <c r="D2255" t="s">
        <v>2914</v>
      </c>
      <c r="E2255">
        <v>825</v>
      </c>
      <c r="F2255" t="str">
        <f>VLOOKUP(D2255,'General IEC Material'!D:D,1,0)</f>
        <v>lp Musina Clinic</v>
      </c>
    </row>
    <row r="2256" spans="1:6" x14ac:dyDescent="0.3">
      <c r="A2256" t="s">
        <v>2523</v>
      </c>
      <c r="B2256" t="s">
        <v>2834</v>
      </c>
      <c r="C2256" t="s">
        <v>2919</v>
      </c>
      <c r="D2256" t="s">
        <v>2939</v>
      </c>
      <c r="E2256">
        <v>1454</v>
      </c>
      <c r="F2256" t="str">
        <f>VLOOKUP(D2256,'General IEC Material'!D:D,1,0)</f>
        <v>lp Mutale CHC</v>
      </c>
    </row>
    <row r="2257" spans="1:6" x14ac:dyDescent="0.3">
      <c r="A2257" t="s">
        <v>2523</v>
      </c>
      <c r="B2257" t="s">
        <v>2834</v>
      </c>
      <c r="C2257" t="s">
        <v>2869</v>
      </c>
      <c r="D2257" t="s">
        <v>2889</v>
      </c>
      <c r="E2257">
        <v>793</v>
      </c>
      <c r="F2257" t="str">
        <f>VLOOKUP(D2257,'General IEC Material'!D:D,1,0)</f>
        <v>lp Muwaweni Clinic</v>
      </c>
    </row>
    <row r="2258" spans="1:6" x14ac:dyDescent="0.3">
      <c r="A2258" t="s">
        <v>2523</v>
      </c>
      <c r="B2258" t="s">
        <v>2630</v>
      </c>
      <c r="C2258" t="s">
        <v>2642</v>
      </c>
      <c r="D2258" t="s">
        <v>2657</v>
      </c>
      <c r="E2258">
        <v>468</v>
      </c>
      <c r="F2258" t="str">
        <f>VLOOKUP(D2258,'General IEC Material'!D:D,1,0)</f>
        <v>lp Muyexe Clinic</v>
      </c>
    </row>
    <row r="2259" spans="1:6" x14ac:dyDescent="0.3">
      <c r="A2259" t="s">
        <v>2523</v>
      </c>
      <c r="B2259" t="s">
        <v>2524</v>
      </c>
      <c r="C2259" t="s">
        <v>2525</v>
      </c>
      <c r="D2259" t="s">
        <v>2542</v>
      </c>
      <c r="E2259">
        <v>362</v>
      </c>
      <c r="F2259" t="str">
        <f>VLOOKUP(D2259,'General IEC Material'!D:D,1,0)</f>
        <v>lp My Darling Clinic</v>
      </c>
    </row>
    <row r="2260" spans="1:6" x14ac:dyDescent="0.3">
      <c r="A2260" t="s">
        <v>2523</v>
      </c>
      <c r="B2260" t="s">
        <v>2740</v>
      </c>
      <c r="C2260" t="s">
        <v>2773</v>
      </c>
      <c r="D2260" t="s">
        <v>2794</v>
      </c>
      <c r="E2260">
        <v>1183</v>
      </c>
      <c r="F2260" t="str">
        <f>VLOOKUP(D2260,'General IEC Material'!D:D,1,0)</f>
        <v>lp Naboomkoppies Clinic</v>
      </c>
    </row>
    <row r="2261" spans="1:6" x14ac:dyDescent="0.3">
      <c r="A2261" t="s">
        <v>2523</v>
      </c>
      <c r="B2261" t="s">
        <v>2524</v>
      </c>
      <c r="C2261" t="s">
        <v>2586</v>
      </c>
      <c r="D2261" t="s">
        <v>2614</v>
      </c>
      <c r="E2261">
        <v>363</v>
      </c>
      <c r="F2261" t="str">
        <f>VLOOKUP(D2261,'General IEC Material'!D:D,1,0)</f>
        <v>lp Naledi Clinic</v>
      </c>
    </row>
    <row r="2262" spans="1:6" x14ac:dyDescent="0.3">
      <c r="A2262" t="s">
        <v>2523</v>
      </c>
      <c r="B2262" t="s">
        <v>2630</v>
      </c>
      <c r="C2262" t="s">
        <v>2631</v>
      </c>
      <c r="D2262" t="s">
        <v>2638</v>
      </c>
      <c r="E2262">
        <v>844</v>
      </c>
      <c r="F2262" t="str">
        <f>VLOOKUP(D2262,'General IEC Material'!D:D,1,0)</f>
        <v>lp Namakgale A Clinic</v>
      </c>
    </row>
    <row r="2263" spans="1:6" x14ac:dyDescent="0.3">
      <c r="A2263" t="s">
        <v>2523</v>
      </c>
      <c r="B2263" t="s">
        <v>2630</v>
      </c>
      <c r="C2263" t="s">
        <v>2631</v>
      </c>
      <c r="D2263" t="s">
        <v>2639</v>
      </c>
      <c r="E2263">
        <v>1169</v>
      </c>
      <c r="F2263" t="str">
        <f>VLOOKUP(D2263,'General IEC Material'!D:D,1,0)</f>
        <v>lp Namakgale B Clinic</v>
      </c>
    </row>
    <row r="2264" spans="1:6" x14ac:dyDescent="0.3">
      <c r="A2264" t="s">
        <v>2523</v>
      </c>
      <c r="B2264" t="s">
        <v>2834</v>
      </c>
      <c r="C2264" t="s">
        <v>2908</v>
      </c>
      <c r="D2264" t="s">
        <v>2915</v>
      </c>
      <c r="E2264">
        <v>2391</v>
      </c>
      <c r="F2264" t="str">
        <f>VLOOKUP(D2264,'General IEC Material'!D:D,1,0)</f>
        <v>lp Nancefield Clinic</v>
      </c>
    </row>
    <row r="2265" spans="1:6" x14ac:dyDescent="0.3">
      <c r="A2265" t="s">
        <v>2523</v>
      </c>
      <c r="B2265" t="s">
        <v>2740</v>
      </c>
      <c r="C2265" t="s">
        <v>2773</v>
      </c>
      <c r="D2265" t="s">
        <v>2795</v>
      </c>
      <c r="E2265">
        <v>1362</v>
      </c>
      <c r="F2265" t="str">
        <f>VLOOKUP(D2265,'General IEC Material'!D:D,1,0)</f>
        <v>lp Nchabeleng CHC</v>
      </c>
    </row>
    <row r="2266" spans="1:6" x14ac:dyDescent="0.3">
      <c r="A2266" t="s">
        <v>2523</v>
      </c>
      <c r="B2266" t="s">
        <v>2740</v>
      </c>
      <c r="C2266" t="s">
        <v>2773</v>
      </c>
      <c r="D2266" t="s">
        <v>2796</v>
      </c>
      <c r="E2266">
        <v>554</v>
      </c>
      <c r="F2266" t="str">
        <f>VLOOKUP(D2266,'General IEC Material'!D:D,1,0)</f>
        <v>lp Nchabeleng Clinic</v>
      </c>
    </row>
    <row r="2267" spans="1:6" x14ac:dyDescent="0.3">
      <c r="A2267" t="s">
        <v>2523</v>
      </c>
      <c r="B2267" t="s">
        <v>2630</v>
      </c>
      <c r="C2267" t="s">
        <v>2642</v>
      </c>
      <c r="D2267" t="s">
        <v>2658</v>
      </c>
      <c r="E2267">
        <v>591</v>
      </c>
      <c r="F2267" t="str">
        <f>VLOOKUP(D2267,'General IEC Material'!D:D,1,0)</f>
        <v>lp Ndengeza Clinic</v>
      </c>
    </row>
    <row r="2268" spans="1:6" x14ac:dyDescent="0.3">
      <c r="A2268" t="s">
        <v>2523</v>
      </c>
      <c r="B2268" t="s">
        <v>2834</v>
      </c>
      <c r="C2268" t="s">
        <v>2835</v>
      </c>
      <c r="D2268" t="s">
        <v>2856</v>
      </c>
      <c r="E2268">
        <v>678</v>
      </c>
      <c r="F2268" t="str">
        <f>VLOOKUP(D2268,'General IEC Material'!D:D,1,0)</f>
        <v>lp Nghezimani Clinic</v>
      </c>
    </row>
    <row r="2269" spans="1:6" x14ac:dyDescent="0.3">
      <c r="A2269" t="s">
        <v>2523</v>
      </c>
      <c r="B2269" t="s">
        <v>2740</v>
      </c>
      <c r="C2269" t="s">
        <v>2773</v>
      </c>
      <c r="D2269" t="s">
        <v>2797</v>
      </c>
      <c r="E2269">
        <v>1558</v>
      </c>
      <c r="F2269" t="str">
        <f>VLOOKUP(D2269,'General IEC Material'!D:D,1,0)</f>
        <v>lp Ngoabe Clinic</v>
      </c>
    </row>
    <row r="2270" spans="1:6" x14ac:dyDescent="0.3">
      <c r="A2270" t="s">
        <v>2523</v>
      </c>
      <c r="B2270" t="s">
        <v>2630</v>
      </c>
      <c r="C2270" t="s">
        <v>2642</v>
      </c>
      <c r="D2270" t="s">
        <v>2659</v>
      </c>
      <c r="E2270">
        <v>817</v>
      </c>
      <c r="F2270" t="str">
        <f>VLOOKUP(D2270,'General IEC Material'!D:D,1,0)</f>
        <v>lp Ngobe Clinic</v>
      </c>
    </row>
    <row r="2271" spans="1:6" x14ac:dyDescent="0.3">
      <c r="A2271" t="s">
        <v>2523</v>
      </c>
      <c r="B2271" t="s">
        <v>2834</v>
      </c>
      <c r="C2271" t="s">
        <v>2869</v>
      </c>
      <c r="D2271" t="s">
        <v>2890</v>
      </c>
      <c r="E2271">
        <v>1253</v>
      </c>
      <c r="F2271" t="str">
        <f>VLOOKUP(D2271,'General IEC Material'!D:D,1,0)</f>
        <v>lp Nkhensani Clinic</v>
      </c>
    </row>
    <row r="2272" spans="1:6" x14ac:dyDescent="0.3">
      <c r="A2272" t="s">
        <v>2523</v>
      </c>
      <c r="B2272" t="s">
        <v>2630</v>
      </c>
      <c r="C2272" t="s">
        <v>2642</v>
      </c>
      <c r="D2272" t="s">
        <v>2660</v>
      </c>
      <c r="E2272">
        <v>433</v>
      </c>
      <c r="F2272" t="str">
        <f>VLOOKUP(D2272,'General IEC Material'!D:D,1,0)</f>
        <v>lp Nkhensani Gateway Clinic</v>
      </c>
    </row>
    <row r="2273" spans="1:6" x14ac:dyDescent="0.3">
      <c r="A2273" t="s">
        <v>2523</v>
      </c>
      <c r="B2273" t="s">
        <v>2740</v>
      </c>
      <c r="C2273" t="s">
        <v>2773</v>
      </c>
      <c r="D2273" t="s">
        <v>2798</v>
      </c>
      <c r="E2273">
        <v>714</v>
      </c>
      <c r="F2273" t="str">
        <f>VLOOKUP(D2273,'General IEC Material'!D:D,1,0)</f>
        <v>lp Nkoana Clinic</v>
      </c>
    </row>
    <row r="2274" spans="1:6" x14ac:dyDescent="0.3">
      <c r="A2274" t="s">
        <v>2523</v>
      </c>
      <c r="B2274" t="s">
        <v>2630</v>
      </c>
      <c r="C2274" t="s">
        <v>2642</v>
      </c>
      <c r="D2274" t="s">
        <v>2661</v>
      </c>
      <c r="E2274">
        <v>738</v>
      </c>
      <c r="F2274" t="str">
        <f>VLOOKUP(D2274,'General IEC Material'!D:D,1,0)</f>
        <v>lp Nkomo B Clinic</v>
      </c>
    </row>
    <row r="2275" spans="1:6" x14ac:dyDescent="0.3">
      <c r="A2275" t="s">
        <v>2523</v>
      </c>
      <c r="B2275" t="s">
        <v>2630</v>
      </c>
      <c r="C2275" t="s">
        <v>2693</v>
      </c>
      <c r="D2275" t="s">
        <v>2719</v>
      </c>
      <c r="E2275">
        <v>1471</v>
      </c>
      <c r="F2275" t="str">
        <f>VLOOKUP(D2275,'General IEC Material'!D:D,1,0)</f>
        <v>lp Nkowankowa CHC</v>
      </c>
    </row>
    <row r="2276" spans="1:6" x14ac:dyDescent="0.3">
      <c r="A2276" t="s">
        <v>2523</v>
      </c>
      <c r="B2276" t="s">
        <v>2630</v>
      </c>
      <c r="C2276" t="s">
        <v>2642</v>
      </c>
      <c r="D2276" t="s">
        <v>2662</v>
      </c>
      <c r="E2276">
        <v>649</v>
      </c>
      <c r="F2276" t="str">
        <f>VLOOKUP(D2276,'General IEC Material'!D:D,1,0)</f>
        <v>lp Nkuri Clinic</v>
      </c>
    </row>
    <row r="2277" spans="1:6" x14ac:dyDescent="0.3">
      <c r="A2277" t="s">
        <v>2523</v>
      </c>
      <c r="B2277" t="s">
        <v>2524</v>
      </c>
      <c r="C2277" t="s">
        <v>2586</v>
      </c>
      <c r="D2277" t="s">
        <v>2615</v>
      </c>
      <c r="E2277">
        <v>1927</v>
      </c>
      <c r="F2277" t="str">
        <f>VLOOKUP(D2277,'General IEC Material'!D:D,1,0)</f>
        <v>lp Nobody Clinic</v>
      </c>
    </row>
    <row r="2278" spans="1:6" x14ac:dyDescent="0.3">
      <c r="A2278" t="s">
        <v>2523</v>
      </c>
      <c r="B2278" t="s">
        <v>2962</v>
      </c>
      <c r="C2278" t="s">
        <v>3018</v>
      </c>
      <c r="D2278" t="s">
        <v>3022</v>
      </c>
      <c r="E2278">
        <v>2396</v>
      </c>
      <c r="F2278" t="str">
        <f>VLOOKUP(D2278,'General IEC Material'!D:D,1,0)</f>
        <v>lp Northam Clinic</v>
      </c>
    </row>
    <row r="2279" spans="1:6" x14ac:dyDescent="0.3">
      <c r="A2279" t="s">
        <v>2523</v>
      </c>
      <c r="B2279" t="s">
        <v>2834</v>
      </c>
      <c r="C2279" t="s">
        <v>2869</v>
      </c>
      <c r="D2279" t="s">
        <v>2891</v>
      </c>
      <c r="E2279">
        <v>552</v>
      </c>
      <c r="F2279" t="str">
        <f>VLOOKUP(D2279,'General IEC Material'!D:D,1,0)</f>
        <v>lp Nthabalala Clinic</v>
      </c>
    </row>
    <row r="2280" spans="1:6" x14ac:dyDescent="0.3">
      <c r="A2280" t="s">
        <v>2523</v>
      </c>
      <c r="B2280" t="s">
        <v>2524</v>
      </c>
      <c r="C2280" t="s">
        <v>2576</v>
      </c>
      <c r="D2280" t="s">
        <v>2583</v>
      </c>
      <c r="E2280">
        <v>490</v>
      </c>
      <c r="F2280" t="str">
        <f>VLOOKUP(D2280,'General IEC Material'!D:D,1,0)</f>
        <v>lp Nthabiseng Clinic</v>
      </c>
    </row>
    <row r="2281" spans="1:6" x14ac:dyDescent="0.3">
      <c r="A2281" t="s">
        <v>2523</v>
      </c>
      <c r="B2281" t="s">
        <v>2834</v>
      </c>
      <c r="C2281" t="s">
        <v>2835</v>
      </c>
      <c r="D2281" t="s">
        <v>2857</v>
      </c>
      <c r="E2281">
        <v>424</v>
      </c>
      <c r="F2281" t="str">
        <f>VLOOKUP(D2281,'General IEC Material'!D:D,1,0)</f>
        <v>lp Ntlhaveni C Clinic</v>
      </c>
    </row>
    <row r="2282" spans="1:6" x14ac:dyDescent="0.3">
      <c r="A2282" t="s">
        <v>2523</v>
      </c>
      <c r="B2282" t="s">
        <v>2834</v>
      </c>
      <c r="C2282" t="s">
        <v>2835</v>
      </c>
      <c r="D2282" t="s">
        <v>2858</v>
      </c>
      <c r="E2282">
        <v>416</v>
      </c>
      <c r="F2282" t="str">
        <f>VLOOKUP(D2282,'General IEC Material'!D:D,1,0)</f>
        <v>lp Ntlhaveni D Clinic</v>
      </c>
    </row>
    <row r="2283" spans="1:6" x14ac:dyDescent="0.3">
      <c r="A2283" t="s">
        <v>2523</v>
      </c>
      <c r="B2283" t="s">
        <v>2834</v>
      </c>
      <c r="C2283" t="s">
        <v>2835</v>
      </c>
      <c r="D2283" t="s">
        <v>2859</v>
      </c>
      <c r="E2283">
        <v>458</v>
      </c>
      <c r="F2283" t="str">
        <f>VLOOKUP(D2283,'General IEC Material'!D:D,1,0)</f>
        <v>lp Ntlhaveni E Clinic</v>
      </c>
    </row>
    <row r="2284" spans="1:6" x14ac:dyDescent="0.3">
      <c r="A2284" t="s">
        <v>2523</v>
      </c>
      <c r="B2284" t="s">
        <v>2630</v>
      </c>
      <c r="C2284" t="s">
        <v>2642</v>
      </c>
      <c r="D2284" t="s">
        <v>2663</v>
      </c>
      <c r="E2284">
        <v>406</v>
      </c>
      <c r="F2284" t="str">
        <f>VLOOKUP(D2284,'General IEC Material'!D:D,1,0)</f>
        <v>lp Ntluri Clinic</v>
      </c>
    </row>
    <row r="2285" spans="1:6" x14ac:dyDescent="0.3">
      <c r="A2285" t="s">
        <v>2523</v>
      </c>
      <c r="B2285" t="s">
        <v>2630</v>
      </c>
      <c r="C2285" t="s">
        <v>2693</v>
      </c>
      <c r="D2285" t="s">
        <v>2720</v>
      </c>
      <c r="E2285">
        <v>1058</v>
      </c>
      <c r="F2285" t="str">
        <f>VLOOKUP(D2285,'General IEC Material'!D:D,1,0)</f>
        <v>lp Nyavana Clinic</v>
      </c>
    </row>
    <row r="2286" spans="1:6" x14ac:dyDescent="0.3">
      <c r="A2286" t="s">
        <v>2523</v>
      </c>
      <c r="B2286" t="s">
        <v>2834</v>
      </c>
      <c r="C2286" t="s">
        <v>2835</v>
      </c>
      <c r="D2286" t="s">
        <v>2860</v>
      </c>
      <c r="E2286">
        <v>622</v>
      </c>
      <c r="F2286" t="str">
        <f>VLOOKUP(D2286,'General IEC Material'!D:D,1,0)</f>
        <v>lp Olifantshoek Clinic</v>
      </c>
    </row>
    <row r="2287" spans="1:6" x14ac:dyDescent="0.3">
      <c r="A2287" t="s">
        <v>2523</v>
      </c>
      <c r="B2287" t="s">
        <v>2630</v>
      </c>
      <c r="C2287" t="s">
        <v>2693</v>
      </c>
      <c r="D2287" t="s">
        <v>2721</v>
      </c>
      <c r="E2287">
        <v>742</v>
      </c>
      <c r="F2287" t="str">
        <f>VLOOKUP(D2287,'General IEC Material'!D:D,1,0)</f>
        <v>lp Ooghoek Clinic</v>
      </c>
    </row>
    <row r="2288" spans="1:6" x14ac:dyDescent="0.3">
      <c r="A2288" t="s">
        <v>2523</v>
      </c>
      <c r="B2288" t="s">
        <v>2524</v>
      </c>
      <c r="C2288" t="s">
        <v>2552</v>
      </c>
      <c r="D2288" t="s">
        <v>2569</v>
      </c>
      <c r="E2288">
        <v>700</v>
      </c>
      <c r="F2288" t="str">
        <f>VLOOKUP(D2288,'General IEC Material'!D:D,1,0)</f>
        <v>lp Parliament Clinic</v>
      </c>
    </row>
    <row r="2289" spans="1:6" x14ac:dyDescent="0.3">
      <c r="A2289" t="s">
        <v>2523</v>
      </c>
      <c r="B2289" t="s">
        <v>2962</v>
      </c>
      <c r="C2289" t="s">
        <v>2975</v>
      </c>
      <c r="D2289" t="s">
        <v>2997</v>
      </c>
      <c r="E2289">
        <v>370</v>
      </c>
      <c r="F2289" t="str">
        <f>VLOOKUP(D2289,'General IEC Material'!D:D,1,0)</f>
        <v>lp Paulos Clinic</v>
      </c>
    </row>
    <row r="2290" spans="1:6" x14ac:dyDescent="0.3">
      <c r="A2290" t="s">
        <v>2523</v>
      </c>
      <c r="B2290" t="s">
        <v>2740</v>
      </c>
      <c r="C2290" t="s">
        <v>2773</v>
      </c>
      <c r="D2290" t="s">
        <v>2799</v>
      </c>
      <c r="E2290">
        <v>529</v>
      </c>
      <c r="F2290" t="str">
        <f>VLOOKUP(D2290,'General IEC Material'!D:D,1,0)</f>
        <v>lp Paulus Masha Clinic</v>
      </c>
    </row>
    <row r="2291" spans="1:6" x14ac:dyDescent="0.3">
      <c r="A2291" t="s">
        <v>2523</v>
      </c>
      <c r="B2291" t="s">
        <v>2740</v>
      </c>
      <c r="C2291" t="s">
        <v>2773</v>
      </c>
      <c r="D2291" t="s">
        <v>2800</v>
      </c>
      <c r="E2291">
        <v>644</v>
      </c>
      <c r="F2291" t="str">
        <f>VLOOKUP(D2291,'General IEC Material'!D:D,1,0)</f>
        <v>lp Penge CHC</v>
      </c>
    </row>
    <row r="2292" spans="1:6" x14ac:dyDescent="0.3">
      <c r="A2292" t="s">
        <v>2523</v>
      </c>
      <c r="B2292" t="s">
        <v>2834</v>
      </c>
      <c r="C2292" t="s">
        <v>2835</v>
      </c>
      <c r="D2292" t="s">
        <v>2861</v>
      </c>
      <c r="E2292">
        <v>362</v>
      </c>
      <c r="F2292" t="str">
        <f>VLOOKUP(D2292,'General IEC Material'!D:D,1,0)</f>
        <v>lp Peninghotsa Clinic</v>
      </c>
    </row>
    <row r="2293" spans="1:6" x14ac:dyDescent="0.3">
      <c r="A2293" t="s">
        <v>2523</v>
      </c>
      <c r="B2293" t="s">
        <v>2524</v>
      </c>
      <c r="C2293" t="s">
        <v>2576</v>
      </c>
      <c r="D2293" t="s">
        <v>2584</v>
      </c>
      <c r="E2293">
        <v>484</v>
      </c>
      <c r="F2293" t="str">
        <f>VLOOKUP(D2293,'General IEC Material'!D:D,1,0)</f>
        <v>lp Persie Clinic</v>
      </c>
    </row>
    <row r="2294" spans="1:6" x14ac:dyDescent="0.3">
      <c r="A2294" t="s">
        <v>2523</v>
      </c>
      <c r="B2294" t="s">
        <v>2524</v>
      </c>
      <c r="C2294" t="s">
        <v>2586</v>
      </c>
      <c r="D2294" t="s">
        <v>2616</v>
      </c>
      <c r="E2294">
        <v>3053</v>
      </c>
      <c r="F2294" t="str">
        <f>VLOOKUP(D2294,'General IEC Material'!D:D,1,0)</f>
        <v>lp Perskebult Clinic</v>
      </c>
    </row>
    <row r="2295" spans="1:6" x14ac:dyDescent="0.3">
      <c r="A2295" t="s">
        <v>2523</v>
      </c>
      <c r="B2295" t="s">
        <v>2834</v>
      </c>
      <c r="C2295" t="s">
        <v>2919</v>
      </c>
      <c r="D2295" t="s">
        <v>2940</v>
      </c>
      <c r="E2295">
        <v>904</v>
      </c>
      <c r="F2295" t="str">
        <f>VLOOKUP(D2295,'General IEC Material'!D:D,1,0)</f>
        <v>lp Pfanani Clinic</v>
      </c>
    </row>
    <row r="2296" spans="1:6" x14ac:dyDescent="0.3">
      <c r="A2296" t="s">
        <v>2523</v>
      </c>
      <c r="B2296" t="s">
        <v>2740</v>
      </c>
      <c r="C2296" t="s">
        <v>2812</v>
      </c>
      <c r="D2296" t="s">
        <v>2824</v>
      </c>
      <c r="E2296">
        <v>1008</v>
      </c>
      <c r="F2296" t="str">
        <f>VLOOKUP(D2296,'General IEC Material'!D:D,1,0)</f>
        <v>lp Phaahla Clinic</v>
      </c>
    </row>
    <row r="2297" spans="1:6" x14ac:dyDescent="0.3">
      <c r="A2297" t="s">
        <v>2523</v>
      </c>
      <c r="B2297" t="s">
        <v>2740</v>
      </c>
      <c r="C2297" t="s">
        <v>2773</v>
      </c>
      <c r="D2297" t="s">
        <v>2801</v>
      </c>
      <c r="E2297">
        <v>546</v>
      </c>
      <c r="F2297" t="str">
        <f>VLOOKUP(D2297,'General IEC Material'!D:D,1,0)</f>
        <v>lp Phaahlamanoge Clinic</v>
      </c>
    </row>
    <row r="2298" spans="1:6" x14ac:dyDescent="0.3">
      <c r="A2298" t="s">
        <v>2523</v>
      </c>
      <c r="B2298" t="s">
        <v>2834</v>
      </c>
      <c r="C2298" t="s">
        <v>2869</v>
      </c>
      <c r="D2298" t="s">
        <v>2892</v>
      </c>
      <c r="E2298">
        <v>818</v>
      </c>
      <c r="F2298" t="str">
        <f>VLOOKUP(D2298,'General IEC Material'!D:D,1,0)</f>
        <v>lp Phadzima Clinic</v>
      </c>
    </row>
    <row r="2299" spans="1:6" x14ac:dyDescent="0.3">
      <c r="A2299" t="s">
        <v>2523</v>
      </c>
      <c r="B2299" t="s">
        <v>2962</v>
      </c>
      <c r="C2299" t="s">
        <v>2975</v>
      </c>
      <c r="D2299" t="s">
        <v>2998</v>
      </c>
      <c r="E2299">
        <v>508</v>
      </c>
      <c r="F2299" t="str">
        <f>VLOOKUP(D2299,'General IEC Material'!D:D,1,0)</f>
        <v>lp Phafola Clinic</v>
      </c>
    </row>
    <row r="2300" spans="1:6" x14ac:dyDescent="0.3">
      <c r="A2300" t="s">
        <v>2523</v>
      </c>
      <c r="B2300" t="s">
        <v>2962</v>
      </c>
      <c r="C2300" t="s">
        <v>3011</v>
      </c>
      <c r="D2300" t="s">
        <v>3015</v>
      </c>
      <c r="E2300">
        <v>2119</v>
      </c>
      <c r="F2300" t="str">
        <f>VLOOKUP(D2300,'General IEC Material'!D:D,1,0)</f>
        <v>lp Phagameng Clinic</v>
      </c>
    </row>
    <row r="2301" spans="1:6" x14ac:dyDescent="0.3">
      <c r="A2301" t="s">
        <v>2523</v>
      </c>
      <c r="B2301" t="s">
        <v>2630</v>
      </c>
      <c r="C2301" t="s">
        <v>2631</v>
      </c>
      <c r="D2301" t="s">
        <v>2640</v>
      </c>
      <c r="E2301">
        <v>989</v>
      </c>
      <c r="F2301" t="str">
        <f>VLOOKUP(D2301,'General IEC Material'!D:D,1,0)</f>
        <v>lp Phalaborwa Busstop Clinic</v>
      </c>
    </row>
    <row r="2302" spans="1:6" x14ac:dyDescent="0.3">
      <c r="A2302" t="s">
        <v>2523</v>
      </c>
      <c r="B2302" t="s">
        <v>2740</v>
      </c>
      <c r="C2302" t="s">
        <v>2773</v>
      </c>
      <c r="D2302" t="s">
        <v>2802</v>
      </c>
      <c r="E2302">
        <v>1084</v>
      </c>
      <c r="F2302" t="str">
        <f>VLOOKUP(D2302,'General IEC Material'!D:D,1,0)</f>
        <v>lp Phasha Clinic</v>
      </c>
    </row>
    <row r="2303" spans="1:6" x14ac:dyDescent="0.3">
      <c r="A2303" t="s">
        <v>2523</v>
      </c>
      <c r="B2303" t="s">
        <v>2740</v>
      </c>
      <c r="C2303" t="s">
        <v>2812</v>
      </c>
      <c r="D2303" t="s">
        <v>2825</v>
      </c>
      <c r="E2303">
        <v>665</v>
      </c>
      <c r="F2303" t="str">
        <f>VLOOKUP(D2303,'General IEC Material'!D:D,1,0)</f>
        <v>lp Phatantsoane Clinic</v>
      </c>
    </row>
    <row r="2304" spans="1:6" x14ac:dyDescent="0.3">
      <c r="A2304" t="s">
        <v>2523</v>
      </c>
      <c r="B2304" t="s">
        <v>2630</v>
      </c>
      <c r="C2304" t="s">
        <v>2671</v>
      </c>
      <c r="D2304" t="s">
        <v>2686</v>
      </c>
      <c r="E2304">
        <v>546</v>
      </c>
      <c r="F2304" t="str">
        <f>VLOOKUP(D2304,'General IEC Material'!D:D,1,0)</f>
        <v>lp Pheeha Clinic</v>
      </c>
    </row>
    <row r="2305" spans="1:6" x14ac:dyDescent="0.3">
      <c r="A2305" t="s">
        <v>2523</v>
      </c>
      <c r="B2305" t="s">
        <v>2740</v>
      </c>
      <c r="C2305" t="s">
        <v>2741</v>
      </c>
      <c r="D2305" t="s">
        <v>2752</v>
      </c>
      <c r="E2305">
        <v>1464</v>
      </c>
      <c r="F2305" t="str">
        <f>VLOOKUP(D2305,'General IEC Material'!D:D,1,0)</f>
        <v>lp Philadelphia Gateway Clinic</v>
      </c>
    </row>
    <row r="2306" spans="1:6" x14ac:dyDescent="0.3">
      <c r="A2306" t="s">
        <v>2523</v>
      </c>
      <c r="B2306" t="s">
        <v>2834</v>
      </c>
      <c r="C2306" t="s">
        <v>2919</v>
      </c>
      <c r="D2306" t="s">
        <v>2941</v>
      </c>
      <c r="E2306">
        <v>974</v>
      </c>
      <c r="F2306" t="str">
        <f>VLOOKUP(D2306,'General IEC Material'!D:D,1,0)</f>
        <v>lp Phiphidi Clinic</v>
      </c>
    </row>
    <row r="2307" spans="1:6" x14ac:dyDescent="0.3">
      <c r="A2307" t="s">
        <v>2523</v>
      </c>
      <c r="B2307" t="s">
        <v>2740</v>
      </c>
      <c r="C2307" t="s">
        <v>2812</v>
      </c>
      <c r="D2307" t="s">
        <v>2826</v>
      </c>
      <c r="E2307">
        <v>1781</v>
      </c>
      <c r="F2307" t="str">
        <f>VLOOKUP(D2307,'General IEC Material'!D:D,1,0)</f>
        <v>lp Phokoane Clinic</v>
      </c>
    </row>
    <row r="2308" spans="1:6" x14ac:dyDescent="0.3">
      <c r="A2308" t="s">
        <v>2523</v>
      </c>
      <c r="B2308" t="s">
        <v>2962</v>
      </c>
      <c r="C2308" t="s">
        <v>2975</v>
      </c>
      <c r="D2308" t="s">
        <v>2999</v>
      </c>
      <c r="E2308">
        <v>670</v>
      </c>
      <c r="F2308" t="str">
        <f>VLOOKUP(D2308,'General IEC Material'!D:D,1,0)</f>
        <v>lp Pholotji Clinic</v>
      </c>
    </row>
    <row r="2309" spans="1:6" x14ac:dyDescent="0.3">
      <c r="A2309" t="s">
        <v>2523</v>
      </c>
      <c r="B2309" t="s">
        <v>2524</v>
      </c>
      <c r="C2309" t="s">
        <v>2586</v>
      </c>
      <c r="D2309" t="s">
        <v>2617</v>
      </c>
      <c r="E2309">
        <v>1556</v>
      </c>
      <c r="F2309" t="str">
        <f>VLOOKUP(D2309,'General IEC Material'!D:D,1,0)</f>
        <v>lp Phuti Clinic</v>
      </c>
    </row>
    <row r="2310" spans="1:6" x14ac:dyDescent="0.3">
      <c r="A2310" t="s">
        <v>2523</v>
      </c>
      <c r="B2310" t="s">
        <v>2962</v>
      </c>
      <c r="C2310" t="s">
        <v>2963</v>
      </c>
      <c r="D2310" t="s">
        <v>2965</v>
      </c>
      <c r="E2310">
        <v>737</v>
      </c>
      <c r="F2310" t="str">
        <f>VLOOKUP(D2310,'General IEC Material'!D:D,1,0)</f>
        <v>lp Pienaarsrivier Clinic</v>
      </c>
    </row>
    <row r="2311" spans="1:6" x14ac:dyDescent="0.3">
      <c r="A2311" t="s">
        <v>2523</v>
      </c>
      <c r="B2311" t="s">
        <v>2740</v>
      </c>
      <c r="C2311" t="s">
        <v>2773</v>
      </c>
      <c r="D2311" t="s">
        <v>2803</v>
      </c>
      <c r="E2311">
        <v>1645</v>
      </c>
      <c r="F2311" t="str">
        <f>VLOOKUP(D2311,'General IEC Material'!D:D,1,0)</f>
        <v>lp Praktiseer Clinic</v>
      </c>
    </row>
    <row r="2312" spans="1:6" x14ac:dyDescent="0.3">
      <c r="A2312" t="s">
        <v>2523</v>
      </c>
      <c r="B2312" t="s">
        <v>2740</v>
      </c>
      <c r="C2312" t="s">
        <v>2812</v>
      </c>
      <c r="D2312" t="s">
        <v>2827</v>
      </c>
      <c r="E2312">
        <v>844</v>
      </c>
      <c r="F2312" t="str">
        <f>VLOOKUP(D2312,'General IEC Material'!D:D,1,0)</f>
        <v>lp Probeerin Clinic</v>
      </c>
    </row>
    <row r="2313" spans="1:6" x14ac:dyDescent="0.3">
      <c r="A2313" t="s">
        <v>2523</v>
      </c>
      <c r="B2313" t="s">
        <v>2834</v>
      </c>
      <c r="C2313" t="s">
        <v>2869</v>
      </c>
      <c r="D2313" t="s">
        <v>2893</v>
      </c>
      <c r="E2313">
        <v>1217</v>
      </c>
      <c r="F2313" t="str">
        <f>VLOOKUP(D2313,'General IEC Material'!D:D,1,0)</f>
        <v>lp Rabali Clinic</v>
      </c>
    </row>
    <row r="2314" spans="1:6" x14ac:dyDescent="0.3">
      <c r="A2314" t="s">
        <v>2523</v>
      </c>
      <c r="B2314" t="s">
        <v>2524</v>
      </c>
      <c r="C2314" t="s">
        <v>2552</v>
      </c>
      <c r="D2314" t="s">
        <v>2570</v>
      </c>
      <c r="E2314">
        <v>660</v>
      </c>
      <c r="F2314" t="str">
        <f>VLOOKUP(D2314,'General IEC Material'!D:D,1,0)</f>
        <v>lp Rakgoatha Clinic</v>
      </c>
    </row>
    <row r="2315" spans="1:6" x14ac:dyDescent="0.3">
      <c r="A2315" t="s">
        <v>2523</v>
      </c>
      <c r="B2315" t="s">
        <v>2834</v>
      </c>
      <c r="C2315" t="s">
        <v>2919</v>
      </c>
      <c r="D2315" t="s">
        <v>2942</v>
      </c>
      <c r="E2315">
        <v>886</v>
      </c>
      <c r="F2315" t="str">
        <f>VLOOKUP(D2315,'General IEC Material'!D:D,1,0)</f>
        <v>lp Rambuda Clinic</v>
      </c>
    </row>
    <row r="2316" spans="1:6" x14ac:dyDescent="0.3">
      <c r="A2316" t="s">
        <v>2523</v>
      </c>
      <c r="B2316" t="s">
        <v>2740</v>
      </c>
      <c r="C2316" t="s">
        <v>2741</v>
      </c>
      <c r="D2316" t="s">
        <v>2753</v>
      </c>
      <c r="E2316">
        <v>1394</v>
      </c>
      <c r="F2316" t="str">
        <f>VLOOKUP(D2316,'General IEC Material'!D:D,1,0)</f>
        <v>lp Rammupudu Clinic</v>
      </c>
    </row>
    <row r="2317" spans="1:6" x14ac:dyDescent="0.3">
      <c r="A2317" t="s">
        <v>2523</v>
      </c>
      <c r="B2317" t="s">
        <v>2524</v>
      </c>
      <c r="C2317" t="s">
        <v>2576</v>
      </c>
      <c r="D2317" t="s">
        <v>2585</v>
      </c>
      <c r="E2317">
        <v>942</v>
      </c>
      <c r="F2317" t="str">
        <f>VLOOKUP(D2317,'General IEC Material'!D:D,1,0)</f>
        <v>lp Ramokgopa Clinic</v>
      </c>
    </row>
    <row r="2318" spans="1:6" x14ac:dyDescent="0.3">
      <c r="A2318" t="s">
        <v>2523</v>
      </c>
      <c r="B2318" t="s">
        <v>2630</v>
      </c>
      <c r="C2318" t="s">
        <v>2693</v>
      </c>
      <c r="D2318" t="s">
        <v>2722</v>
      </c>
      <c r="E2318">
        <v>682</v>
      </c>
      <c r="F2318" t="str">
        <f>VLOOKUP(D2318,'General IEC Material'!D:D,1,0)</f>
        <v>lp Ramotshinyadi Clinic</v>
      </c>
    </row>
    <row r="2319" spans="1:6" x14ac:dyDescent="0.3">
      <c r="A2319" t="s">
        <v>2523</v>
      </c>
      <c r="B2319" t="s">
        <v>2630</v>
      </c>
      <c r="C2319" t="s">
        <v>2671</v>
      </c>
      <c r="D2319" t="s">
        <v>2687</v>
      </c>
      <c r="E2319">
        <v>864</v>
      </c>
      <c r="F2319" t="str">
        <f>VLOOKUP(D2319,'General IEC Material'!D:D,1,0)</f>
        <v>lp Raphahlelo Clinic</v>
      </c>
    </row>
    <row r="2320" spans="1:6" x14ac:dyDescent="0.3">
      <c r="A2320" t="s">
        <v>2523</v>
      </c>
      <c r="B2320" t="s">
        <v>2630</v>
      </c>
      <c r="C2320" t="s">
        <v>2642</v>
      </c>
      <c r="D2320" t="s">
        <v>2664</v>
      </c>
      <c r="E2320">
        <v>572</v>
      </c>
      <c r="F2320" t="str">
        <f>VLOOKUP(D2320,'General IEC Material'!D:D,1,0)</f>
        <v>lp Ratanang Clinic</v>
      </c>
    </row>
    <row r="2321" spans="1:6" x14ac:dyDescent="0.3">
      <c r="A2321" t="s">
        <v>2523</v>
      </c>
      <c r="B2321" t="s">
        <v>2524</v>
      </c>
      <c r="C2321" t="s">
        <v>2525</v>
      </c>
      <c r="D2321" t="s">
        <v>2543</v>
      </c>
      <c r="E2321">
        <v>682</v>
      </c>
      <c r="F2321" t="str">
        <f>VLOOKUP(D2321,'General IEC Material'!D:D,1,0)</f>
        <v>lp Ratshaatshaa CHC</v>
      </c>
    </row>
    <row r="2322" spans="1:6" x14ac:dyDescent="0.3">
      <c r="A2322" t="s">
        <v>2523</v>
      </c>
      <c r="B2322" t="s">
        <v>2962</v>
      </c>
      <c r="C2322" t="s">
        <v>2975</v>
      </c>
      <c r="D2322" t="s">
        <v>3000</v>
      </c>
      <c r="E2322">
        <v>688</v>
      </c>
      <c r="F2322" t="str">
        <f>VLOOKUP(D2322,'General IEC Material'!D:D,1,0)</f>
        <v>lp Rebone Clinic</v>
      </c>
    </row>
    <row r="2323" spans="1:6" x14ac:dyDescent="0.3">
      <c r="A2323" t="s">
        <v>2523</v>
      </c>
      <c r="B2323" t="s">
        <v>2962</v>
      </c>
      <c r="C2323" t="s">
        <v>3018</v>
      </c>
      <c r="D2323" t="s">
        <v>3023</v>
      </c>
      <c r="E2323">
        <v>1229</v>
      </c>
      <c r="F2323" t="str">
        <f>VLOOKUP(D2323,'General IEC Material'!D:D,1,0)</f>
        <v>lp Regorogile 1 Clinic</v>
      </c>
    </row>
    <row r="2324" spans="1:6" x14ac:dyDescent="0.3">
      <c r="A2324" t="s">
        <v>2523</v>
      </c>
      <c r="B2324" t="s">
        <v>2962</v>
      </c>
      <c r="C2324" t="s">
        <v>3018</v>
      </c>
      <c r="D2324" t="s">
        <v>3024</v>
      </c>
      <c r="E2324">
        <v>730</v>
      </c>
      <c r="F2324" t="str">
        <f>VLOOKUP(D2324,'General IEC Material'!D:D,1,0)</f>
        <v>lp Regorogile 2 Clinic</v>
      </c>
    </row>
    <row r="2325" spans="1:6" x14ac:dyDescent="0.3">
      <c r="A2325" t="s">
        <v>2523</v>
      </c>
      <c r="B2325" t="s">
        <v>2630</v>
      </c>
      <c r="C2325" t="s">
        <v>2693</v>
      </c>
      <c r="D2325" t="s">
        <v>2723</v>
      </c>
      <c r="E2325">
        <v>1190</v>
      </c>
      <c r="F2325" t="str">
        <f>VLOOKUP(D2325,'General IEC Material'!D:D,1,0)</f>
        <v>lp Relela Clinic</v>
      </c>
    </row>
    <row r="2326" spans="1:6" x14ac:dyDescent="0.3">
      <c r="A2326" t="s">
        <v>2523</v>
      </c>
      <c r="B2326" t="s">
        <v>2524</v>
      </c>
      <c r="C2326" t="s">
        <v>2586</v>
      </c>
      <c r="D2326" t="s">
        <v>2618</v>
      </c>
      <c r="E2326">
        <v>3799</v>
      </c>
      <c r="F2326" t="str">
        <f>VLOOKUP(D2326,'General IEC Material'!D:D,1,0)</f>
        <v>lp Rethabile CHC</v>
      </c>
    </row>
    <row r="2327" spans="1:6" x14ac:dyDescent="0.3">
      <c r="A2327" t="s">
        <v>2523</v>
      </c>
      <c r="B2327" t="s">
        <v>2740</v>
      </c>
      <c r="C2327" t="s">
        <v>2773</v>
      </c>
      <c r="D2327" t="s">
        <v>2804</v>
      </c>
      <c r="E2327">
        <v>1218</v>
      </c>
      <c r="F2327" t="str">
        <f>VLOOKUP(D2327,'General IEC Material'!D:D,1,0)</f>
        <v>lp Riba Clinic</v>
      </c>
    </row>
    <row r="2328" spans="1:6" x14ac:dyDescent="0.3">
      <c r="A2328" t="s">
        <v>2523</v>
      </c>
      <c r="B2328" t="s">
        <v>2740</v>
      </c>
      <c r="C2328" t="s">
        <v>2812</v>
      </c>
      <c r="D2328" t="s">
        <v>2828</v>
      </c>
      <c r="E2328">
        <v>1197</v>
      </c>
      <c r="F2328" t="str">
        <f>VLOOKUP(D2328,'General IEC Material'!D:D,1,0)</f>
        <v>lp Rietfontein Clinic at Ngwaritsi</v>
      </c>
    </row>
    <row r="2329" spans="1:6" x14ac:dyDescent="0.3">
      <c r="A2329" t="s">
        <v>2523</v>
      </c>
      <c r="B2329" t="s">
        <v>2740</v>
      </c>
      <c r="C2329" t="s">
        <v>2773</v>
      </c>
      <c r="D2329" t="s">
        <v>2805</v>
      </c>
      <c r="E2329">
        <v>848</v>
      </c>
      <c r="F2329" t="str">
        <f>VLOOKUP(D2329,'General IEC Material'!D:D,1,0)</f>
        <v>lp Rietfontein Clinic of HC Boshoff</v>
      </c>
    </row>
    <row r="2330" spans="1:6" x14ac:dyDescent="0.3">
      <c r="A2330" t="s">
        <v>2523</v>
      </c>
      <c r="B2330" t="s">
        <v>2834</v>
      </c>
      <c r="C2330" t="s">
        <v>2869</v>
      </c>
      <c r="D2330" t="s">
        <v>2894</v>
      </c>
      <c r="E2330">
        <v>371</v>
      </c>
      <c r="F2330" t="str">
        <f>VLOOKUP(D2330,'General IEC Material'!D:D,1,0)</f>
        <v>lp Riverplaats Clinic</v>
      </c>
    </row>
    <row r="2331" spans="1:6" x14ac:dyDescent="0.3">
      <c r="A2331" t="s">
        <v>2523</v>
      </c>
      <c r="B2331" t="s">
        <v>2962</v>
      </c>
      <c r="C2331" t="s">
        <v>3011</v>
      </c>
      <c r="D2331" t="s">
        <v>3016</v>
      </c>
      <c r="E2331">
        <v>477</v>
      </c>
      <c r="F2331" t="str">
        <f>VLOOKUP(D2331,'General IEC Material'!D:D,1,0)</f>
        <v>lp Roedtan Clinic</v>
      </c>
    </row>
    <row r="2332" spans="1:6" x14ac:dyDescent="0.3">
      <c r="A2332" t="s">
        <v>2523</v>
      </c>
      <c r="B2332" t="s">
        <v>2962</v>
      </c>
      <c r="C2332" t="s">
        <v>3018</v>
      </c>
      <c r="D2332" t="s">
        <v>3025</v>
      </c>
      <c r="E2332">
        <v>537</v>
      </c>
      <c r="F2332" t="str">
        <f>VLOOKUP(D2332,'General IEC Material'!D:D,1,0)</f>
        <v>lp Rooiberg Clinic</v>
      </c>
    </row>
    <row r="2333" spans="1:6" x14ac:dyDescent="0.3">
      <c r="A2333" t="s">
        <v>2523</v>
      </c>
      <c r="B2333" t="s">
        <v>2740</v>
      </c>
      <c r="C2333" t="s">
        <v>2741</v>
      </c>
      <c r="D2333" t="s">
        <v>2754</v>
      </c>
      <c r="E2333">
        <v>559</v>
      </c>
      <c r="F2333" t="str">
        <f>VLOOKUP(D2333,'General IEC Material'!D:D,1,0)</f>
        <v>lp Roossenekal Clinic</v>
      </c>
    </row>
    <row r="2334" spans="1:6" x14ac:dyDescent="0.3">
      <c r="A2334" t="s">
        <v>2523</v>
      </c>
      <c r="B2334" t="s">
        <v>2524</v>
      </c>
      <c r="C2334" t="s">
        <v>2525</v>
      </c>
      <c r="D2334" t="s">
        <v>2544</v>
      </c>
      <c r="E2334">
        <v>372</v>
      </c>
      <c r="F2334" t="str">
        <f>VLOOKUP(D2334,'General IEC Material'!D:D,1,0)</f>
        <v>lp Rosenkrantz Clinic</v>
      </c>
    </row>
    <row r="2335" spans="1:6" x14ac:dyDescent="0.3">
      <c r="A2335" t="s">
        <v>2523</v>
      </c>
      <c r="B2335" t="s">
        <v>2630</v>
      </c>
      <c r="C2335" t="s">
        <v>2671</v>
      </c>
      <c r="D2335" t="s">
        <v>2688</v>
      </c>
      <c r="E2335">
        <v>726</v>
      </c>
      <c r="F2335" t="str">
        <f>VLOOKUP(D2335,'General IEC Material'!D:D,1,0)</f>
        <v>lp Rotterdam Clinic</v>
      </c>
    </row>
    <row r="2336" spans="1:6" x14ac:dyDescent="0.3">
      <c r="A2336" t="s">
        <v>2523</v>
      </c>
      <c r="B2336" t="s">
        <v>2834</v>
      </c>
      <c r="C2336" t="s">
        <v>2869</v>
      </c>
      <c r="D2336" t="s">
        <v>2895</v>
      </c>
      <c r="E2336">
        <v>901</v>
      </c>
      <c r="F2336" t="str">
        <f>VLOOKUP(D2336,'General IEC Material'!D:D,1,0)</f>
        <v>lp Rumani Clinic</v>
      </c>
    </row>
    <row r="2337" spans="1:6" x14ac:dyDescent="0.3">
      <c r="A2337" t="s">
        <v>2523</v>
      </c>
      <c r="B2337" t="s">
        <v>2524</v>
      </c>
      <c r="C2337" t="s">
        <v>2525</v>
      </c>
      <c r="D2337" t="s">
        <v>2545</v>
      </c>
      <c r="E2337">
        <v>344</v>
      </c>
      <c r="F2337" t="str">
        <f>VLOOKUP(D2337,'General IEC Material'!D:D,1,0)</f>
        <v>lp Sadu Clinic</v>
      </c>
    </row>
    <row r="2338" spans="1:6" x14ac:dyDescent="0.3">
      <c r="A2338" t="s">
        <v>2523</v>
      </c>
      <c r="B2338" t="s">
        <v>2834</v>
      </c>
      <c r="C2338" t="s">
        <v>2919</v>
      </c>
      <c r="D2338" t="s">
        <v>2943</v>
      </c>
      <c r="E2338">
        <v>649</v>
      </c>
      <c r="F2338" t="str">
        <f>VLOOKUP(D2338,'General IEC Material'!D:D,1,0)</f>
        <v>lp Sambandou Clinic</v>
      </c>
    </row>
    <row r="2339" spans="1:6" x14ac:dyDescent="0.3">
      <c r="A2339" t="s">
        <v>2523</v>
      </c>
      <c r="B2339" t="s">
        <v>2524</v>
      </c>
      <c r="C2339" t="s">
        <v>2525</v>
      </c>
      <c r="D2339" t="s">
        <v>2546</v>
      </c>
      <c r="E2339">
        <v>485</v>
      </c>
      <c r="F2339" t="str">
        <f>VLOOKUP(D2339,'General IEC Material'!D:D,1,0)</f>
        <v>lp Schoongezicht Clinic</v>
      </c>
    </row>
    <row r="2340" spans="1:6" x14ac:dyDescent="0.3">
      <c r="A2340" t="s">
        <v>2523</v>
      </c>
      <c r="B2340" t="s">
        <v>2740</v>
      </c>
      <c r="C2340" t="s">
        <v>2812</v>
      </c>
      <c r="D2340" t="s">
        <v>2829</v>
      </c>
      <c r="E2340">
        <v>1640</v>
      </c>
      <c r="F2340" t="str">
        <f>VLOOKUP(D2340,'General IEC Material'!D:D,1,0)</f>
        <v>lp Schoonoord Clinic</v>
      </c>
    </row>
    <row r="2341" spans="1:6" x14ac:dyDescent="0.3">
      <c r="A2341" t="s">
        <v>2523</v>
      </c>
      <c r="B2341" t="s">
        <v>2524</v>
      </c>
      <c r="C2341" t="s">
        <v>2525</v>
      </c>
      <c r="D2341" t="s">
        <v>2547</v>
      </c>
      <c r="E2341">
        <v>972</v>
      </c>
      <c r="F2341" t="str">
        <f>VLOOKUP(D2341,'General IEC Material'!D:D,1,0)</f>
        <v>lp Seakamela Clinic</v>
      </c>
    </row>
    <row r="2342" spans="1:6" x14ac:dyDescent="0.3">
      <c r="A2342" t="s">
        <v>2523</v>
      </c>
      <c r="B2342" t="s">
        <v>2630</v>
      </c>
      <c r="C2342" t="s">
        <v>2671</v>
      </c>
      <c r="D2342" t="s">
        <v>2689</v>
      </c>
      <c r="E2342">
        <v>729</v>
      </c>
      <c r="F2342" t="str">
        <f>VLOOKUP(D2342,'General IEC Material'!D:D,1,0)</f>
        <v>lp Seapole Clinic</v>
      </c>
    </row>
    <row r="2343" spans="1:6" x14ac:dyDescent="0.3">
      <c r="A2343" t="s">
        <v>2523</v>
      </c>
      <c r="B2343" t="s">
        <v>2524</v>
      </c>
      <c r="C2343" t="s">
        <v>2586</v>
      </c>
      <c r="D2343" t="s">
        <v>2619</v>
      </c>
      <c r="E2343">
        <v>1902</v>
      </c>
      <c r="F2343" t="str">
        <f>VLOOKUP(D2343,'General IEC Material'!D:D,1,0)</f>
        <v>lp Sebayeng Clinic</v>
      </c>
    </row>
    <row r="2344" spans="1:6" x14ac:dyDescent="0.3">
      <c r="A2344" t="s">
        <v>2523</v>
      </c>
      <c r="B2344" t="s">
        <v>2962</v>
      </c>
      <c r="C2344" t="s">
        <v>2975</v>
      </c>
      <c r="D2344" t="s">
        <v>3001</v>
      </c>
      <c r="E2344">
        <v>413</v>
      </c>
      <c r="F2344" t="str">
        <f>VLOOKUP(D2344,'General IEC Material'!D:D,1,0)</f>
        <v>lp Segole Clinic</v>
      </c>
    </row>
    <row r="2345" spans="1:6" x14ac:dyDescent="0.3">
      <c r="A2345" t="s">
        <v>2523</v>
      </c>
      <c r="B2345" t="s">
        <v>2524</v>
      </c>
      <c r="C2345" t="s">
        <v>2586</v>
      </c>
      <c r="D2345" t="s">
        <v>2620</v>
      </c>
      <c r="E2345">
        <v>849</v>
      </c>
      <c r="F2345" t="str">
        <f>VLOOKUP(D2345,'General IEC Material'!D:D,1,0)</f>
        <v>lp Sehlale Clinic</v>
      </c>
    </row>
    <row r="2346" spans="1:6" x14ac:dyDescent="0.3">
      <c r="A2346" t="s">
        <v>2523</v>
      </c>
      <c r="B2346" t="s">
        <v>2962</v>
      </c>
      <c r="C2346" t="s">
        <v>2975</v>
      </c>
      <c r="D2346" t="s">
        <v>3002</v>
      </c>
      <c r="E2346">
        <v>1078</v>
      </c>
      <c r="F2346" t="str">
        <f>VLOOKUP(D2346,'General IEC Material'!D:D,1,0)</f>
        <v>lp Sekgakgapeng Clinic</v>
      </c>
    </row>
    <row r="2347" spans="1:6" x14ac:dyDescent="0.3">
      <c r="A2347" t="s">
        <v>2523</v>
      </c>
      <c r="B2347" t="s">
        <v>2630</v>
      </c>
      <c r="C2347" t="s">
        <v>2671</v>
      </c>
      <c r="D2347" t="s">
        <v>2690</v>
      </c>
      <c r="E2347">
        <v>1607</v>
      </c>
      <c r="F2347" t="str">
        <f>VLOOKUP(D2347,'General IEC Material'!D:D,1,0)</f>
        <v>lp Sekgopo Clinic</v>
      </c>
    </row>
    <row r="2348" spans="1:6" x14ac:dyDescent="0.3">
      <c r="A2348" t="s">
        <v>2523</v>
      </c>
      <c r="B2348" t="s">
        <v>2630</v>
      </c>
      <c r="C2348" t="s">
        <v>2728</v>
      </c>
      <c r="D2348" t="s">
        <v>2734</v>
      </c>
      <c r="E2348">
        <v>754</v>
      </c>
      <c r="F2348" t="str">
        <f>VLOOKUP(D2348,'General IEC Material'!D:D,1,0)</f>
        <v>lp Sekororo Clinic</v>
      </c>
    </row>
    <row r="2349" spans="1:6" x14ac:dyDescent="0.3">
      <c r="A2349" t="s">
        <v>2523</v>
      </c>
      <c r="B2349" t="s">
        <v>2630</v>
      </c>
      <c r="C2349" t="s">
        <v>2728</v>
      </c>
      <c r="D2349" t="s">
        <v>2735</v>
      </c>
      <c r="E2349">
        <v>486</v>
      </c>
      <c r="F2349" t="str">
        <f>VLOOKUP(D2349,'General IEC Material'!D:D,1,0)</f>
        <v>lp Sekororo Gateway Clinic</v>
      </c>
    </row>
    <row r="2350" spans="1:6" x14ac:dyDescent="0.3">
      <c r="A2350" t="s">
        <v>2523</v>
      </c>
      <c r="B2350" t="s">
        <v>2962</v>
      </c>
      <c r="C2350" t="s">
        <v>2975</v>
      </c>
      <c r="D2350" t="s">
        <v>3003</v>
      </c>
      <c r="E2350">
        <v>497</v>
      </c>
      <c r="F2350" t="str">
        <f>VLOOKUP(D2350,'General IEC Material'!D:D,1,0)</f>
        <v>lp Sekuruwe Clinic</v>
      </c>
    </row>
    <row r="2351" spans="1:6" x14ac:dyDescent="0.3">
      <c r="A2351" t="s">
        <v>2523</v>
      </c>
      <c r="B2351" t="s">
        <v>2740</v>
      </c>
      <c r="C2351" t="s">
        <v>2773</v>
      </c>
      <c r="D2351" t="s">
        <v>2806</v>
      </c>
      <c r="E2351">
        <v>1548</v>
      </c>
      <c r="F2351" t="str">
        <f>VLOOKUP(D2351,'General IEC Material'!D:D,1,0)</f>
        <v>lp Selala Clinic</v>
      </c>
    </row>
    <row r="2352" spans="1:6" x14ac:dyDescent="0.3">
      <c r="A2352" t="s">
        <v>2523</v>
      </c>
      <c r="B2352" t="s">
        <v>2962</v>
      </c>
      <c r="C2352" t="s">
        <v>2968</v>
      </c>
      <c r="D2352" t="s">
        <v>2972</v>
      </c>
      <c r="E2352">
        <v>3291</v>
      </c>
      <c r="F2352" t="str">
        <f>VLOOKUP(D2352,'General IEC Material'!D:D,1,0)</f>
        <v>lp Seleka Clinic</v>
      </c>
    </row>
    <row r="2353" spans="1:6" x14ac:dyDescent="0.3">
      <c r="A2353" t="s">
        <v>2523</v>
      </c>
      <c r="B2353" t="s">
        <v>2740</v>
      </c>
      <c r="C2353" t="s">
        <v>2773</v>
      </c>
      <c r="D2353" t="s">
        <v>2807</v>
      </c>
      <c r="E2353">
        <v>546</v>
      </c>
      <c r="F2353" t="str">
        <f>VLOOKUP(D2353,'General IEC Material'!D:D,1,0)</f>
        <v>lp Selepe Clinic</v>
      </c>
    </row>
    <row r="2354" spans="1:6" x14ac:dyDescent="0.3">
      <c r="A2354" t="s">
        <v>2523</v>
      </c>
      <c r="B2354" t="s">
        <v>2524</v>
      </c>
      <c r="C2354" t="s">
        <v>2586</v>
      </c>
      <c r="D2354" t="s">
        <v>2621</v>
      </c>
      <c r="E2354">
        <v>669</v>
      </c>
      <c r="F2354" t="str">
        <f>VLOOKUP(D2354,'General IEC Material'!D:D,1,0)</f>
        <v>lp Sello-Moloto Clinic</v>
      </c>
    </row>
    <row r="2355" spans="1:6" x14ac:dyDescent="0.3">
      <c r="A2355" t="s">
        <v>2523</v>
      </c>
      <c r="B2355" t="s">
        <v>2630</v>
      </c>
      <c r="C2355" t="s">
        <v>2631</v>
      </c>
      <c r="D2355" t="s">
        <v>2641</v>
      </c>
      <c r="E2355">
        <v>651</v>
      </c>
      <c r="F2355" t="str">
        <f>VLOOKUP(D2355,'General IEC Material'!D:D,1,0)</f>
        <v>lp Seloane Clinic</v>
      </c>
    </row>
    <row r="2356" spans="1:6" x14ac:dyDescent="0.3">
      <c r="A2356" t="s">
        <v>2523</v>
      </c>
      <c r="B2356" t="s">
        <v>2524</v>
      </c>
      <c r="C2356" t="s">
        <v>2586</v>
      </c>
      <c r="D2356" t="s">
        <v>2622</v>
      </c>
      <c r="E2356">
        <v>1521</v>
      </c>
      <c r="F2356" t="str">
        <f>VLOOKUP(D2356,'General IEC Material'!D:D,1,0)</f>
        <v>lp Semenya Clinic</v>
      </c>
    </row>
    <row r="2357" spans="1:6" x14ac:dyDescent="0.3">
      <c r="A2357" t="s">
        <v>2523</v>
      </c>
      <c r="B2357" t="s">
        <v>2630</v>
      </c>
      <c r="C2357" t="s">
        <v>2671</v>
      </c>
      <c r="D2357" t="s">
        <v>2691</v>
      </c>
      <c r="E2357">
        <v>1044</v>
      </c>
      <c r="F2357" t="str">
        <f>VLOOKUP(D2357,'General IEC Material'!D:D,1,0)</f>
        <v>lp Senobela Clinic</v>
      </c>
    </row>
    <row r="2358" spans="1:6" x14ac:dyDescent="0.3">
      <c r="A2358" t="s">
        <v>2523</v>
      </c>
      <c r="B2358" t="s">
        <v>2524</v>
      </c>
      <c r="C2358" t="s">
        <v>2586</v>
      </c>
      <c r="D2358" t="s">
        <v>2623</v>
      </c>
      <c r="E2358">
        <v>486</v>
      </c>
      <c r="F2358" t="str">
        <f>VLOOKUP(D2358,'General IEC Material'!D:D,1,0)</f>
        <v>lp Seobi-Dikgale Clinic</v>
      </c>
    </row>
    <row r="2359" spans="1:6" x14ac:dyDescent="0.3">
      <c r="A2359" t="s">
        <v>2523</v>
      </c>
      <c r="B2359" t="s">
        <v>2740</v>
      </c>
      <c r="C2359" t="s">
        <v>2741</v>
      </c>
      <c r="D2359" t="s">
        <v>2755</v>
      </c>
      <c r="E2359">
        <v>962</v>
      </c>
      <c r="F2359" t="str">
        <f>VLOOKUP(D2359,'General IEC Material'!D:D,1,0)</f>
        <v>lp Sephaku Clinic</v>
      </c>
    </row>
    <row r="2360" spans="1:6" x14ac:dyDescent="0.3">
      <c r="A2360" t="s">
        <v>2523</v>
      </c>
      <c r="B2360" t="s">
        <v>2834</v>
      </c>
      <c r="C2360" t="s">
        <v>2869</v>
      </c>
      <c r="D2360" t="s">
        <v>2896</v>
      </c>
      <c r="E2360">
        <v>362</v>
      </c>
      <c r="F2360" t="str">
        <f>VLOOKUP(D2360,'General IEC Material'!D:D,1,0)</f>
        <v>lp Sereni Clinic</v>
      </c>
    </row>
    <row r="2361" spans="1:6" x14ac:dyDescent="0.3">
      <c r="A2361" t="s">
        <v>2523</v>
      </c>
      <c r="B2361" t="s">
        <v>2740</v>
      </c>
      <c r="C2361" t="s">
        <v>2773</v>
      </c>
      <c r="D2361" t="s">
        <v>2808</v>
      </c>
      <c r="E2361">
        <v>486</v>
      </c>
      <c r="F2361" t="str">
        <f>VLOOKUP(D2361,'General IEC Material'!D:D,1,0)</f>
        <v>lp Seroka Clinic</v>
      </c>
    </row>
    <row r="2362" spans="1:6" x14ac:dyDescent="0.3">
      <c r="A2362" t="s">
        <v>2523</v>
      </c>
      <c r="B2362" t="s">
        <v>2524</v>
      </c>
      <c r="C2362" t="s">
        <v>2586</v>
      </c>
      <c r="D2362" t="s">
        <v>2624</v>
      </c>
      <c r="E2362">
        <v>1899</v>
      </c>
      <c r="F2362" t="str">
        <f>VLOOKUP(D2362,'General IEC Material'!D:D,1,0)</f>
        <v>lp Seshego I Clinic</v>
      </c>
    </row>
    <row r="2363" spans="1:6" x14ac:dyDescent="0.3">
      <c r="A2363" t="s">
        <v>2523</v>
      </c>
      <c r="B2363" t="s">
        <v>2524</v>
      </c>
      <c r="C2363" t="s">
        <v>2586</v>
      </c>
      <c r="D2363" t="s">
        <v>2625</v>
      </c>
      <c r="E2363">
        <v>1204</v>
      </c>
      <c r="F2363" t="str">
        <f>VLOOKUP(D2363,'General IEC Material'!D:D,1,0)</f>
        <v>lp Seshego II Clinic</v>
      </c>
    </row>
    <row r="2364" spans="1:6" x14ac:dyDescent="0.3">
      <c r="A2364" t="s">
        <v>2523</v>
      </c>
      <c r="B2364" t="s">
        <v>2524</v>
      </c>
      <c r="C2364" t="s">
        <v>2586</v>
      </c>
      <c r="D2364" t="s">
        <v>2626</v>
      </c>
      <c r="E2364">
        <v>1063</v>
      </c>
      <c r="F2364" t="str">
        <f>VLOOKUP(D2364,'General IEC Material'!D:D,1,0)</f>
        <v>lp Seshego III Clinic</v>
      </c>
    </row>
    <row r="2365" spans="1:6" x14ac:dyDescent="0.3">
      <c r="A2365" t="s">
        <v>2523</v>
      </c>
      <c r="B2365" t="s">
        <v>2524</v>
      </c>
      <c r="C2365" t="s">
        <v>2586</v>
      </c>
      <c r="D2365" t="s">
        <v>2627</v>
      </c>
      <c r="E2365">
        <v>2433</v>
      </c>
      <c r="F2365" t="str">
        <f>VLOOKUP(D2365,'General IEC Material'!D:D,1,0)</f>
        <v>lp Seshego IV Clinic</v>
      </c>
    </row>
    <row r="2366" spans="1:6" x14ac:dyDescent="0.3">
      <c r="A2366" t="s">
        <v>2523</v>
      </c>
      <c r="B2366" t="s">
        <v>2740</v>
      </c>
      <c r="C2366" t="s">
        <v>2812</v>
      </c>
      <c r="D2366" t="s">
        <v>2830</v>
      </c>
      <c r="E2366">
        <v>619</v>
      </c>
      <c r="F2366" t="str">
        <f>VLOOKUP(D2366,'General IEC Material'!D:D,1,0)</f>
        <v>lp Setlabosoane Clinic</v>
      </c>
    </row>
    <row r="2367" spans="1:6" x14ac:dyDescent="0.3">
      <c r="A2367" t="s">
        <v>2523</v>
      </c>
      <c r="B2367" t="s">
        <v>2962</v>
      </c>
      <c r="C2367" t="s">
        <v>2963</v>
      </c>
      <c r="D2367" t="s">
        <v>2966</v>
      </c>
      <c r="E2367">
        <v>344</v>
      </c>
      <c r="F2367" t="str">
        <f>VLOOKUP(D2367,'General IEC Material'!D:D,1,0)</f>
        <v>lp Settlers Clinic</v>
      </c>
    </row>
    <row r="2368" spans="1:6" x14ac:dyDescent="0.3">
      <c r="A2368" t="s">
        <v>2523</v>
      </c>
      <c r="B2368" t="s">
        <v>2834</v>
      </c>
      <c r="C2368" t="s">
        <v>2908</v>
      </c>
      <c r="D2368" t="s">
        <v>2916</v>
      </c>
      <c r="E2368">
        <v>538</v>
      </c>
      <c r="F2368" t="str">
        <f>VLOOKUP(D2368,'General IEC Material'!D:D,1,0)</f>
        <v>lp Shakadza Clinic</v>
      </c>
    </row>
    <row r="2369" spans="1:6" x14ac:dyDescent="0.3">
      <c r="A2369" t="s">
        <v>2523</v>
      </c>
      <c r="B2369" t="s">
        <v>2834</v>
      </c>
      <c r="C2369" t="s">
        <v>2919</v>
      </c>
      <c r="D2369" t="s">
        <v>2944</v>
      </c>
      <c r="E2369">
        <v>1462</v>
      </c>
      <c r="F2369" t="str">
        <f>VLOOKUP(D2369,'General IEC Material'!D:D,1,0)</f>
        <v>lp Shayandima Clinic</v>
      </c>
    </row>
    <row r="2370" spans="1:6" x14ac:dyDescent="0.3">
      <c r="A2370" t="s">
        <v>2523</v>
      </c>
      <c r="B2370" t="s">
        <v>2834</v>
      </c>
      <c r="C2370" t="s">
        <v>2835</v>
      </c>
      <c r="D2370" t="s">
        <v>2862</v>
      </c>
      <c r="E2370">
        <v>980</v>
      </c>
      <c r="F2370" t="str">
        <f>VLOOKUP(D2370,'General IEC Material'!D:D,1,0)</f>
        <v>lp Shigalo Clinic</v>
      </c>
    </row>
    <row r="2371" spans="1:6" x14ac:dyDescent="0.3">
      <c r="A2371" t="s">
        <v>2523</v>
      </c>
      <c r="B2371" t="s">
        <v>2630</v>
      </c>
      <c r="C2371" t="s">
        <v>2642</v>
      </c>
      <c r="D2371" t="s">
        <v>2665</v>
      </c>
      <c r="E2371">
        <v>684</v>
      </c>
      <c r="F2371" t="str">
        <f>VLOOKUP(D2371,'General IEC Material'!D:D,1,0)</f>
        <v>lp Shikhumba Clinic</v>
      </c>
    </row>
    <row r="2372" spans="1:6" x14ac:dyDescent="0.3">
      <c r="A2372" t="s">
        <v>2523</v>
      </c>
      <c r="B2372" t="s">
        <v>2834</v>
      </c>
      <c r="C2372" t="s">
        <v>2835</v>
      </c>
      <c r="D2372" t="s">
        <v>2863</v>
      </c>
      <c r="E2372">
        <v>705</v>
      </c>
      <c r="F2372" t="str">
        <f>VLOOKUP(D2372,'General IEC Material'!D:D,1,0)</f>
        <v>lp Shikundu Clinic</v>
      </c>
    </row>
    <row r="2373" spans="1:6" x14ac:dyDescent="0.3">
      <c r="A2373" t="s">
        <v>2523</v>
      </c>
      <c r="B2373" t="s">
        <v>2630</v>
      </c>
      <c r="C2373" t="s">
        <v>2693</v>
      </c>
      <c r="D2373" t="s">
        <v>2724</v>
      </c>
      <c r="E2373">
        <v>1221</v>
      </c>
      <c r="F2373" t="str">
        <f>VLOOKUP(D2373,'General IEC Material'!D:D,1,0)</f>
        <v>lp Shiluvana CHC</v>
      </c>
    </row>
    <row r="2374" spans="1:6" x14ac:dyDescent="0.3">
      <c r="A2374" t="s">
        <v>2523</v>
      </c>
      <c r="B2374" t="s">
        <v>2834</v>
      </c>
      <c r="C2374" t="s">
        <v>2835</v>
      </c>
      <c r="D2374" t="s">
        <v>2864</v>
      </c>
      <c r="E2374">
        <v>777</v>
      </c>
      <c r="F2374" t="str">
        <f>VLOOKUP(D2374,'General IEC Material'!D:D,1,0)</f>
        <v>lp Shingwedzi Clinic</v>
      </c>
    </row>
    <row r="2375" spans="1:6" x14ac:dyDescent="0.3">
      <c r="A2375" t="s">
        <v>2523</v>
      </c>
      <c r="B2375" t="s">
        <v>2630</v>
      </c>
      <c r="C2375" t="s">
        <v>2642</v>
      </c>
      <c r="D2375" t="s">
        <v>2666</v>
      </c>
      <c r="E2375">
        <v>417</v>
      </c>
      <c r="F2375" t="str">
        <f>VLOOKUP(D2375,'General IEC Material'!D:D,1,0)</f>
        <v>lp Shitlakati Clinic</v>
      </c>
    </row>
    <row r="2376" spans="1:6" x14ac:dyDescent="0.3">
      <c r="A2376" t="s">
        <v>2523</v>
      </c>
      <c r="B2376" t="s">
        <v>2630</v>
      </c>
      <c r="C2376" t="s">
        <v>2642</v>
      </c>
      <c r="D2376" t="s">
        <v>2667</v>
      </c>
      <c r="E2376">
        <v>1026</v>
      </c>
      <c r="F2376" t="str">
        <f>VLOOKUP(D2376,'General IEC Material'!D:D,1,0)</f>
        <v>lp Shivulani Clinic</v>
      </c>
    </row>
    <row r="2377" spans="1:6" x14ac:dyDescent="0.3">
      <c r="A2377" t="s">
        <v>2523</v>
      </c>
      <c r="B2377" t="s">
        <v>2962</v>
      </c>
      <c r="C2377" t="s">
        <v>2968</v>
      </c>
      <c r="D2377" t="s">
        <v>2973</v>
      </c>
      <c r="E2377">
        <v>2275</v>
      </c>
      <c r="F2377" t="str">
        <f>VLOOKUP(D2377,'General IEC Material'!D:D,1,0)</f>
        <v>lp Shongoane Clinic</v>
      </c>
    </row>
    <row r="2378" spans="1:6" x14ac:dyDescent="0.3">
      <c r="A2378" t="s">
        <v>2523</v>
      </c>
      <c r="B2378" t="s">
        <v>2630</v>
      </c>
      <c r="C2378" t="s">
        <v>2671</v>
      </c>
      <c r="D2378" t="s">
        <v>2692</v>
      </c>
      <c r="E2378">
        <v>921</v>
      </c>
      <c r="F2378" t="str">
        <f>VLOOKUP(D2378,'General IEC Material'!D:D,1,0)</f>
        <v>lp Shotong Clinic</v>
      </c>
    </row>
    <row r="2379" spans="1:6" x14ac:dyDescent="0.3">
      <c r="A2379" t="s">
        <v>2523</v>
      </c>
      <c r="B2379" t="s">
        <v>2834</v>
      </c>
      <c r="C2379" t="s">
        <v>2919</v>
      </c>
      <c r="D2379" t="s">
        <v>2945</v>
      </c>
      <c r="E2379">
        <v>1858</v>
      </c>
      <c r="F2379" t="str">
        <f>VLOOKUP(D2379,'General IEC Material'!D:D,1,0)</f>
        <v>lp Sibasa Clinic</v>
      </c>
    </row>
    <row r="2380" spans="1:6" x14ac:dyDescent="0.3">
      <c r="A2380" t="s">
        <v>2523</v>
      </c>
      <c r="B2380" t="s">
        <v>2630</v>
      </c>
      <c r="C2380" t="s">
        <v>2642</v>
      </c>
      <c r="D2380" t="s">
        <v>2668</v>
      </c>
      <c r="E2380">
        <v>684</v>
      </c>
      <c r="F2380" t="str">
        <f>VLOOKUP(D2380,'General IEC Material'!D:D,1,0)</f>
        <v>lp Skimming Clinic</v>
      </c>
    </row>
    <row r="2381" spans="1:6" x14ac:dyDescent="0.3">
      <c r="A2381" t="s">
        <v>2523</v>
      </c>
      <c r="B2381" t="s">
        <v>2524</v>
      </c>
      <c r="C2381" t="s">
        <v>2552</v>
      </c>
      <c r="D2381" t="s">
        <v>2571</v>
      </c>
      <c r="E2381">
        <v>661</v>
      </c>
      <c r="F2381" t="str">
        <f>VLOOKUP(D2381,'General IEC Material'!D:D,1,0)</f>
        <v>lp Slypsteen Clinic</v>
      </c>
    </row>
    <row r="2382" spans="1:6" x14ac:dyDescent="0.3">
      <c r="A2382" t="s">
        <v>2523</v>
      </c>
      <c r="B2382" t="s">
        <v>2524</v>
      </c>
      <c r="C2382" t="s">
        <v>2552</v>
      </c>
      <c r="D2382" t="s">
        <v>2572</v>
      </c>
      <c r="E2382">
        <v>576</v>
      </c>
      <c r="F2382" t="str">
        <f>VLOOKUP(D2382,'General IEC Material'!D:D,1,0)</f>
        <v>lp Smugglers Union Clinic</v>
      </c>
    </row>
    <row r="2383" spans="1:6" x14ac:dyDescent="0.3">
      <c r="A2383" t="s">
        <v>2523</v>
      </c>
      <c r="B2383" t="s">
        <v>2524</v>
      </c>
      <c r="C2383" t="s">
        <v>2586</v>
      </c>
      <c r="D2383" t="s">
        <v>2628</v>
      </c>
      <c r="E2383">
        <v>1038</v>
      </c>
      <c r="F2383" t="str">
        <f>VLOOKUP(D2383,'General IEC Material'!D:D,1,0)</f>
        <v>lp Soetfontein Clinic</v>
      </c>
    </row>
    <row r="2384" spans="1:6" x14ac:dyDescent="0.3">
      <c r="A2384" t="s">
        <v>2523</v>
      </c>
      <c r="B2384" t="s">
        <v>2630</v>
      </c>
      <c r="C2384" t="s">
        <v>2728</v>
      </c>
      <c r="D2384" t="s">
        <v>2736</v>
      </c>
      <c r="E2384">
        <v>603</v>
      </c>
      <c r="F2384" t="str">
        <f>VLOOKUP(D2384,'General IEC Material'!D:D,1,0)</f>
        <v>lp Sophia/Sekwai Clinic</v>
      </c>
    </row>
    <row r="2385" spans="1:6" x14ac:dyDescent="0.3">
      <c r="A2385" t="s">
        <v>2523</v>
      </c>
      <c r="B2385" t="s">
        <v>2740</v>
      </c>
      <c r="C2385" t="s">
        <v>2757</v>
      </c>
      <c r="D2385" t="s">
        <v>2768</v>
      </c>
      <c r="E2385">
        <v>362</v>
      </c>
      <c r="F2385" t="str">
        <f>VLOOKUP(D2385,'General IEC Material'!D:D,1,0)</f>
        <v>lp Spitspunte Clinic</v>
      </c>
    </row>
    <row r="2386" spans="1:6" x14ac:dyDescent="0.3">
      <c r="A2386" t="s">
        <v>2523</v>
      </c>
      <c r="B2386" t="s">
        <v>2740</v>
      </c>
      <c r="C2386" t="s">
        <v>2812</v>
      </c>
      <c r="D2386" t="s">
        <v>2831</v>
      </c>
      <c r="E2386">
        <v>1382</v>
      </c>
      <c r="F2386" t="str">
        <f>VLOOKUP(D2386,'General IEC Material'!D:D,1,0)</f>
        <v>lp St Rita's Gateway Clinic</v>
      </c>
    </row>
    <row r="2387" spans="1:6" x14ac:dyDescent="0.3">
      <c r="A2387" t="s">
        <v>2523</v>
      </c>
      <c r="B2387" t="s">
        <v>2962</v>
      </c>
      <c r="C2387" t="s">
        <v>2968</v>
      </c>
      <c r="D2387" t="s">
        <v>2974</v>
      </c>
      <c r="E2387">
        <v>406</v>
      </c>
      <c r="F2387" t="str">
        <f>VLOOKUP(D2387,'General IEC Material'!D:D,1,0)</f>
        <v>lp Steenbokpan Clinic</v>
      </c>
    </row>
    <row r="2388" spans="1:6" x14ac:dyDescent="0.3">
      <c r="A2388" t="s">
        <v>2523</v>
      </c>
      <c r="B2388" t="s">
        <v>2740</v>
      </c>
      <c r="C2388" t="s">
        <v>2773</v>
      </c>
      <c r="D2388" t="s">
        <v>2809</v>
      </c>
      <c r="E2388">
        <v>527</v>
      </c>
      <c r="F2388" t="str">
        <f>VLOOKUP(D2388,'General IEC Material'!D:D,1,0)</f>
        <v>lp Sterkspruit Clinic</v>
      </c>
    </row>
    <row r="2389" spans="1:6" x14ac:dyDescent="0.3">
      <c r="A2389" t="s">
        <v>2523</v>
      </c>
      <c r="B2389" t="s">
        <v>2834</v>
      </c>
      <c r="C2389" t="s">
        <v>2919</v>
      </c>
      <c r="D2389" t="s">
        <v>2946</v>
      </c>
      <c r="E2389">
        <v>930</v>
      </c>
      <c r="F2389" t="str">
        <f>VLOOKUP(D2389,'General IEC Material'!D:D,1,0)</f>
        <v>lp Sterkstroom Clinic</v>
      </c>
    </row>
    <row r="2390" spans="1:6" x14ac:dyDescent="0.3">
      <c r="A2390" t="s">
        <v>2523</v>
      </c>
      <c r="B2390" t="s">
        <v>2962</v>
      </c>
      <c r="C2390" t="s">
        <v>2975</v>
      </c>
      <c r="D2390" t="s">
        <v>3004</v>
      </c>
      <c r="E2390">
        <v>446</v>
      </c>
      <c r="F2390" t="str">
        <f>VLOOKUP(D2390,'General IEC Material'!D:D,1,0)</f>
        <v>lp Sterkwater Clinic</v>
      </c>
    </row>
    <row r="2391" spans="1:6" x14ac:dyDescent="0.3">
      <c r="A2391" t="s">
        <v>2523</v>
      </c>
      <c r="B2391" t="s">
        <v>2834</v>
      </c>
      <c r="C2391" t="s">
        <v>2869</v>
      </c>
      <c r="D2391" t="s">
        <v>2897</v>
      </c>
      <c r="E2391">
        <v>492</v>
      </c>
      <c r="F2391" t="str">
        <f>VLOOKUP(D2391,'General IEC Material'!D:D,1,0)</f>
        <v>lp Straighthardt Clinic</v>
      </c>
    </row>
    <row r="2392" spans="1:6" x14ac:dyDescent="0.3">
      <c r="A2392" t="s">
        <v>2523</v>
      </c>
      <c r="B2392" t="s">
        <v>2740</v>
      </c>
      <c r="C2392" t="s">
        <v>2773</v>
      </c>
      <c r="D2392" t="s">
        <v>2810</v>
      </c>
      <c r="E2392">
        <v>1035</v>
      </c>
      <c r="F2392" t="str">
        <f>VLOOKUP(D2392,'General IEC Material'!D:D,1,0)</f>
        <v>lp Swaranang Clinic</v>
      </c>
    </row>
    <row r="2393" spans="1:6" x14ac:dyDescent="0.3">
      <c r="A2393" t="s">
        <v>2523</v>
      </c>
      <c r="B2393" t="s">
        <v>2962</v>
      </c>
      <c r="C2393" t="s">
        <v>3018</v>
      </c>
      <c r="D2393" t="s">
        <v>3026</v>
      </c>
      <c r="E2393">
        <v>711</v>
      </c>
      <c r="F2393" t="str">
        <f>VLOOKUP(D2393,'General IEC Material'!D:D,1,0)</f>
        <v>lp Swartklip Clinic</v>
      </c>
    </row>
    <row r="2394" spans="1:6" x14ac:dyDescent="0.3">
      <c r="A2394" t="s">
        <v>2523</v>
      </c>
      <c r="B2394" t="s">
        <v>2524</v>
      </c>
      <c r="C2394" t="s">
        <v>2525</v>
      </c>
      <c r="D2394" t="s">
        <v>2548</v>
      </c>
      <c r="E2394">
        <v>430</v>
      </c>
      <c r="F2394" t="str">
        <f>VLOOKUP(D2394,'General IEC Material'!D:D,1,0)</f>
        <v>lp Taaibos Clinic</v>
      </c>
    </row>
    <row r="2395" spans="1:6" x14ac:dyDescent="0.3">
      <c r="A2395" t="s">
        <v>2523</v>
      </c>
      <c r="B2395" t="s">
        <v>2740</v>
      </c>
      <c r="C2395" t="s">
        <v>2773</v>
      </c>
      <c r="D2395" t="s">
        <v>2811</v>
      </c>
      <c r="E2395">
        <v>522</v>
      </c>
      <c r="F2395" t="str">
        <f>VLOOKUP(D2395,'General IEC Material'!D:D,1,0)</f>
        <v>lp Taung Clinic</v>
      </c>
    </row>
    <row r="2396" spans="1:6" x14ac:dyDescent="0.3">
      <c r="A2396" t="s">
        <v>2523</v>
      </c>
      <c r="B2396" t="s">
        <v>2962</v>
      </c>
      <c r="C2396" t="s">
        <v>2975</v>
      </c>
      <c r="D2396" t="s">
        <v>3005</v>
      </c>
      <c r="E2396">
        <v>840</v>
      </c>
      <c r="F2396" t="str">
        <f>VLOOKUP(D2396,'General IEC Material'!D:D,1,0)</f>
        <v>lp Thabaleshoba CHC</v>
      </c>
    </row>
    <row r="2397" spans="1:6" x14ac:dyDescent="0.3">
      <c r="A2397" t="s">
        <v>2523</v>
      </c>
      <c r="B2397" t="s">
        <v>2962</v>
      </c>
      <c r="C2397" t="s">
        <v>3018</v>
      </c>
      <c r="D2397" t="s">
        <v>3027</v>
      </c>
      <c r="E2397">
        <v>1082</v>
      </c>
      <c r="F2397" t="str">
        <f>VLOOKUP(D2397,'General IEC Material'!D:D,1,0)</f>
        <v>lp Thabazimbi Clinic</v>
      </c>
    </row>
    <row r="2398" spans="1:6" x14ac:dyDescent="0.3">
      <c r="A2398" t="s">
        <v>2523</v>
      </c>
      <c r="B2398" t="s">
        <v>2630</v>
      </c>
      <c r="C2398" t="s">
        <v>2728</v>
      </c>
      <c r="D2398" t="s">
        <v>2737</v>
      </c>
      <c r="E2398">
        <v>645</v>
      </c>
      <c r="F2398" t="str">
        <f>VLOOKUP(D2398,'General IEC Material'!D:D,1,0)</f>
        <v>lp The Oaks Clinic</v>
      </c>
    </row>
    <row r="2399" spans="1:6" x14ac:dyDescent="0.3">
      <c r="A2399" t="s">
        <v>2523</v>
      </c>
      <c r="B2399" t="s">
        <v>2834</v>
      </c>
      <c r="C2399" t="s">
        <v>2919</v>
      </c>
      <c r="D2399" t="s">
        <v>2947</v>
      </c>
      <c r="E2399">
        <v>717</v>
      </c>
      <c r="F2399" t="str">
        <f>VLOOKUP(D2399,'General IEC Material'!D:D,1,0)</f>
        <v>lp Thengwe Clinic</v>
      </c>
    </row>
    <row r="2400" spans="1:6" x14ac:dyDescent="0.3">
      <c r="A2400" t="s">
        <v>2523</v>
      </c>
      <c r="B2400" t="s">
        <v>2834</v>
      </c>
      <c r="C2400" t="s">
        <v>2919</v>
      </c>
      <c r="D2400" t="s">
        <v>2948</v>
      </c>
      <c r="E2400">
        <v>2648</v>
      </c>
      <c r="F2400" t="str">
        <f>VLOOKUP(D2400,'General IEC Material'!D:D,1,0)</f>
        <v>lp Thohoyandou CHC</v>
      </c>
    </row>
    <row r="2401" spans="1:6" x14ac:dyDescent="0.3">
      <c r="A2401" t="s">
        <v>2523</v>
      </c>
      <c r="B2401" t="s">
        <v>2630</v>
      </c>
      <c r="C2401" t="s">
        <v>2642</v>
      </c>
      <c r="D2401" t="s">
        <v>2669</v>
      </c>
      <c r="E2401">
        <v>710</v>
      </c>
      <c r="F2401" t="str">
        <f>VLOOKUP(D2401,'General IEC Material'!D:D,1,0)</f>
        <v>lp Thomo Clinic</v>
      </c>
    </row>
    <row r="2402" spans="1:6" x14ac:dyDescent="0.3">
      <c r="A2402" t="s">
        <v>2523</v>
      </c>
      <c r="B2402" t="s">
        <v>2834</v>
      </c>
      <c r="C2402" t="s">
        <v>2919</v>
      </c>
      <c r="D2402" t="s">
        <v>2949</v>
      </c>
      <c r="E2402">
        <v>710</v>
      </c>
      <c r="F2402" t="str">
        <f>VLOOKUP(D2402,'General IEC Material'!D:D,1,0)</f>
        <v>lp Thondotshivhase Clinic</v>
      </c>
    </row>
    <row r="2403" spans="1:6" x14ac:dyDescent="0.3">
      <c r="A2403" t="s">
        <v>2523</v>
      </c>
      <c r="B2403" t="s">
        <v>2962</v>
      </c>
      <c r="C2403" t="s">
        <v>2975</v>
      </c>
      <c r="D2403" t="s">
        <v>3006</v>
      </c>
      <c r="E2403">
        <v>406</v>
      </c>
      <c r="F2403" t="str">
        <f>VLOOKUP(D2403,'General IEC Material'!D:D,1,0)</f>
        <v>lp Tiberius Clinic</v>
      </c>
    </row>
    <row r="2404" spans="1:6" x14ac:dyDescent="0.3">
      <c r="A2404" t="s">
        <v>2523</v>
      </c>
      <c r="B2404" t="s">
        <v>2834</v>
      </c>
      <c r="C2404" t="s">
        <v>2835</v>
      </c>
      <c r="D2404" t="s">
        <v>2865</v>
      </c>
      <c r="E2404">
        <v>1191</v>
      </c>
      <c r="F2404" t="str">
        <f>VLOOKUP(D2404,'General IEC Material'!D:D,1,0)</f>
        <v>lp Tiyani CHC</v>
      </c>
    </row>
    <row r="2405" spans="1:6" x14ac:dyDescent="0.3">
      <c r="A2405" t="s">
        <v>2523</v>
      </c>
      <c r="B2405" t="s">
        <v>2834</v>
      </c>
      <c r="C2405" t="s">
        <v>2835</v>
      </c>
      <c r="D2405" t="s">
        <v>2866</v>
      </c>
      <c r="E2405">
        <v>784</v>
      </c>
      <c r="F2405" t="str">
        <f>VLOOKUP(D2405,'General IEC Material'!D:D,1,0)</f>
        <v>lp Tlangelani Clinic</v>
      </c>
    </row>
    <row r="2406" spans="1:6" x14ac:dyDescent="0.3">
      <c r="A2406" t="s">
        <v>2523</v>
      </c>
      <c r="B2406" t="s">
        <v>2740</v>
      </c>
      <c r="C2406" t="s">
        <v>2757</v>
      </c>
      <c r="D2406" t="s">
        <v>2769</v>
      </c>
      <c r="E2406">
        <v>660</v>
      </c>
      <c r="F2406" t="str">
        <f>VLOOKUP(D2406,'General IEC Material'!D:D,1,0)</f>
        <v>lp Toitskraal Clinic</v>
      </c>
    </row>
    <row r="2407" spans="1:6" x14ac:dyDescent="0.3">
      <c r="A2407" t="s">
        <v>2523</v>
      </c>
      <c r="B2407" t="s">
        <v>2630</v>
      </c>
      <c r="C2407" t="s">
        <v>2693</v>
      </c>
      <c r="D2407" t="s">
        <v>2725</v>
      </c>
      <c r="E2407">
        <v>344</v>
      </c>
      <c r="F2407" t="str">
        <f>VLOOKUP(D2407,'General IEC Material'!D:D,1,0)</f>
        <v>lp Tours Clinic</v>
      </c>
    </row>
    <row r="2408" spans="1:6" x14ac:dyDescent="0.3">
      <c r="A2408" t="s">
        <v>2523</v>
      </c>
      <c r="B2408" t="s">
        <v>2524</v>
      </c>
      <c r="C2408" t="s">
        <v>2525</v>
      </c>
      <c r="D2408" t="s">
        <v>2549</v>
      </c>
      <c r="E2408">
        <v>372</v>
      </c>
      <c r="F2408" t="str">
        <f>VLOOKUP(D2408,'General IEC Material'!D:D,1,0)</f>
        <v>lp Towerfontein Clinic</v>
      </c>
    </row>
    <row r="2409" spans="1:6" x14ac:dyDescent="0.3">
      <c r="A2409" t="s">
        <v>2523</v>
      </c>
      <c r="B2409" t="s">
        <v>2962</v>
      </c>
      <c r="C2409" t="s">
        <v>2975</v>
      </c>
      <c r="D2409" t="s">
        <v>3007</v>
      </c>
      <c r="E2409">
        <v>880</v>
      </c>
      <c r="F2409" t="str">
        <f>VLOOKUP(D2409,'General IEC Material'!D:D,1,0)</f>
        <v>lp Tsamahansi Clinic</v>
      </c>
    </row>
    <row r="2410" spans="1:6" x14ac:dyDescent="0.3">
      <c r="A2410" t="s">
        <v>2523</v>
      </c>
      <c r="B2410" t="s">
        <v>2834</v>
      </c>
      <c r="C2410" t="s">
        <v>2869</v>
      </c>
      <c r="D2410" t="s">
        <v>2898</v>
      </c>
      <c r="E2410">
        <v>1379</v>
      </c>
      <c r="F2410" t="str">
        <f>VLOOKUP(D2410,'General IEC Material'!D:D,1,0)</f>
        <v>lp Tshakhuma Clinic</v>
      </c>
    </row>
    <row r="2411" spans="1:6" x14ac:dyDescent="0.3">
      <c r="A2411" t="s">
        <v>2523</v>
      </c>
      <c r="B2411" t="s">
        <v>2834</v>
      </c>
      <c r="C2411" t="s">
        <v>2919</v>
      </c>
      <c r="D2411" t="s">
        <v>2950</v>
      </c>
      <c r="E2411">
        <v>1041</v>
      </c>
      <c r="F2411" t="str">
        <f>VLOOKUP(D2411,'General IEC Material'!D:D,1,0)</f>
        <v>lp Tshaulu Clinic</v>
      </c>
    </row>
    <row r="2412" spans="1:6" x14ac:dyDescent="0.3">
      <c r="A2412" t="s">
        <v>2523</v>
      </c>
      <c r="B2412" t="s">
        <v>2740</v>
      </c>
      <c r="C2412" t="s">
        <v>2812</v>
      </c>
      <c r="D2412" t="s">
        <v>2832</v>
      </c>
      <c r="E2412">
        <v>1266</v>
      </c>
      <c r="F2412" t="str">
        <f>VLOOKUP(D2412,'General IEC Material'!D:D,1,0)</f>
        <v>lp Tshehlwaneng Clinic</v>
      </c>
    </row>
    <row r="2413" spans="1:6" x14ac:dyDescent="0.3">
      <c r="A2413" t="s">
        <v>2523</v>
      </c>
      <c r="B2413" t="s">
        <v>2834</v>
      </c>
      <c r="C2413" t="s">
        <v>2919</v>
      </c>
      <c r="D2413" t="s">
        <v>2951</v>
      </c>
      <c r="E2413">
        <v>604</v>
      </c>
      <c r="F2413" t="str">
        <f>VLOOKUP(D2413,'General IEC Material'!D:D,1,0)</f>
        <v>lp Tshififi Clinic</v>
      </c>
    </row>
    <row r="2414" spans="1:6" x14ac:dyDescent="0.3">
      <c r="A2414" t="s">
        <v>2523</v>
      </c>
      <c r="B2414" t="s">
        <v>2834</v>
      </c>
      <c r="C2414" t="s">
        <v>2919</v>
      </c>
      <c r="D2414" t="s">
        <v>2952</v>
      </c>
      <c r="E2414">
        <v>852</v>
      </c>
      <c r="F2414" t="str">
        <f>VLOOKUP(D2414,'General IEC Material'!D:D,1,0)</f>
        <v>lp Tshifudi Clinic</v>
      </c>
    </row>
    <row r="2415" spans="1:6" x14ac:dyDescent="0.3">
      <c r="A2415" t="s">
        <v>2523</v>
      </c>
      <c r="B2415" t="s">
        <v>2834</v>
      </c>
      <c r="C2415" t="s">
        <v>2919</v>
      </c>
      <c r="D2415" t="s">
        <v>2953</v>
      </c>
      <c r="E2415">
        <v>399</v>
      </c>
      <c r="F2415" t="str">
        <f>VLOOKUP(D2415,'General IEC Material'!D:D,1,0)</f>
        <v>lp Tshikundamalema Clinic</v>
      </c>
    </row>
    <row r="2416" spans="1:6" x14ac:dyDescent="0.3">
      <c r="A2416" t="s">
        <v>2523</v>
      </c>
      <c r="B2416" t="s">
        <v>2834</v>
      </c>
      <c r="C2416" t="s">
        <v>2869</v>
      </c>
      <c r="D2416" t="s">
        <v>2899</v>
      </c>
      <c r="E2416">
        <v>825</v>
      </c>
      <c r="F2416" t="str">
        <f>VLOOKUP(D2416,'General IEC Material'!D:D,1,0)</f>
        <v>lp Tshikuwi Clinic</v>
      </c>
    </row>
    <row r="2417" spans="1:6" x14ac:dyDescent="0.3">
      <c r="A2417" t="s">
        <v>2523</v>
      </c>
      <c r="B2417" t="s">
        <v>2834</v>
      </c>
      <c r="C2417" t="s">
        <v>2919</v>
      </c>
      <c r="D2417" t="s">
        <v>2954</v>
      </c>
      <c r="E2417">
        <v>888</v>
      </c>
      <c r="F2417" t="str">
        <f>VLOOKUP(D2417,'General IEC Material'!D:D,1,0)</f>
        <v>lp Tshilidzi Gateway Clinic</v>
      </c>
    </row>
    <row r="2418" spans="1:6" x14ac:dyDescent="0.3">
      <c r="A2418" t="s">
        <v>2523</v>
      </c>
      <c r="B2418" t="s">
        <v>2834</v>
      </c>
      <c r="C2418" t="s">
        <v>2869</v>
      </c>
      <c r="D2418" t="s">
        <v>2900</v>
      </c>
      <c r="E2418">
        <v>1578</v>
      </c>
      <c r="F2418" t="str">
        <f>VLOOKUP(D2418,'General IEC Material'!D:D,1,0)</f>
        <v>lp Tshilwavhusiku CHC</v>
      </c>
    </row>
    <row r="2419" spans="1:6" x14ac:dyDescent="0.3">
      <c r="A2419" t="s">
        <v>2523</v>
      </c>
      <c r="B2419" t="s">
        <v>2834</v>
      </c>
      <c r="C2419" t="s">
        <v>2835</v>
      </c>
      <c r="D2419" t="s">
        <v>2867</v>
      </c>
      <c r="E2419">
        <v>502</v>
      </c>
      <c r="F2419" t="str">
        <f>VLOOKUP(D2419,'General IEC Material'!D:D,1,0)</f>
        <v>lp Tshimbupfe Clinic</v>
      </c>
    </row>
    <row r="2420" spans="1:6" x14ac:dyDescent="0.3">
      <c r="A2420" t="s">
        <v>2523</v>
      </c>
      <c r="B2420" t="s">
        <v>2834</v>
      </c>
      <c r="C2420" t="s">
        <v>2869</v>
      </c>
      <c r="D2420" t="s">
        <v>2901</v>
      </c>
      <c r="E2420">
        <v>1577</v>
      </c>
      <c r="F2420" t="str">
        <f>VLOOKUP(D2420,'General IEC Material'!D:D,1,0)</f>
        <v>lp Tshino Clinic</v>
      </c>
    </row>
    <row r="2421" spans="1:6" x14ac:dyDescent="0.3">
      <c r="A2421" t="s">
        <v>2523</v>
      </c>
      <c r="B2421" t="s">
        <v>2834</v>
      </c>
      <c r="C2421" t="s">
        <v>2919</v>
      </c>
      <c r="D2421" t="s">
        <v>2955</v>
      </c>
      <c r="E2421">
        <v>911</v>
      </c>
      <c r="F2421" t="str">
        <f>VLOOKUP(D2421,'General IEC Material'!D:D,1,0)</f>
        <v>lp Tshiombo Clinic</v>
      </c>
    </row>
    <row r="2422" spans="1:6" x14ac:dyDescent="0.3">
      <c r="A2422" t="s">
        <v>2523</v>
      </c>
      <c r="B2422" t="s">
        <v>2834</v>
      </c>
      <c r="C2422" t="s">
        <v>2908</v>
      </c>
      <c r="D2422" t="s">
        <v>2917</v>
      </c>
      <c r="E2422">
        <v>730</v>
      </c>
      <c r="F2422" t="str">
        <f>VLOOKUP(D2422,'General IEC Material'!D:D,1,0)</f>
        <v>lp Tshipise Clinic</v>
      </c>
    </row>
    <row r="2423" spans="1:6" x14ac:dyDescent="0.3">
      <c r="A2423" t="s">
        <v>2523</v>
      </c>
      <c r="B2423" t="s">
        <v>2834</v>
      </c>
      <c r="C2423" t="s">
        <v>2919</v>
      </c>
      <c r="D2423" t="s">
        <v>2956</v>
      </c>
      <c r="E2423">
        <v>1075</v>
      </c>
      <c r="F2423" t="str">
        <f>VLOOKUP(D2423,'General IEC Material'!D:D,1,0)</f>
        <v>lp Tshisaulu Clinic</v>
      </c>
    </row>
    <row r="2424" spans="1:6" x14ac:dyDescent="0.3">
      <c r="A2424" t="s">
        <v>2523</v>
      </c>
      <c r="B2424" t="s">
        <v>2834</v>
      </c>
      <c r="C2424" t="s">
        <v>2908</v>
      </c>
      <c r="D2424" t="s">
        <v>2918</v>
      </c>
      <c r="E2424">
        <v>505</v>
      </c>
      <c r="F2424" t="str">
        <f>VLOOKUP(D2424,'General IEC Material'!D:D,1,0)</f>
        <v>lp Tshiungani Clinic</v>
      </c>
    </row>
    <row r="2425" spans="1:6" x14ac:dyDescent="0.3">
      <c r="A2425" t="s">
        <v>2523</v>
      </c>
      <c r="B2425" t="s">
        <v>2834</v>
      </c>
      <c r="C2425" t="s">
        <v>2919</v>
      </c>
      <c r="D2425" t="s">
        <v>2957</v>
      </c>
      <c r="E2425">
        <v>390</v>
      </c>
      <c r="F2425" t="str">
        <f>VLOOKUP(D2425,'General IEC Material'!D:D,1,0)</f>
        <v>lp Tshixwadza Clinic</v>
      </c>
    </row>
    <row r="2426" spans="1:6" x14ac:dyDescent="0.3">
      <c r="A2426" t="s">
        <v>2523</v>
      </c>
      <c r="B2426" t="s">
        <v>2740</v>
      </c>
      <c r="C2426" t="s">
        <v>2812</v>
      </c>
      <c r="D2426" t="s">
        <v>2833</v>
      </c>
      <c r="E2426">
        <v>518</v>
      </c>
      <c r="F2426" t="str">
        <f>VLOOKUP(D2426,'General IEC Material'!D:D,1,0)</f>
        <v>lp Tswaing Clinic</v>
      </c>
    </row>
    <row r="2427" spans="1:6" x14ac:dyDescent="0.3">
      <c r="A2427" t="s">
        <v>2523</v>
      </c>
      <c r="B2427" t="s">
        <v>2834</v>
      </c>
      <c r="C2427" t="s">
        <v>2919</v>
      </c>
      <c r="D2427" t="s">
        <v>2958</v>
      </c>
      <c r="E2427">
        <v>1033</v>
      </c>
      <c r="F2427" t="str">
        <f>VLOOKUP(D2427,'General IEC Material'!D:D,1,0)</f>
        <v>lp Tswinga Clinic</v>
      </c>
    </row>
    <row r="2428" spans="1:6" x14ac:dyDescent="0.3">
      <c r="A2428" t="s">
        <v>2523</v>
      </c>
      <c r="B2428" t="s">
        <v>2630</v>
      </c>
      <c r="C2428" t="s">
        <v>2728</v>
      </c>
      <c r="D2428" t="s">
        <v>2738</v>
      </c>
      <c r="E2428">
        <v>908</v>
      </c>
      <c r="F2428" t="str">
        <f>VLOOKUP(D2428,'General IEC Material'!D:D,1,0)</f>
        <v>lp Turkey Clinic</v>
      </c>
    </row>
    <row r="2429" spans="1:6" x14ac:dyDescent="0.3">
      <c r="A2429" t="s">
        <v>2523</v>
      </c>
      <c r="B2429" t="s">
        <v>2630</v>
      </c>
      <c r="C2429" t="s">
        <v>2693</v>
      </c>
      <c r="D2429" t="s">
        <v>2726</v>
      </c>
      <c r="E2429">
        <v>1112</v>
      </c>
      <c r="F2429" t="str">
        <f>VLOOKUP(D2429,'General IEC Material'!D:D,1,0)</f>
        <v>lp Tzaneen Clinic</v>
      </c>
    </row>
    <row r="2430" spans="1:6" x14ac:dyDescent="0.3">
      <c r="A2430" t="s">
        <v>2523</v>
      </c>
      <c r="B2430" t="s">
        <v>2524</v>
      </c>
      <c r="C2430" t="s">
        <v>2525</v>
      </c>
      <c r="D2430" t="s">
        <v>2550</v>
      </c>
      <c r="E2430">
        <v>344</v>
      </c>
      <c r="F2430" t="str">
        <f>VLOOKUP(D2430,'General IEC Material'!D:D,1,0)</f>
        <v>lp Uitkyk Clinic</v>
      </c>
    </row>
    <row r="2431" spans="1:6" x14ac:dyDescent="0.3">
      <c r="A2431" t="s">
        <v>2523</v>
      </c>
      <c r="B2431" t="s">
        <v>2524</v>
      </c>
      <c r="C2431" t="s">
        <v>2552</v>
      </c>
      <c r="D2431" t="s">
        <v>2573</v>
      </c>
      <c r="E2431">
        <v>649</v>
      </c>
      <c r="F2431" t="str">
        <f>VLOOKUP(D2431,'General IEC Material'!D:D,1,0)</f>
        <v>lp Unit R Clinic</v>
      </c>
    </row>
    <row r="2432" spans="1:6" x14ac:dyDescent="0.3">
      <c r="A2432" t="s">
        <v>2523</v>
      </c>
      <c r="B2432" t="s">
        <v>2962</v>
      </c>
      <c r="C2432" t="s">
        <v>2975</v>
      </c>
      <c r="D2432" t="s">
        <v>3008</v>
      </c>
      <c r="E2432">
        <v>455</v>
      </c>
      <c r="F2432" t="str">
        <f>VLOOKUP(D2432,'General IEC Material'!D:D,1,0)</f>
        <v>lp Vaalkop Clinic</v>
      </c>
    </row>
    <row r="2433" spans="1:6" x14ac:dyDescent="0.3">
      <c r="A2433" t="s">
        <v>2523</v>
      </c>
      <c r="B2433" t="s">
        <v>2962</v>
      </c>
      <c r="C2433" t="s">
        <v>3011</v>
      </c>
      <c r="D2433" t="s">
        <v>3017</v>
      </c>
      <c r="E2433">
        <v>2405</v>
      </c>
      <c r="F2433" t="str">
        <f>VLOOKUP(D2433,'General IEC Material'!D:D,1,0)</f>
        <v>lp Vaalwater Clinic</v>
      </c>
    </row>
    <row r="2434" spans="1:6" x14ac:dyDescent="0.3">
      <c r="A2434" t="s">
        <v>2523</v>
      </c>
      <c r="B2434" t="s">
        <v>2834</v>
      </c>
      <c r="C2434" t="s">
        <v>2869</v>
      </c>
      <c r="D2434" t="s">
        <v>2902</v>
      </c>
      <c r="E2434">
        <v>748</v>
      </c>
      <c r="F2434" t="str">
        <f>VLOOKUP(D2434,'General IEC Material'!D:D,1,0)</f>
        <v>lp Valdezia Clinic</v>
      </c>
    </row>
    <row r="2435" spans="1:6" x14ac:dyDescent="0.3">
      <c r="A2435" t="s">
        <v>2523</v>
      </c>
      <c r="B2435" t="s">
        <v>2740</v>
      </c>
      <c r="C2435" t="s">
        <v>2757</v>
      </c>
      <c r="D2435" t="s">
        <v>2770</v>
      </c>
      <c r="E2435">
        <v>693</v>
      </c>
      <c r="F2435" t="str">
        <f>VLOOKUP(D2435,'General IEC Material'!D:D,1,0)</f>
        <v>lp Van der Merwes Kraal Clinic</v>
      </c>
    </row>
    <row r="2436" spans="1:6" x14ac:dyDescent="0.3">
      <c r="A2436" t="s">
        <v>2523</v>
      </c>
      <c r="B2436" t="s">
        <v>2834</v>
      </c>
      <c r="C2436" t="s">
        <v>2869</v>
      </c>
      <c r="D2436" t="s">
        <v>2903</v>
      </c>
      <c r="E2436">
        <v>953</v>
      </c>
      <c r="F2436" t="str">
        <f>VLOOKUP(D2436,'General IEC Material'!D:D,1,0)</f>
        <v>lp Vhambelani Maelula Clinic</v>
      </c>
    </row>
    <row r="2437" spans="1:6" x14ac:dyDescent="0.3">
      <c r="A2437" t="s">
        <v>2523</v>
      </c>
      <c r="B2437" t="s">
        <v>2834</v>
      </c>
      <c r="C2437" t="s">
        <v>2919</v>
      </c>
      <c r="D2437" t="s">
        <v>2959</v>
      </c>
      <c r="E2437">
        <v>1078</v>
      </c>
      <c r="F2437" t="str">
        <f>VLOOKUP(D2437,'General IEC Material'!D:D,1,0)</f>
        <v>lp Vhufuli Tshitereke Clinic</v>
      </c>
    </row>
    <row r="2438" spans="1:6" x14ac:dyDescent="0.3">
      <c r="A2438" t="s">
        <v>2523</v>
      </c>
      <c r="B2438" t="s">
        <v>2834</v>
      </c>
      <c r="C2438" t="s">
        <v>2919</v>
      </c>
      <c r="D2438" t="s">
        <v>2960</v>
      </c>
      <c r="E2438">
        <v>503</v>
      </c>
      <c r="F2438" t="str">
        <f>VLOOKUP(D2438,'General IEC Material'!D:D,1,0)</f>
        <v>lp Vhurivhuri Clinic</v>
      </c>
    </row>
    <row r="2439" spans="1:6" x14ac:dyDescent="0.3">
      <c r="A2439" t="s">
        <v>2523</v>
      </c>
      <c r="B2439" t="s">
        <v>2740</v>
      </c>
      <c r="C2439" t="s">
        <v>2757</v>
      </c>
      <c r="D2439" t="s">
        <v>2771</v>
      </c>
      <c r="E2439">
        <v>492</v>
      </c>
      <c r="F2439" t="str">
        <f>VLOOKUP(D2439,'General IEC Material'!D:D,1,0)</f>
        <v>lp Vlaakplaas Clinic</v>
      </c>
    </row>
    <row r="2440" spans="1:6" x14ac:dyDescent="0.3">
      <c r="A2440" t="s">
        <v>2523</v>
      </c>
      <c r="B2440" t="s">
        <v>2834</v>
      </c>
      <c r="C2440" t="s">
        <v>2869</v>
      </c>
      <c r="D2440" t="s">
        <v>2904</v>
      </c>
      <c r="E2440">
        <v>1013</v>
      </c>
      <c r="F2440" t="str">
        <f>VLOOKUP(D2440,'General IEC Material'!D:D,1,0)</f>
        <v>lp Vleifontein Clinic</v>
      </c>
    </row>
    <row r="2441" spans="1:6" x14ac:dyDescent="0.3">
      <c r="A2441" t="s">
        <v>2523</v>
      </c>
      <c r="B2441" t="s">
        <v>2962</v>
      </c>
      <c r="C2441" t="s">
        <v>2975</v>
      </c>
      <c r="D2441" t="s">
        <v>3009</v>
      </c>
      <c r="E2441">
        <v>575</v>
      </c>
      <c r="F2441" t="str">
        <f>VLOOKUP(D2441,'General IEC Material'!D:D,1,0)</f>
        <v>lp Voortrekker Gateway Clinic</v>
      </c>
    </row>
    <row r="2442" spans="1:6" x14ac:dyDescent="0.3">
      <c r="A2442" t="s">
        <v>2523</v>
      </c>
      <c r="B2442" t="s">
        <v>2834</v>
      </c>
      <c r="C2442" t="s">
        <v>2869</v>
      </c>
      <c r="D2442" t="s">
        <v>2905</v>
      </c>
      <c r="E2442">
        <v>371</v>
      </c>
      <c r="F2442" t="str">
        <f>VLOOKUP(D2442,'General IEC Material'!D:D,1,0)</f>
        <v>lp Vuvha Clinic</v>
      </c>
    </row>
    <row r="2443" spans="1:6" x14ac:dyDescent="0.3">
      <c r="A2443" t="s">
        <v>2523</v>
      </c>
      <c r="B2443" t="s">
        <v>2834</v>
      </c>
      <c r="C2443" t="s">
        <v>2835</v>
      </c>
      <c r="D2443" t="s">
        <v>2868</v>
      </c>
      <c r="E2443">
        <v>536</v>
      </c>
      <c r="F2443" t="str">
        <f>VLOOKUP(D2443,'General IEC Material'!D:D,1,0)</f>
        <v>lp Vyeboom Clinic</v>
      </c>
    </row>
    <row r="2444" spans="1:6" x14ac:dyDescent="0.3">
      <c r="A2444" t="s">
        <v>2523</v>
      </c>
      <c r="B2444" t="s">
        <v>2962</v>
      </c>
      <c r="C2444" t="s">
        <v>2963</v>
      </c>
      <c r="D2444" t="s">
        <v>2967</v>
      </c>
      <c r="E2444">
        <v>1907</v>
      </c>
      <c r="F2444" t="str">
        <f>VLOOKUP(D2444,'General IEC Material'!D:D,1,0)</f>
        <v>lp Warmbaths Clinic</v>
      </c>
    </row>
    <row r="2445" spans="1:6" x14ac:dyDescent="0.3">
      <c r="A2445" t="s">
        <v>2523</v>
      </c>
      <c r="B2445" t="s">
        <v>2834</v>
      </c>
      <c r="C2445" t="s">
        <v>2869</v>
      </c>
      <c r="D2445" t="s">
        <v>2906</v>
      </c>
      <c r="E2445">
        <v>1040</v>
      </c>
      <c r="F2445" t="str">
        <f>VLOOKUP(D2445,'General IEC Material'!D:D,1,0)</f>
        <v>lp Waterval Clinic</v>
      </c>
    </row>
    <row r="2446" spans="1:6" x14ac:dyDescent="0.3">
      <c r="A2446" t="s">
        <v>2523</v>
      </c>
      <c r="B2446" t="s">
        <v>2834</v>
      </c>
      <c r="C2446" t="s">
        <v>2869</v>
      </c>
      <c r="D2446" t="s">
        <v>2907</v>
      </c>
      <c r="E2446">
        <v>516</v>
      </c>
      <c r="F2446" t="str">
        <f>VLOOKUP(D2446,'General IEC Material'!D:D,1,0)</f>
        <v>lp Wayeni Clinic</v>
      </c>
    </row>
    <row r="2447" spans="1:6" x14ac:dyDescent="0.3">
      <c r="A2447" t="s">
        <v>2523</v>
      </c>
      <c r="B2447" t="s">
        <v>2962</v>
      </c>
      <c r="C2447" t="s">
        <v>2975</v>
      </c>
      <c r="D2447" t="s">
        <v>3010</v>
      </c>
      <c r="E2447">
        <v>543</v>
      </c>
      <c r="F2447" t="str">
        <f>VLOOKUP(D2447,'General IEC Material'!D:D,1,0)</f>
        <v>lp Weltevreden Clinic</v>
      </c>
    </row>
    <row r="2448" spans="1:6" x14ac:dyDescent="0.3">
      <c r="A2448" t="s">
        <v>2523</v>
      </c>
      <c r="B2448" t="s">
        <v>2524</v>
      </c>
      <c r="C2448" t="s">
        <v>2586</v>
      </c>
      <c r="D2448" t="s">
        <v>2629</v>
      </c>
      <c r="E2448">
        <v>838</v>
      </c>
      <c r="F2448" t="str">
        <f>VLOOKUP(D2448,'General IEC Material'!D:D,1,0)</f>
        <v>lp WF Knobel Gateway Clinic</v>
      </c>
    </row>
    <row r="2449" spans="1:6" x14ac:dyDescent="0.3">
      <c r="A2449" t="s">
        <v>2523</v>
      </c>
      <c r="B2449" t="s">
        <v>2834</v>
      </c>
      <c r="C2449" t="s">
        <v>2919</v>
      </c>
      <c r="D2449" t="s">
        <v>2961</v>
      </c>
      <c r="E2449">
        <v>1444</v>
      </c>
      <c r="F2449" t="str">
        <f>VLOOKUP(D2449,'General IEC Material'!D:D,1,0)</f>
        <v>lp William Eddie CHC</v>
      </c>
    </row>
    <row r="2450" spans="1:6" x14ac:dyDescent="0.3">
      <c r="A2450" t="s">
        <v>2523</v>
      </c>
      <c r="B2450" t="s">
        <v>2630</v>
      </c>
      <c r="C2450" t="s">
        <v>2728</v>
      </c>
      <c r="D2450" t="s">
        <v>2739</v>
      </c>
      <c r="E2450">
        <v>748</v>
      </c>
      <c r="F2450" t="str">
        <f>VLOOKUP(D2450,'General IEC Material'!D:D,1,0)</f>
        <v>lp Willows Clinic</v>
      </c>
    </row>
    <row r="2451" spans="1:6" x14ac:dyDescent="0.3">
      <c r="A2451" t="s">
        <v>2523</v>
      </c>
      <c r="B2451" t="s">
        <v>2740</v>
      </c>
      <c r="C2451" t="s">
        <v>2757</v>
      </c>
      <c r="D2451" t="s">
        <v>2772</v>
      </c>
      <c r="E2451">
        <v>353</v>
      </c>
      <c r="F2451" t="str">
        <f>VLOOKUP(D2451,'General IEC Material'!D:D,1,0)</f>
        <v>lp Witfontein Clinic</v>
      </c>
    </row>
    <row r="2452" spans="1:6" x14ac:dyDescent="0.3">
      <c r="A2452" t="s">
        <v>2523</v>
      </c>
      <c r="B2452" t="s">
        <v>2740</v>
      </c>
      <c r="C2452" t="s">
        <v>2741</v>
      </c>
      <c r="D2452" t="s">
        <v>2756</v>
      </c>
      <c r="E2452">
        <v>1051</v>
      </c>
      <c r="F2452" t="str">
        <f>VLOOKUP(D2452,'General IEC Material'!D:D,1,0)</f>
        <v>lp Zaaiplaas Clinic</v>
      </c>
    </row>
    <row r="2453" spans="1:6" x14ac:dyDescent="0.3">
      <c r="A2453" t="s">
        <v>2523</v>
      </c>
      <c r="B2453" t="s">
        <v>2630</v>
      </c>
      <c r="C2453" t="s">
        <v>2693</v>
      </c>
      <c r="D2453" t="s">
        <v>2727</v>
      </c>
      <c r="E2453">
        <v>555</v>
      </c>
      <c r="F2453" t="str">
        <f>VLOOKUP(D2453,'General IEC Material'!D:D,1,0)</f>
        <v>lp Zangoma Clinic</v>
      </c>
    </row>
    <row r="2454" spans="1:6" x14ac:dyDescent="0.3">
      <c r="A2454" t="s">
        <v>2523</v>
      </c>
      <c r="B2454" t="s">
        <v>2630</v>
      </c>
      <c r="C2454" t="s">
        <v>2642</v>
      </c>
      <c r="D2454" t="s">
        <v>2670</v>
      </c>
      <c r="E2454">
        <v>935</v>
      </c>
      <c r="F2454" t="str">
        <f>VLOOKUP(D2454,'General IEC Material'!D:D,1,0)</f>
        <v>lp Zava Clinic</v>
      </c>
    </row>
    <row r="2455" spans="1:6" x14ac:dyDescent="0.3">
      <c r="A2455" t="s">
        <v>2523</v>
      </c>
      <c r="B2455" t="s">
        <v>2524</v>
      </c>
      <c r="C2455" t="s">
        <v>2552</v>
      </c>
      <c r="D2455" t="s">
        <v>2574</v>
      </c>
      <c r="E2455">
        <v>396</v>
      </c>
      <c r="F2455" t="str">
        <f>VLOOKUP(D2455,'General IEC Material'!D:D,1,0)</f>
        <v>lp Zebediela Clinic</v>
      </c>
    </row>
    <row r="2456" spans="1:6" x14ac:dyDescent="0.3">
      <c r="A2456" t="s">
        <v>2523</v>
      </c>
      <c r="B2456" t="s">
        <v>2524</v>
      </c>
      <c r="C2456" t="s">
        <v>2552</v>
      </c>
      <c r="D2456" t="s">
        <v>2575</v>
      </c>
      <c r="E2456">
        <v>576</v>
      </c>
      <c r="F2456" t="str">
        <f>VLOOKUP(D2456,'General IEC Material'!D:D,1,0)</f>
        <v>lp Zebediela Gateway Clinic</v>
      </c>
    </row>
    <row r="2457" spans="1:6" x14ac:dyDescent="0.3">
      <c r="A2457" t="s">
        <v>2523</v>
      </c>
      <c r="B2457" t="s">
        <v>2524</v>
      </c>
      <c r="C2457" t="s">
        <v>2525</v>
      </c>
      <c r="D2457" t="s">
        <v>2551</v>
      </c>
      <c r="E2457">
        <v>372</v>
      </c>
      <c r="F2457" t="str">
        <f>VLOOKUP(D2457,'General IEC Material'!D:D,1,0)</f>
        <v>lp Zeist Clinic</v>
      </c>
    </row>
    <row r="2458" spans="1:6" x14ac:dyDescent="0.3">
      <c r="A2458" t="s">
        <v>123</v>
      </c>
      <c r="B2458" t="s">
        <v>132</v>
      </c>
      <c r="C2458" t="s">
        <v>133</v>
      </c>
      <c r="D2458" t="s">
        <v>451</v>
      </c>
      <c r="E2458">
        <v>2818</v>
      </c>
      <c r="F2458" t="str">
        <f>VLOOKUP(D2458,'General IEC Material'!D:D,1,0)</f>
        <v>mp Ackerville Clinic</v>
      </c>
    </row>
    <row r="2459" spans="1:6" x14ac:dyDescent="0.3">
      <c r="A2459" t="s">
        <v>123</v>
      </c>
      <c r="B2459" t="s">
        <v>124</v>
      </c>
      <c r="C2459" t="s">
        <v>3028</v>
      </c>
      <c r="D2459" t="s">
        <v>3029</v>
      </c>
      <c r="E2459">
        <v>905</v>
      </c>
      <c r="F2459" t="str">
        <f>VLOOKUP(D2459,'General IEC Material'!D:D,1,0)</f>
        <v>mp Agincourt CHC</v>
      </c>
    </row>
    <row r="2460" spans="1:6" x14ac:dyDescent="0.3">
      <c r="A2460" t="s">
        <v>123</v>
      </c>
      <c r="B2460" t="s">
        <v>132</v>
      </c>
      <c r="C2460" t="s">
        <v>3207</v>
      </c>
      <c r="D2460" t="s">
        <v>3208</v>
      </c>
      <c r="E2460">
        <v>556</v>
      </c>
      <c r="F2460" t="str">
        <f>VLOOKUP(D2460,'General IEC Material'!D:D,1,0)</f>
        <v>mp Allemansdrift B Clinic</v>
      </c>
    </row>
    <row r="2461" spans="1:6" x14ac:dyDescent="0.3">
      <c r="A2461" t="s">
        <v>123</v>
      </c>
      <c r="B2461" t="s">
        <v>132</v>
      </c>
      <c r="C2461" t="s">
        <v>3207</v>
      </c>
      <c r="D2461" t="s">
        <v>3209</v>
      </c>
      <c r="E2461">
        <v>836</v>
      </c>
      <c r="F2461" t="str">
        <f>VLOOKUP(D2461,'General IEC Material'!D:D,1,0)</f>
        <v>mp Allemansdrift C CHC</v>
      </c>
    </row>
    <row r="2462" spans="1:6" x14ac:dyDescent="0.3">
      <c r="A2462" t="s">
        <v>123</v>
      </c>
      <c r="B2462" t="s">
        <v>127</v>
      </c>
      <c r="C2462" t="s">
        <v>3172</v>
      </c>
      <c r="D2462" t="s">
        <v>3173</v>
      </c>
      <c r="E2462">
        <v>564</v>
      </c>
      <c r="F2462" t="str">
        <f>VLOOKUP(D2462,'General IEC Material'!D:D,1,0)</f>
        <v>mp Amersfoort Clinic</v>
      </c>
    </row>
    <row r="2463" spans="1:6" x14ac:dyDescent="0.3">
      <c r="A2463" t="s">
        <v>123</v>
      </c>
      <c r="B2463" t="s">
        <v>127</v>
      </c>
      <c r="C2463" t="s">
        <v>130</v>
      </c>
      <c r="D2463" t="s">
        <v>447</v>
      </c>
      <c r="E2463">
        <v>2840</v>
      </c>
      <c r="F2463" t="str">
        <f>VLOOKUP(D2463,'General IEC Material'!D:D,1,0)</f>
        <v>mp Amsterdam Clinic</v>
      </c>
    </row>
    <row r="2464" spans="1:6" x14ac:dyDescent="0.3">
      <c r="A2464" t="s">
        <v>123</v>
      </c>
      <c r="B2464" t="s">
        <v>127</v>
      </c>
      <c r="C2464" t="s">
        <v>3144</v>
      </c>
      <c r="D2464" t="s">
        <v>3145</v>
      </c>
      <c r="E2464">
        <v>462</v>
      </c>
      <c r="F2464" t="str">
        <f>VLOOKUP(D2464,'General IEC Material'!D:D,1,0)</f>
        <v>mp Arnhemburg Clinic</v>
      </c>
    </row>
    <row r="2465" spans="1:6" x14ac:dyDescent="0.3">
      <c r="A2465" t="s">
        <v>123</v>
      </c>
      <c r="B2465" t="s">
        <v>124</v>
      </c>
      <c r="C2465" t="s">
        <v>3028</v>
      </c>
      <c r="D2465" t="s">
        <v>3030</v>
      </c>
      <c r="E2465">
        <v>804</v>
      </c>
      <c r="F2465" t="str">
        <f>VLOOKUP(D2465,'General IEC Material'!D:D,1,0)</f>
        <v>mp Arthurseat Clinic</v>
      </c>
    </row>
    <row r="2466" spans="1:6" x14ac:dyDescent="0.3">
      <c r="A2466" t="s">
        <v>123</v>
      </c>
      <c r="B2466" t="s">
        <v>124</v>
      </c>
      <c r="C2466" t="s">
        <v>3028</v>
      </c>
      <c r="D2466" t="s">
        <v>3031</v>
      </c>
      <c r="E2466">
        <v>697</v>
      </c>
      <c r="F2466" t="str">
        <f>VLOOKUP(D2466,'General IEC Material'!D:D,1,0)</f>
        <v>mp Arthurstone Clinic</v>
      </c>
    </row>
    <row r="2467" spans="1:6" x14ac:dyDescent="0.3">
      <c r="A2467" t="s">
        <v>123</v>
      </c>
      <c r="B2467" t="s">
        <v>127</v>
      </c>
      <c r="C2467" t="s">
        <v>3144</v>
      </c>
      <c r="D2467" t="s">
        <v>3146</v>
      </c>
      <c r="E2467">
        <v>713</v>
      </c>
      <c r="F2467" t="str">
        <f>VLOOKUP(D2467,'General IEC Material'!D:D,1,0)</f>
        <v>mp Badplaas CHC</v>
      </c>
    </row>
    <row r="2468" spans="1:6" x14ac:dyDescent="0.3">
      <c r="A2468" t="s">
        <v>123</v>
      </c>
      <c r="B2468" t="s">
        <v>127</v>
      </c>
      <c r="C2468" t="s">
        <v>3166</v>
      </c>
      <c r="D2468" t="s">
        <v>3167</v>
      </c>
      <c r="E2468">
        <v>899</v>
      </c>
      <c r="F2468" t="str">
        <f>VLOOKUP(D2468,'General IEC Material'!D:D,1,0)</f>
        <v>mp Balfour CHC</v>
      </c>
    </row>
    <row r="2469" spans="1:6" x14ac:dyDescent="0.3">
      <c r="A2469" t="s">
        <v>123</v>
      </c>
      <c r="B2469" t="s">
        <v>127</v>
      </c>
      <c r="C2469" t="s">
        <v>3166</v>
      </c>
      <c r="D2469" t="s">
        <v>3168</v>
      </c>
      <c r="E2469">
        <v>638</v>
      </c>
      <c r="F2469" t="str">
        <f>VLOOKUP(D2469,'General IEC Material'!D:D,1,0)</f>
        <v>mp Balfour Clinic</v>
      </c>
    </row>
    <row r="2470" spans="1:6" x14ac:dyDescent="0.3">
      <c r="A2470" t="s">
        <v>123</v>
      </c>
      <c r="B2470" t="s">
        <v>124</v>
      </c>
      <c r="C2470" t="s">
        <v>125</v>
      </c>
      <c r="D2470" t="s">
        <v>3068</v>
      </c>
      <c r="E2470">
        <v>1157</v>
      </c>
      <c r="F2470" t="str">
        <f>VLOOKUP(D2470,'General IEC Material'!D:D,1,0)</f>
        <v>mp Barberton Clinic</v>
      </c>
    </row>
    <row r="2471" spans="1:6" x14ac:dyDescent="0.3">
      <c r="A2471" t="s">
        <v>123</v>
      </c>
      <c r="B2471" t="s">
        <v>124</v>
      </c>
      <c r="C2471" t="s">
        <v>125</v>
      </c>
      <c r="D2471" t="s">
        <v>3069</v>
      </c>
      <c r="E2471">
        <v>755</v>
      </c>
      <c r="F2471" t="str">
        <f>VLOOKUP(D2471,'General IEC Material'!D:D,1,0)</f>
        <v>mp Barberton Gateway Clinic</v>
      </c>
    </row>
    <row r="2472" spans="1:6" x14ac:dyDescent="0.3">
      <c r="A2472" t="s">
        <v>123</v>
      </c>
      <c r="B2472" t="s">
        <v>132</v>
      </c>
      <c r="C2472" t="s">
        <v>133</v>
      </c>
      <c r="D2472" t="s">
        <v>452</v>
      </c>
      <c r="E2472">
        <v>2787</v>
      </c>
      <c r="F2472" t="str">
        <f>VLOOKUP(D2472,'General IEC Material'!D:D,1,0)</f>
        <v>mp Beatty Clinic</v>
      </c>
    </row>
    <row r="2473" spans="1:6" x14ac:dyDescent="0.3">
      <c r="A2473" t="s">
        <v>123</v>
      </c>
      <c r="B2473" t="s">
        <v>124</v>
      </c>
      <c r="C2473" t="s">
        <v>3028</v>
      </c>
      <c r="D2473" t="s">
        <v>3032</v>
      </c>
      <c r="E2473">
        <v>781</v>
      </c>
      <c r="F2473" t="str">
        <f>VLOOKUP(D2473,'General IEC Material'!D:D,1,0)</f>
        <v>mp Belfast Clinic (Bushbuckridge)</v>
      </c>
    </row>
    <row r="2474" spans="1:6" x14ac:dyDescent="0.3">
      <c r="A2474" t="s">
        <v>123</v>
      </c>
      <c r="B2474" t="s">
        <v>132</v>
      </c>
      <c r="C2474" t="s">
        <v>3239</v>
      </c>
      <c r="D2474" t="s">
        <v>3240</v>
      </c>
      <c r="E2474">
        <v>1004</v>
      </c>
      <c r="F2474" t="str">
        <f>VLOOKUP(D2474,'General IEC Material'!D:D,1,0)</f>
        <v>mp Belfast Gateway Clinic</v>
      </c>
    </row>
    <row r="2475" spans="1:6" x14ac:dyDescent="0.3">
      <c r="A2475" t="s">
        <v>123</v>
      </c>
      <c r="B2475" t="s">
        <v>127</v>
      </c>
      <c r="C2475" t="s">
        <v>128</v>
      </c>
      <c r="D2475" t="s">
        <v>437</v>
      </c>
      <c r="E2475">
        <v>2488</v>
      </c>
      <c r="F2475" t="str">
        <f>VLOOKUP(D2475,'General IEC Material'!D:D,1,0)</f>
        <v>mp Bethal Town Clinic</v>
      </c>
    </row>
    <row r="2476" spans="1:6" x14ac:dyDescent="0.3">
      <c r="A2476" t="s">
        <v>123</v>
      </c>
      <c r="B2476" t="s">
        <v>127</v>
      </c>
      <c r="C2476" t="s">
        <v>3144</v>
      </c>
      <c r="D2476" t="s">
        <v>3147</v>
      </c>
      <c r="E2476">
        <v>425</v>
      </c>
      <c r="F2476" t="str">
        <f>VLOOKUP(D2476,'General IEC Material'!D:D,1,0)</f>
        <v>mp Betty'sgoed Clinic</v>
      </c>
    </row>
    <row r="2477" spans="1:6" x14ac:dyDescent="0.3">
      <c r="A2477" t="s">
        <v>123</v>
      </c>
      <c r="B2477" t="s">
        <v>124</v>
      </c>
      <c r="C2477" t="s">
        <v>125</v>
      </c>
      <c r="D2477" t="s">
        <v>3070</v>
      </c>
      <c r="E2477">
        <v>2586</v>
      </c>
      <c r="F2477" t="str">
        <f>VLOOKUP(D2477,'General IEC Material'!D:D,1,0)</f>
        <v>mp Bhuga CHC</v>
      </c>
    </row>
    <row r="2478" spans="1:6" x14ac:dyDescent="0.3">
      <c r="A2478" t="s">
        <v>123</v>
      </c>
      <c r="B2478" t="s">
        <v>132</v>
      </c>
      <c r="C2478" t="s">
        <v>3207</v>
      </c>
      <c r="D2478" t="s">
        <v>3210</v>
      </c>
      <c r="E2478">
        <v>622</v>
      </c>
      <c r="F2478" t="str">
        <f>VLOOKUP(D2478,'General IEC Material'!D:D,1,0)</f>
        <v>mp Bloedfontein Clinic</v>
      </c>
    </row>
    <row r="2479" spans="1:6" x14ac:dyDescent="0.3">
      <c r="A2479" t="s">
        <v>123</v>
      </c>
      <c r="B2479" t="s">
        <v>132</v>
      </c>
      <c r="C2479" t="s">
        <v>3276</v>
      </c>
      <c r="D2479" t="s">
        <v>3277</v>
      </c>
      <c r="E2479">
        <v>689</v>
      </c>
      <c r="F2479" t="str">
        <f>VLOOKUP(D2479,'General IEC Material'!D:D,1,0)</f>
        <v>mp Boekenhouthoek Clinic</v>
      </c>
    </row>
    <row r="2480" spans="1:6" x14ac:dyDescent="0.3">
      <c r="A2480" t="s">
        <v>123</v>
      </c>
      <c r="B2480" t="s">
        <v>124</v>
      </c>
      <c r="C2480" t="s">
        <v>126</v>
      </c>
      <c r="D2480" t="s">
        <v>3101</v>
      </c>
      <c r="E2480">
        <v>1000</v>
      </c>
      <c r="F2480" t="str">
        <f>VLOOKUP(D2480,'General IEC Material'!D:D,1,0)</f>
        <v>mp Boschfontein Clinic</v>
      </c>
    </row>
    <row r="2481" spans="1:6" x14ac:dyDescent="0.3">
      <c r="A2481" t="s">
        <v>123</v>
      </c>
      <c r="B2481" t="s">
        <v>132</v>
      </c>
      <c r="C2481" t="s">
        <v>3298</v>
      </c>
      <c r="D2481" t="s">
        <v>3299</v>
      </c>
      <c r="E2481">
        <v>1635</v>
      </c>
      <c r="F2481" t="str">
        <f>VLOOKUP(D2481,'General IEC Material'!D:D,1,0)</f>
        <v>mp Botleng Clinic</v>
      </c>
    </row>
    <row r="2482" spans="1:6" x14ac:dyDescent="0.3">
      <c r="A2482" t="s">
        <v>123</v>
      </c>
      <c r="B2482" t="s">
        <v>132</v>
      </c>
      <c r="C2482" t="s">
        <v>3298</v>
      </c>
      <c r="D2482" t="s">
        <v>3300</v>
      </c>
      <c r="E2482">
        <v>344</v>
      </c>
      <c r="F2482" t="str">
        <f>VLOOKUP(D2482,'General IEC Material'!D:D,1,0)</f>
        <v>mp Botleng Ext 6 CHC</v>
      </c>
    </row>
    <row r="2483" spans="1:6" x14ac:dyDescent="0.3">
      <c r="A2483" t="s">
        <v>123</v>
      </c>
      <c r="B2483" t="s">
        <v>132</v>
      </c>
      <c r="C2483" t="s">
        <v>3298</v>
      </c>
      <c r="D2483" t="s">
        <v>3301</v>
      </c>
      <c r="E2483">
        <v>2264</v>
      </c>
      <c r="F2483" t="str">
        <f>VLOOKUP(D2483,'General IEC Material'!D:D,1,0)</f>
        <v>mp Botleng Extension 3 Clinic</v>
      </c>
    </row>
    <row r="2484" spans="1:6" x14ac:dyDescent="0.3">
      <c r="A2484" t="s">
        <v>123</v>
      </c>
      <c r="B2484" t="s">
        <v>124</v>
      </c>
      <c r="C2484" t="s">
        <v>125</v>
      </c>
      <c r="D2484" t="s">
        <v>3071</v>
      </c>
      <c r="E2484">
        <v>515</v>
      </c>
      <c r="F2484" t="str">
        <f>VLOOKUP(D2484,'General IEC Material'!D:D,1,0)</f>
        <v>mp Boulders Clinic</v>
      </c>
    </row>
    <row r="2485" spans="1:6" x14ac:dyDescent="0.3">
      <c r="A2485" t="s">
        <v>123</v>
      </c>
      <c r="B2485" t="s">
        <v>124</v>
      </c>
      <c r="C2485" t="s">
        <v>3132</v>
      </c>
      <c r="D2485" t="s">
        <v>3133</v>
      </c>
      <c r="E2485">
        <v>370</v>
      </c>
      <c r="F2485" t="str">
        <f>VLOOKUP(D2485,'General IEC Material'!D:D,1,0)</f>
        <v>mp Bourkes Luck Clinic</v>
      </c>
    </row>
    <row r="2486" spans="1:6" x14ac:dyDescent="0.3">
      <c r="A2486" t="s">
        <v>123</v>
      </c>
      <c r="B2486" t="s">
        <v>127</v>
      </c>
      <c r="C2486" t="s">
        <v>131</v>
      </c>
      <c r="D2486" t="s">
        <v>3199</v>
      </c>
      <c r="E2486">
        <v>1629</v>
      </c>
      <c r="F2486" t="str">
        <f>VLOOKUP(D2486,'General IEC Material'!D:D,1,0)</f>
        <v>mp Breyten Clinic</v>
      </c>
    </row>
    <row r="2487" spans="1:6" x14ac:dyDescent="0.3">
      <c r="A2487" t="s">
        <v>123</v>
      </c>
      <c r="B2487" t="s">
        <v>124</v>
      </c>
      <c r="C2487" t="s">
        <v>3132</v>
      </c>
      <c r="D2487" t="s">
        <v>3134</v>
      </c>
      <c r="E2487">
        <v>464</v>
      </c>
      <c r="F2487" t="str">
        <f>VLOOKUP(D2487,'General IEC Material'!D:D,1,0)</f>
        <v>mp Brondal Clinic</v>
      </c>
    </row>
    <row r="2488" spans="1:6" x14ac:dyDescent="0.3">
      <c r="A2488" t="s">
        <v>123</v>
      </c>
      <c r="B2488" t="s">
        <v>124</v>
      </c>
      <c r="C2488" t="s">
        <v>3028</v>
      </c>
      <c r="D2488" t="s">
        <v>3033</v>
      </c>
      <c r="E2488">
        <v>850</v>
      </c>
      <c r="F2488" t="str">
        <f>VLOOKUP(D2488,'General IEC Material'!D:D,1,0)</f>
        <v>mp Brooklyn Clinic</v>
      </c>
    </row>
    <row r="2489" spans="1:6" x14ac:dyDescent="0.3">
      <c r="A2489" t="s">
        <v>123</v>
      </c>
      <c r="B2489" t="s">
        <v>124</v>
      </c>
      <c r="C2489" t="s">
        <v>3028</v>
      </c>
      <c r="D2489" t="s">
        <v>3034</v>
      </c>
      <c r="E2489">
        <v>706</v>
      </c>
      <c r="F2489" t="str">
        <f>VLOOKUP(D2489,'General IEC Material'!D:D,1,0)</f>
        <v>mp Buffelshoek Clinic</v>
      </c>
    </row>
    <row r="2490" spans="1:6" x14ac:dyDescent="0.3">
      <c r="A2490" t="s">
        <v>123</v>
      </c>
      <c r="B2490" t="s">
        <v>124</v>
      </c>
      <c r="C2490" t="s">
        <v>126</v>
      </c>
      <c r="D2490" t="s">
        <v>3102</v>
      </c>
      <c r="E2490">
        <v>1962</v>
      </c>
      <c r="F2490" t="str">
        <f>VLOOKUP(D2490,'General IEC Material'!D:D,1,0)</f>
        <v>mp Buffelspruit CHC</v>
      </c>
    </row>
    <row r="2491" spans="1:6" x14ac:dyDescent="0.3">
      <c r="A2491" t="s">
        <v>123</v>
      </c>
      <c r="B2491" t="s">
        <v>124</v>
      </c>
      <c r="C2491" t="s">
        <v>3028</v>
      </c>
      <c r="D2491" t="s">
        <v>3035</v>
      </c>
      <c r="E2491">
        <v>868</v>
      </c>
      <c r="F2491" t="str">
        <f>VLOOKUP(D2491,'General IEC Material'!D:D,1,0)</f>
        <v>mp Calcutta Clinic</v>
      </c>
    </row>
    <row r="2492" spans="1:6" x14ac:dyDescent="0.3">
      <c r="A2492" t="s">
        <v>123</v>
      </c>
      <c r="B2492" t="s">
        <v>127</v>
      </c>
      <c r="C2492" t="s">
        <v>3144</v>
      </c>
      <c r="D2492" t="s">
        <v>3148</v>
      </c>
      <c r="E2492">
        <v>449</v>
      </c>
      <c r="F2492" t="str">
        <f>VLOOKUP(D2492,'General IEC Material'!D:D,1,0)</f>
        <v>mp Carolina Clinic</v>
      </c>
    </row>
    <row r="2493" spans="1:6" x14ac:dyDescent="0.3">
      <c r="A2493" t="s">
        <v>123</v>
      </c>
      <c r="B2493" t="s">
        <v>124</v>
      </c>
      <c r="C2493" t="s">
        <v>3028</v>
      </c>
      <c r="D2493" t="s">
        <v>3036</v>
      </c>
      <c r="E2493">
        <v>608</v>
      </c>
      <c r="F2493" t="str">
        <f>VLOOKUP(D2493,'General IEC Material'!D:D,1,0)</f>
        <v>mp Casteel Clinic</v>
      </c>
    </row>
    <row r="2494" spans="1:6" x14ac:dyDescent="0.3">
      <c r="A2494" t="s">
        <v>123</v>
      </c>
      <c r="B2494" t="s">
        <v>124</v>
      </c>
      <c r="C2494" t="s">
        <v>125</v>
      </c>
      <c r="D2494" t="s">
        <v>3072</v>
      </c>
      <c r="E2494">
        <v>716</v>
      </c>
      <c r="F2494" t="str">
        <f>VLOOKUP(D2494,'General IEC Material'!D:D,1,0)</f>
        <v>mp Cathyville Clinic</v>
      </c>
    </row>
    <row r="2495" spans="1:6" x14ac:dyDescent="0.3">
      <c r="A2495" t="s">
        <v>123</v>
      </c>
      <c r="B2495" t="s">
        <v>127</v>
      </c>
      <c r="C2495" t="s">
        <v>131</v>
      </c>
      <c r="D2495" t="s">
        <v>3200</v>
      </c>
      <c r="E2495">
        <v>683</v>
      </c>
      <c r="F2495" t="str">
        <f>VLOOKUP(D2495,'General IEC Material'!D:D,1,0)</f>
        <v>mp Chrissiesmeer (Kwachibikhulu) Clinic</v>
      </c>
    </row>
    <row r="2496" spans="1:6" x14ac:dyDescent="0.3">
      <c r="A2496" t="s">
        <v>123</v>
      </c>
      <c r="B2496" t="s">
        <v>124</v>
      </c>
      <c r="C2496" t="s">
        <v>125</v>
      </c>
      <c r="D2496" t="s">
        <v>3073</v>
      </c>
      <c r="E2496">
        <v>1860</v>
      </c>
      <c r="F2496" t="str">
        <f>VLOOKUP(D2496,'General IEC Material'!D:D,1,0)</f>
        <v>mp Clau Clau Clinic</v>
      </c>
    </row>
    <row r="2497" spans="1:6" x14ac:dyDescent="0.3">
      <c r="A2497" t="s">
        <v>123</v>
      </c>
      <c r="B2497" t="s">
        <v>124</v>
      </c>
      <c r="C2497" t="s">
        <v>3028</v>
      </c>
      <c r="D2497" t="s">
        <v>3037</v>
      </c>
      <c r="E2497">
        <v>1431</v>
      </c>
      <c r="F2497" t="str">
        <f>VLOOKUP(D2497,'General IEC Material'!D:D,1,0)</f>
        <v>mp Cork Clinic</v>
      </c>
    </row>
    <row r="2498" spans="1:6" x14ac:dyDescent="0.3">
      <c r="A2498" t="s">
        <v>123</v>
      </c>
      <c r="B2498" t="s">
        <v>124</v>
      </c>
      <c r="C2498" t="s">
        <v>3028</v>
      </c>
      <c r="D2498" t="s">
        <v>3038</v>
      </c>
      <c r="E2498">
        <v>633</v>
      </c>
      <c r="F2498" t="str">
        <f>VLOOKUP(D2498,'General IEC Material'!D:D,1,0)</f>
        <v>mp Cottondale Clinic</v>
      </c>
    </row>
    <row r="2499" spans="1:6" x14ac:dyDescent="0.3">
      <c r="A2499" t="s">
        <v>123</v>
      </c>
      <c r="B2499" t="s">
        <v>124</v>
      </c>
      <c r="C2499" t="s">
        <v>3028</v>
      </c>
      <c r="D2499" t="s">
        <v>3039</v>
      </c>
      <c r="E2499">
        <v>1096</v>
      </c>
      <c r="F2499" t="str">
        <f>VLOOKUP(D2499,'General IEC Material'!D:D,1,0)</f>
        <v>mp Cunningmoore Clinic</v>
      </c>
    </row>
    <row r="2500" spans="1:6" x14ac:dyDescent="0.3">
      <c r="A2500" t="s">
        <v>123</v>
      </c>
      <c r="B2500" t="s">
        <v>127</v>
      </c>
      <c r="C2500" t="s">
        <v>3172</v>
      </c>
      <c r="D2500" t="s">
        <v>3174</v>
      </c>
      <c r="E2500">
        <v>1058</v>
      </c>
      <c r="F2500" t="str">
        <f>VLOOKUP(D2500,'General IEC Material'!D:D,1,0)</f>
        <v>mp Daggakraal (Thembalokuphila) CHC</v>
      </c>
    </row>
    <row r="2501" spans="1:6" x14ac:dyDescent="0.3">
      <c r="A2501" t="s">
        <v>123</v>
      </c>
      <c r="B2501" t="s">
        <v>127</v>
      </c>
      <c r="C2501" t="s">
        <v>131</v>
      </c>
      <c r="D2501" t="s">
        <v>3201</v>
      </c>
      <c r="E2501">
        <v>933</v>
      </c>
      <c r="F2501" t="str">
        <f>VLOOKUP(D2501,'General IEC Material'!D:D,1,0)</f>
        <v>mp Davel Clinic</v>
      </c>
    </row>
    <row r="2502" spans="1:6" x14ac:dyDescent="0.3">
      <c r="A2502" t="s">
        <v>123</v>
      </c>
      <c r="B2502" t="s">
        <v>132</v>
      </c>
      <c r="C2502" t="s">
        <v>3207</v>
      </c>
      <c r="D2502" t="s">
        <v>3211</v>
      </c>
      <c r="E2502">
        <v>353</v>
      </c>
      <c r="F2502" t="str">
        <f>VLOOKUP(D2502,'General IEC Material'!D:D,1,0)</f>
        <v>mp De Beersput Clinic</v>
      </c>
    </row>
    <row r="2503" spans="1:6" x14ac:dyDescent="0.3">
      <c r="A2503" t="s">
        <v>123</v>
      </c>
      <c r="B2503" t="s">
        <v>127</v>
      </c>
      <c r="C2503" t="s">
        <v>130</v>
      </c>
      <c r="D2503" t="s">
        <v>3190</v>
      </c>
      <c r="E2503">
        <v>1155</v>
      </c>
      <c r="F2503" t="str">
        <f>VLOOKUP(D2503,'General IEC Material'!D:D,1,0)</f>
        <v>mp Derby (Rustplaas) Clinic</v>
      </c>
    </row>
    <row r="2504" spans="1:6" x14ac:dyDescent="0.3">
      <c r="A2504" t="s">
        <v>123</v>
      </c>
      <c r="B2504" t="s">
        <v>127</v>
      </c>
      <c r="C2504" t="s">
        <v>3144</v>
      </c>
      <c r="D2504" t="s">
        <v>3149</v>
      </c>
      <c r="E2504">
        <v>496</v>
      </c>
      <c r="F2504" t="str">
        <f>VLOOKUP(D2504,'General IEC Material'!D:D,1,0)</f>
        <v>mp Diepdale Clinic</v>
      </c>
    </row>
    <row r="2505" spans="1:6" x14ac:dyDescent="0.3">
      <c r="A2505" t="s">
        <v>123</v>
      </c>
      <c r="B2505" t="s">
        <v>124</v>
      </c>
      <c r="C2505" t="s">
        <v>3028</v>
      </c>
      <c r="D2505" t="s">
        <v>3040</v>
      </c>
      <c r="E2505">
        <v>507</v>
      </c>
      <c r="F2505" t="str">
        <f>VLOOKUP(D2505,'General IEC Material'!D:D,1,0)</f>
        <v>mp Dingledale Clinic</v>
      </c>
    </row>
    <row r="2506" spans="1:6" x14ac:dyDescent="0.3">
      <c r="A2506" t="s">
        <v>123</v>
      </c>
      <c r="B2506" t="s">
        <v>132</v>
      </c>
      <c r="C2506" t="s">
        <v>3207</v>
      </c>
      <c r="D2506" t="s">
        <v>3212</v>
      </c>
      <c r="E2506">
        <v>740</v>
      </c>
      <c r="F2506" t="str">
        <f>VLOOKUP(D2506,'General IEC Material'!D:D,1,0)</f>
        <v>mp Diphalane (Pankop) CHC</v>
      </c>
    </row>
    <row r="2507" spans="1:6" x14ac:dyDescent="0.3">
      <c r="A2507" t="s">
        <v>123</v>
      </c>
      <c r="B2507" t="s">
        <v>127</v>
      </c>
      <c r="C2507" t="s">
        <v>130</v>
      </c>
      <c r="D2507" t="s">
        <v>3191</v>
      </c>
      <c r="E2507">
        <v>504</v>
      </c>
      <c r="F2507" t="str">
        <f>VLOOKUP(D2507,'General IEC Material'!D:D,1,0)</f>
        <v>mp Dirkiesdorp Clinic</v>
      </c>
    </row>
    <row r="2508" spans="1:6" x14ac:dyDescent="0.3">
      <c r="A2508" t="s">
        <v>123</v>
      </c>
      <c r="B2508" t="s">
        <v>124</v>
      </c>
      <c r="C2508" t="s">
        <v>126</v>
      </c>
      <c r="D2508" t="s">
        <v>3103</v>
      </c>
      <c r="E2508">
        <v>650</v>
      </c>
      <c r="F2508" t="str">
        <f>VLOOKUP(D2508,'General IEC Material'!D:D,1,0)</f>
        <v>mp Dludluma Clinic</v>
      </c>
    </row>
    <row r="2509" spans="1:6" x14ac:dyDescent="0.3">
      <c r="A2509" t="s">
        <v>123</v>
      </c>
      <c r="B2509" t="s">
        <v>132</v>
      </c>
      <c r="C2509" t="s">
        <v>3260</v>
      </c>
      <c r="D2509" t="s">
        <v>3261</v>
      </c>
      <c r="E2509">
        <v>1188</v>
      </c>
      <c r="F2509" t="str">
        <f>VLOOKUP(D2509,'General IEC Material'!D:D,1,0)</f>
        <v>mp Doornkop Clinic</v>
      </c>
    </row>
    <row r="2510" spans="1:6" x14ac:dyDescent="0.3">
      <c r="A2510" t="s">
        <v>123</v>
      </c>
      <c r="B2510" t="s">
        <v>127</v>
      </c>
      <c r="C2510" t="s">
        <v>130</v>
      </c>
      <c r="D2510" t="s">
        <v>3192</v>
      </c>
      <c r="E2510">
        <v>2052</v>
      </c>
      <c r="F2510" t="str">
        <f>VLOOKUP(D2510,'General IEC Material'!D:D,1,0)</f>
        <v>mp Driefontein New Stands CHC</v>
      </c>
    </row>
    <row r="2511" spans="1:6" x14ac:dyDescent="0.3">
      <c r="A2511" t="s">
        <v>123</v>
      </c>
      <c r="B2511" t="s">
        <v>127</v>
      </c>
      <c r="C2511" t="s">
        <v>130</v>
      </c>
      <c r="D2511" t="s">
        <v>3193</v>
      </c>
      <c r="E2511">
        <v>990</v>
      </c>
      <c r="F2511" t="str">
        <f>VLOOKUP(D2511,'General IEC Material'!D:D,1,0)</f>
        <v>mp Driefontein Old Stands Clinic</v>
      </c>
    </row>
    <row r="2512" spans="1:6" x14ac:dyDescent="0.3">
      <c r="A2512" t="s">
        <v>123</v>
      </c>
      <c r="B2512" t="s">
        <v>124</v>
      </c>
      <c r="C2512" t="s">
        <v>126</v>
      </c>
      <c r="D2512" t="s">
        <v>3104</v>
      </c>
      <c r="E2512">
        <v>869</v>
      </c>
      <c r="F2512" t="str">
        <f>VLOOKUP(D2512,'General IEC Material'!D:D,1,0)</f>
        <v>mp Driekoppies Clinic</v>
      </c>
    </row>
    <row r="2513" spans="1:6" x14ac:dyDescent="0.3">
      <c r="A2513" t="s">
        <v>123</v>
      </c>
      <c r="B2513" t="s">
        <v>127</v>
      </c>
      <c r="C2513" t="s">
        <v>3144</v>
      </c>
      <c r="D2513" t="s">
        <v>3150</v>
      </c>
      <c r="E2513">
        <v>809</v>
      </c>
      <c r="F2513" t="str">
        <f>VLOOKUP(D2513,'General IEC Material'!D:D,1,0)</f>
        <v>mp Dundonald CHC</v>
      </c>
    </row>
    <row r="2514" spans="1:6" x14ac:dyDescent="0.3">
      <c r="A2514" t="s">
        <v>123</v>
      </c>
      <c r="B2514" t="s">
        <v>124</v>
      </c>
      <c r="C2514" t="s">
        <v>125</v>
      </c>
      <c r="D2514" t="s">
        <v>3074</v>
      </c>
      <c r="E2514">
        <v>765</v>
      </c>
      <c r="F2514" t="str">
        <f>VLOOKUP(D2514,'General IEC Material'!D:D,1,0)</f>
        <v>mp Dwaleni Clinic</v>
      </c>
    </row>
    <row r="2515" spans="1:6" x14ac:dyDescent="0.3">
      <c r="A2515" t="s">
        <v>123</v>
      </c>
      <c r="B2515" t="s">
        <v>124</v>
      </c>
      <c r="C2515" t="s">
        <v>3028</v>
      </c>
      <c r="D2515" t="s">
        <v>3041</v>
      </c>
      <c r="E2515">
        <v>1262</v>
      </c>
      <c r="F2515" t="str">
        <f>VLOOKUP(D2515,'General IEC Material'!D:D,1,0)</f>
        <v>mp Dwarsloop Clinic</v>
      </c>
    </row>
    <row r="2516" spans="1:6" x14ac:dyDescent="0.3">
      <c r="A2516" t="s">
        <v>123</v>
      </c>
      <c r="B2516" t="s">
        <v>132</v>
      </c>
      <c r="C2516" t="s">
        <v>3260</v>
      </c>
      <c r="D2516" t="s">
        <v>3262</v>
      </c>
      <c r="E2516">
        <v>1308</v>
      </c>
      <c r="F2516" t="str">
        <f>VLOOKUP(D2516,'General IEC Material'!D:D,1,0)</f>
        <v>mp Eastdene Clinic</v>
      </c>
    </row>
    <row r="2517" spans="1:6" x14ac:dyDescent="0.3">
      <c r="A2517" t="s">
        <v>123</v>
      </c>
      <c r="B2517" t="s">
        <v>124</v>
      </c>
      <c r="C2517" t="s">
        <v>3028</v>
      </c>
      <c r="D2517" t="s">
        <v>3042</v>
      </c>
      <c r="E2517">
        <v>559</v>
      </c>
      <c r="F2517" t="str">
        <f>VLOOKUP(D2517,'General IEC Material'!D:D,1,0)</f>
        <v>mp Edinburg Clinic</v>
      </c>
    </row>
    <row r="2518" spans="1:6" x14ac:dyDescent="0.3">
      <c r="A2518" t="s">
        <v>123</v>
      </c>
      <c r="B2518" t="s">
        <v>127</v>
      </c>
      <c r="C2518" t="s">
        <v>3144</v>
      </c>
      <c r="D2518" t="s">
        <v>3151</v>
      </c>
      <c r="E2518">
        <v>936</v>
      </c>
      <c r="F2518" t="str">
        <f>VLOOKUP(D2518,'General IEC Material'!D:D,1,0)</f>
        <v>mp Eerstehoek Clinic</v>
      </c>
    </row>
    <row r="2519" spans="1:6" x14ac:dyDescent="0.3">
      <c r="A2519" t="s">
        <v>123</v>
      </c>
      <c r="B2519" t="s">
        <v>124</v>
      </c>
      <c r="C2519" t="s">
        <v>3132</v>
      </c>
      <c r="D2519" t="s">
        <v>3135</v>
      </c>
      <c r="E2519">
        <v>396</v>
      </c>
      <c r="F2519" t="str">
        <f>VLOOKUP(D2519,'General IEC Material'!D:D,1,0)</f>
        <v>mp Elandsfontein Clinic</v>
      </c>
    </row>
    <row r="2520" spans="1:6" x14ac:dyDescent="0.3">
      <c r="A2520" t="s">
        <v>123</v>
      </c>
      <c r="B2520" t="s">
        <v>127</v>
      </c>
      <c r="C2520" t="s">
        <v>128</v>
      </c>
      <c r="D2520" t="s">
        <v>438</v>
      </c>
      <c r="E2520">
        <v>3255</v>
      </c>
      <c r="F2520" t="str">
        <f>VLOOKUP(D2520,'General IEC Material'!D:D,1,0)</f>
        <v>mp Embalenhle Clinic</v>
      </c>
    </row>
    <row r="2521" spans="1:6" x14ac:dyDescent="0.3">
      <c r="A2521" t="s">
        <v>123</v>
      </c>
      <c r="B2521" t="s">
        <v>132</v>
      </c>
      <c r="C2521" t="s">
        <v>3276</v>
      </c>
      <c r="D2521" t="s">
        <v>3278</v>
      </c>
      <c r="E2521">
        <v>1338</v>
      </c>
      <c r="F2521" t="str">
        <f>VLOOKUP(D2521,'General IEC Material'!D:D,1,0)</f>
        <v>mp Empilweni Clinic</v>
      </c>
    </row>
    <row r="2522" spans="1:6" x14ac:dyDescent="0.3">
      <c r="A2522" t="s">
        <v>123</v>
      </c>
      <c r="B2522" t="s">
        <v>132</v>
      </c>
      <c r="C2522" t="s">
        <v>133</v>
      </c>
      <c r="D2522" t="s">
        <v>3247</v>
      </c>
      <c r="E2522">
        <v>4391</v>
      </c>
      <c r="F2522" t="str">
        <f>VLOOKUP(D2522,'General IEC Material'!D:D,1,0)</f>
        <v>mp Empumelelweni CHC</v>
      </c>
    </row>
    <row r="2523" spans="1:6" x14ac:dyDescent="0.3">
      <c r="A2523" t="s">
        <v>123</v>
      </c>
      <c r="B2523" t="s">
        <v>132</v>
      </c>
      <c r="C2523" t="s">
        <v>3239</v>
      </c>
      <c r="D2523" t="s">
        <v>3241</v>
      </c>
      <c r="E2523">
        <v>491</v>
      </c>
      <c r="F2523" t="str">
        <f>VLOOKUP(D2523,'General IEC Material'!D:D,1,0)</f>
        <v>mp Emthonjeni Clinic (Machadodorp)</v>
      </c>
    </row>
    <row r="2524" spans="1:6" x14ac:dyDescent="0.3">
      <c r="A2524" t="s">
        <v>123</v>
      </c>
      <c r="B2524" t="s">
        <v>127</v>
      </c>
      <c r="C2524" t="s">
        <v>128</v>
      </c>
      <c r="D2524" t="s">
        <v>439</v>
      </c>
      <c r="E2524">
        <v>2360</v>
      </c>
      <c r="F2524" t="str">
        <f>VLOOKUP(D2524,'General IEC Material'!D:D,1,0)</f>
        <v>mp Emzinoni Clinic</v>
      </c>
    </row>
    <row r="2525" spans="1:6" x14ac:dyDescent="0.3">
      <c r="A2525" t="s">
        <v>123</v>
      </c>
      <c r="B2525" t="s">
        <v>127</v>
      </c>
      <c r="C2525" t="s">
        <v>130</v>
      </c>
      <c r="D2525" t="s">
        <v>3194</v>
      </c>
      <c r="E2525">
        <v>870</v>
      </c>
      <c r="F2525" t="str">
        <f>VLOOKUP(D2525,'General IEC Material'!D:D,1,0)</f>
        <v>mp Entombe Clinic</v>
      </c>
    </row>
    <row r="2526" spans="1:6" x14ac:dyDescent="0.3">
      <c r="A2526" t="s">
        <v>123</v>
      </c>
      <c r="B2526" t="s">
        <v>127</v>
      </c>
      <c r="C2526" t="s">
        <v>131</v>
      </c>
      <c r="D2526" t="s">
        <v>449</v>
      </c>
      <c r="E2526">
        <v>1419</v>
      </c>
      <c r="F2526" t="str">
        <f>VLOOKUP(D2526,'General IEC Material'!D:D,1,0)</f>
        <v>mp Ermelo Clinic</v>
      </c>
    </row>
    <row r="2527" spans="1:6" x14ac:dyDescent="0.3">
      <c r="A2527" t="s">
        <v>123</v>
      </c>
      <c r="B2527" t="s">
        <v>127</v>
      </c>
      <c r="C2527" t="s">
        <v>130</v>
      </c>
      <c r="D2527" t="s">
        <v>448</v>
      </c>
      <c r="E2527">
        <v>2147</v>
      </c>
      <c r="F2527" t="str">
        <f>VLOOKUP(D2527,'General IEC Material'!D:D,1,0)</f>
        <v>mp Ethandakukhanya Clinic</v>
      </c>
    </row>
    <row r="2528" spans="1:6" x14ac:dyDescent="0.3">
      <c r="A2528" t="s">
        <v>123</v>
      </c>
      <c r="B2528" t="s">
        <v>127</v>
      </c>
      <c r="C2528" t="s">
        <v>128</v>
      </c>
      <c r="D2528" t="s">
        <v>3181</v>
      </c>
      <c r="E2528">
        <v>1450</v>
      </c>
      <c r="F2528" t="str">
        <f>VLOOKUP(D2528,'General IEC Material'!D:D,1,0)</f>
        <v>mp Evander Clinic</v>
      </c>
    </row>
    <row r="2529" spans="1:6" x14ac:dyDescent="0.3">
      <c r="A2529" t="s">
        <v>123</v>
      </c>
      <c r="B2529" t="s">
        <v>127</v>
      </c>
      <c r="C2529" t="s">
        <v>3172</v>
      </c>
      <c r="D2529" t="s">
        <v>3175</v>
      </c>
      <c r="E2529">
        <v>710</v>
      </c>
      <c r="F2529" t="str">
        <f>VLOOKUP(D2529,'General IEC Material'!D:D,1,0)</f>
        <v>mp Ezamokuhle Clinic</v>
      </c>
    </row>
    <row r="2530" spans="1:6" x14ac:dyDescent="0.3">
      <c r="A2530" t="s">
        <v>123</v>
      </c>
      <c r="B2530" t="s">
        <v>124</v>
      </c>
      <c r="C2530" t="s">
        <v>125</v>
      </c>
      <c r="D2530" t="s">
        <v>3075</v>
      </c>
      <c r="E2530">
        <v>1933</v>
      </c>
      <c r="F2530" t="str">
        <f>VLOOKUP(D2530,'General IEC Material'!D:D,1,0)</f>
        <v>mp Eziweni Clinic</v>
      </c>
    </row>
    <row r="2531" spans="1:6" x14ac:dyDescent="0.3">
      <c r="A2531" t="s">
        <v>123</v>
      </c>
      <c r="B2531" t="s">
        <v>127</v>
      </c>
      <c r="C2531" t="s">
        <v>3144</v>
      </c>
      <c r="D2531" t="s">
        <v>3152</v>
      </c>
      <c r="E2531">
        <v>990</v>
      </c>
      <c r="F2531" t="str">
        <f>VLOOKUP(D2531,'General IEC Material'!D:D,1,0)</f>
        <v>mp Fernie 1 Clinic</v>
      </c>
    </row>
    <row r="2532" spans="1:6" x14ac:dyDescent="0.3">
      <c r="A2532" t="s">
        <v>123</v>
      </c>
      <c r="B2532" t="s">
        <v>127</v>
      </c>
      <c r="C2532" t="s">
        <v>3144</v>
      </c>
      <c r="D2532" t="s">
        <v>3153</v>
      </c>
      <c r="E2532">
        <v>534</v>
      </c>
      <c r="F2532" t="str">
        <f>VLOOKUP(D2532,'General IEC Material'!D:D,1,0)</f>
        <v>mp Fernie 2 Clinic</v>
      </c>
    </row>
    <row r="2533" spans="1:6" x14ac:dyDescent="0.3">
      <c r="A2533" t="s">
        <v>123</v>
      </c>
      <c r="B2533" t="s">
        <v>124</v>
      </c>
      <c r="C2533" t="s">
        <v>126</v>
      </c>
      <c r="D2533" t="s">
        <v>3105</v>
      </c>
      <c r="E2533">
        <v>1028</v>
      </c>
      <c r="F2533" t="str">
        <f>VLOOKUP(D2533,'General IEC Material'!D:D,1,0)</f>
        <v>mp Fig Tree Clinic</v>
      </c>
    </row>
    <row r="2534" spans="1:6" x14ac:dyDescent="0.3">
      <c r="A2534" t="s">
        <v>123</v>
      </c>
      <c r="B2534" t="s">
        <v>132</v>
      </c>
      <c r="C2534" t="s">
        <v>3276</v>
      </c>
      <c r="D2534" t="s">
        <v>3279</v>
      </c>
      <c r="E2534">
        <v>780</v>
      </c>
      <c r="F2534" t="str">
        <f>VLOOKUP(D2534,'General IEC Material'!D:D,1,0)</f>
        <v>mp Gemsbokspruit Clinic</v>
      </c>
    </row>
    <row r="2535" spans="1:6" x14ac:dyDescent="0.3">
      <c r="A2535" t="s">
        <v>123</v>
      </c>
      <c r="B2535" t="s">
        <v>127</v>
      </c>
      <c r="C2535" t="s">
        <v>3144</v>
      </c>
      <c r="D2535" t="s">
        <v>3154</v>
      </c>
      <c r="E2535">
        <v>680</v>
      </c>
      <c r="F2535" t="str">
        <f>VLOOKUP(D2535,'General IEC Material'!D:D,1,0)</f>
        <v>mp Glenmore Clinic</v>
      </c>
    </row>
    <row r="2536" spans="1:6" x14ac:dyDescent="0.3">
      <c r="A2536" t="s">
        <v>123</v>
      </c>
      <c r="B2536" t="s">
        <v>124</v>
      </c>
      <c r="C2536" t="s">
        <v>125</v>
      </c>
      <c r="D2536" t="s">
        <v>3076</v>
      </c>
      <c r="E2536">
        <v>344</v>
      </c>
      <c r="F2536" t="str">
        <f>VLOOKUP(D2536,'General IEC Material'!D:D,1,0)</f>
        <v>mp Glenthorpe Clinic</v>
      </c>
    </row>
    <row r="2537" spans="1:6" x14ac:dyDescent="0.3">
      <c r="A2537" t="s">
        <v>123</v>
      </c>
      <c r="B2537" t="s">
        <v>124</v>
      </c>
      <c r="C2537" t="s">
        <v>3132</v>
      </c>
      <c r="D2537" t="s">
        <v>3136</v>
      </c>
      <c r="E2537">
        <v>405</v>
      </c>
      <c r="F2537" t="str">
        <f>VLOOKUP(D2537,'General IEC Material'!D:D,1,0)</f>
        <v>mp Glory Hill Clinic</v>
      </c>
    </row>
    <row r="2538" spans="1:6" x14ac:dyDescent="0.3">
      <c r="A2538" t="s">
        <v>123</v>
      </c>
      <c r="B2538" t="s">
        <v>132</v>
      </c>
      <c r="C2538" t="s">
        <v>3276</v>
      </c>
      <c r="D2538" t="s">
        <v>3280</v>
      </c>
      <c r="E2538">
        <v>1132</v>
      </c>
      <c r="F2538" t="str">
        <f>VLOOKUP(D2538,'General IEC Material'!D:D,1,0)</f>
        <v>mp Goederede Clinic</v>
      </c>
    </row>
    <row r="2539" spans="1:6" x14ac:dyDescent="0.3">
      <c r="A2539" t="s">
        <v>123</v>
      </c>
      <c r="B2539" t="s">
        <v>124</v>
      </c>
      <c r="C2539" t="s">
        <v>3028</v>
      </c>
      <c r="D2539" t="s">
        <v>3043</v>
      </c>
      <c r="E2539">
        <v>398</v>
      </c>
      <c r="F2539" t="str">
        <f>VLOOKUP(D2539,'General IEC Material'!D:D,1,0)</f>
        <v>mp Goromane Clinic</v>
      </c>
    </row>
    <row r="2540" spans="1:6" x14ac:dyDescent="0.3">
      <c r="A2540" t="s">
        <v>123</v>
      </c>
      <c r="B2540" t="s">
        <v>124</v>
      </c>
      <c r="C2540" t="s">
        <v>3028</v>
      </c>
      <c r="D2540" t="s">
        <v>3044</v>
      </c>
      <c r="E2540">
        <v>713</v>
      </c>
      <c r="F2540" t="str">
        <f>VLOOKUP(D2540,'General IEC Material'!D:D,1,0)</f>
        <v>mp Gottenburg Clinic</v>
      </c>
    </row>
    <row r="2541" spans="1:6" x14ac:dyDescent="0.3">
      <c r="A2541" t="s">
        <v>123</v>
      </c>
      <c r="B2541" t="s">
        <v>132</v>
      </c>
      <c r="C2541" t="s">
        <v>3207</v>
      </c>
      <c r="D2541" t="s">
        <v>3213</v>
      </c>
      <c r="E2541">
        <v>472</v>
      </c>
      <c r="F2541" t="str">
        <f>VLOOKUP(D2541,'General IEC Material'!D:D,1,0)</f>
        <v>mp Greenside CHC</v>
      </c>
    </row>
    <row r="2542" spans="1:6" x14ac:dyDescent="0.3">
      <c r="A2542" t="s">
        <v>123</v>
      </c>
      <c r="B2542" t="s">
        <v>127</v>
      </c>
      <c r="C2542" t="s">
        <v>3166</v>
      </c>
      <c r="D2542" t="s">
        <v>3169</v>
      </c>
      <c r="E2542">
        <v>713</v>
      </c>
      <c r="F2542" t="str">
        <f>VLOOKUP(D2542,'General IEC Material'!D:D,1,0)</f>
        <v>mp Grootvlei CHC</v>
      </c>
    </row>
    <row r="2543" spans="1:6" x14ac:dyDescent="0.3">
      <c r="A2543" t="s">
        <v>123</v>
      </c>
      <c r="B2543" t="s">
        <v>124</v>
      </c>
      <c r="C2543" t="s">
        <v>125</v>
      </c>
      <c r="D2543" t="s">
        <v>3077</v>
      </c>
      <c r="E2543">
        <v>1592</v>
      </c>
      <c r="F2543" t="str">
        <f>VLOOKUP(D2543,'General IEC Material'!D:D,1,0)</f>
        <v>mp Gutshwa Clinic</v>
      </c>
    </row>
    <row r="2544" spans="1:6" x14ac:dyDescent="0.3">
      <c r="A2544" t="s">
        <v>123</v>
      </c>
      <c r="B2544" t="s">
        <v>132</v>
      </c>
      <c r="C2544" t="s">
        <v>3207</v>
      </c>
      <c r="D2544" t="s">
        <v>3214</v>
      </c>
      <c r="E2544">
        <v>395</v>
      </c>
      <c r="F2544" t="str">
        <f>VLOOKUP(D2544,'General IEC Material'!D:D,1,0)</f>
        <v>mp Haakdoringlaagte Clinic</v>
      </c>
    </row>
    <row r="2545" spans="1:6" x14ac:dyDescent="0.3">
      <c r="A2545" t="s">
        <v>123</v>
      </c>
      <c r="B2545" t="s">
        <v>124</v>
      </c>
      <c r="C2545" t="s">
        <v>3132</v>
      </c>
      <c r="D2545" t="s">
        <v>3137</v>
      </c>
      <c r="E2545">
        <v>344</v>
      </c>
      <c r="F2545" t="str">
        <f>VLOOKUP(D2545,'General IEC Material'!D:D,1,0)</f>
        <v>mp Harmony Hill Clinic</v>
      </c>
    </row>
    <row r="2546" spans="1:6" x14ac:dyDescent="0.3">
      <c r="A2546" t="s">
        <v>123</v>
      </c>
      <c r="B2546" t="s">
        <v>127</v>
      </c>
      <c r="C2546" t="s">
        <v>3144</v>
      </c>
      <c r="D2546" t="s">
        <v>3155</v>
      </c>
      <c r="E2546">
        <v>371</v>
      </c>
      <c r="F2546" t="str">
        <f>VLOOKUP(D2546,'General IEC Material'!D:D,1,0)</f>
        <v>mp Hartebeeskop Clinic</v>
      </c>
    </row>
    <row r="2547" spans="1:6" x14ac:dyDescent="0.3">
      <c r="A2547" t="s">
        <v>123</v>
      </c>
      <c r="B2547" t="s">
        <v>124</v>
      </c>
      <c r="C2547" t="s">
        <v>125</v>
      </c>
      <c r="D2547" t="s">
        <v>424</v>
      </c>
      <c r="E2547">
        <v>1735</v>
      </c>
      <c r="F2547" t="str">
        <f>VLOOKUP(D2547,'General IEC Material'!D:D,1,0)</f>
        <v>mp Hazyview Clinic</v>
      </c>
    </row>
    <row r="2548" spans="1:6" x14ac:dyDescent="0.3">
      <c r="A2548" t="s">
        <v>123</v>
      </c>
      <c r="B2548" t="s">
        <v>132</v>
      </c>
      <c r="C2548" t="s">
        <v>3260</v>
      </c>
      <c r="D2548" t="s">
        <v>3263</v>
      </c>
      <c r="E2548">
        <v>1698</v>
      </c>
      <c r="F2548" t="str">
        <f>VLOOKUP(D2548,'General IEC Material'!D:D,1,0)</f>
        <v>mp Hendrina Clinic</v>
      </c>
    </row>
    <row r="2549" spans="1:6" x14ac:dyDescent="0.3">
      <c r="A2549" t="s">
        <v>123</v>
      </c>
      <c r="B2549" t="s">
        <v>132</v>
      </c>
      <c r="C2549" t="s">
        <v>133</v>
      </c>
      <c r="D2549" t="s">
        <v>3248</v>
      </c>
      <c r="E2549">
        <v>3559</v>
      </c>
      <c r="F2549" t="str">
        <f>VLOOKUP(D2549,'General IEC Material'!D:D,1,0)</f>
        <v>mp Hlalanikahle Clinic</v>
      </c>
    </row>
    <row r="2550" spans="1:6" x14ac:dyDescent="0.3">
      <c r="A2550" t="s">
        <v>123</v>
      </c>
      <c r="B2550" t="s">
        <v>124</v>
      </c>
      <c r="C2550" t="s">
        <v>3028</v>
      </c>
      <c r="D2550" t="s">
        <v>3045</v>
      </c>
      <c r="E2550">
        <v>1100</v>
      </c>
      <c r="F2550" t="str">
        <f>VLOOKUP(D2550,'General IEC Material'!D:D,1,0)</f>
        <v>mp Hluvukani Clinic</v>
      </c>
    </row>
    <row r="2551" spans="1:6" x14ac:dyDescent="0.3">
      <c r="A2551" t="s">
        <v>123</v>
      </c>
      <c r="B2551" t="s">
        <v>124</v>
      </c>
      <c r="C2551" t="s">
        <v>3028</v>
      </c>
      <c r="D2551" t="s">
        <v>3046</v>
      </c>
      <c r="E2551">
        <v>1151</v>
      </c>
      <c r="F2551" t="str">
        <f>VLOOKUP(D2551,'General IEC Material'!D:D,1,0)</f>
        <v>mp Islington Clinic</v>
      </c>
    </row>
    <row r="2552" spans="1:6" x14ac:dyDescent="0.3">
      <c r="A2552" t="s">
        <v>123</v>
      </c>
      <c r="B2552" t="s">
        <v>127</v>
      </c>
      <c r="C2552" t="s">
        <v>130</v>
      </c>
      <c r="D2552" t="s">
        <v>3195</v>
      </c>
      <c r="E2552">
        <v>1223</v>
      </c>
      <c r="F2552" t="str">
        <f>VLOOKUP(D2552,'General IEC Material'!D:D,1,0)</f>
        <v>mp Iswepe CHC</v>
      </c>
    </row>
    <row r="2553" spans="1:6" x14ac:dyDescent="0.3">
      <c r="A2553" t="s">
        <v>123</v>
      </c>
      <c r="B2553" t="s">
        <v>124</v>
      </c>
      <c r="C2553" t="s">
        <v>126</v>
      </c>
      <c r="D2553" t="s">
        <v>3106</v>
      </c>
      <c r="E2553">
        <v>846</v>
      </c>
      <c r="F2553" t="str">
        <f>VLOOKUP(D2553,'General IEC Material'!D:D,1,0)</f>
        <v>mp Jeppes Reef Clinic</v>
      </c>
    </row>
    <row r="2554" spans="1:6" x14ac:dyDescent="0.3">
      <c r="A2554" t="s">
        <v>123</v>
      </c>
      <c r="B2554" t="s">
        <v>124</v>
      </c>
      <c r="C2554" t="s">
        <v>126</v>
      </c>
      <c r="D2554" t="s">
        <v>3107</v>
      </c>
      <c r="E2554">
        <v>805</v>
      </c>
      <c r="F2554" t="str">
        <f>VLOOKUP(D2554,'General IEC Material'!D:D,1,0)</f>
        <v>mp Jeppes Rust Clinic</v>
      </c>
    </row>
    <row r="2555" spans="1:6" x14ac:dyDescent="0.3">
      <c r="A2555" t="s">
        <v>123</v>
      </c>
      <c r="B2555" t="s">
        <v>124</v>
      </c>
      <c r="C2555" t="s">
        <v>125</v>
      </c>
      <c r="D2555" t="s">
        <v>3078</v>
      </c>
      <c r="E2555">
        <v>1433</v>
      </c>
      <c r="F2555" t="str">
        <f>VLOOKUP(D2555,'General IEC Material'!D:D,1,0)</f>
        <v>mp Jerusalem Clinic</v>
      </c>
    </row>
    <row r="2556" spans="1:6" x14ac:dyDescent="0.3">
      <c r="A2556" t="s">
        <v>123</v>
      </c>
      <c r="B2556" t="s">
        <v>124</v>
      </c>
      <c r="C2556" t="s">
        <v>3028</v>
      </c>
      <c r="D2556" t="s">
        <v>3047</v>
      </c>
      <c r="E2556">
        <v>730</v>
      </c>
      <c r="F2556" t="str">
        <f>VLOOKUP(D2556,'General IEC Material'!D:D,1,0)</f>
        <v>mp Jim Brown Clinic</v>
      </c>
    </row>
    <row r="2557" spans="1:6" x14ac:dyDescent="0.3">
      <c r="A2557" t="s">
        <v>123</v>
      </c>
      <c r="B2557" t="s">
        <v>124</v>
      </c>
      <c r="C2557" t="s">
        <v>3028</v>
      </c>
      <c r="D2557" t="s">
        <v>3048</v>
      </c>
      <c r="E2557">
        <v>679</v>
      </c>
      <c r="F2557" t="str">
        <f>VLOOKUP(D2557,'General IEC Material'!D:D,1,0)</f>
        <v>mp Justicia Clinic</v>
      </c>
    </row>
    <row r="2558" spans="1:6" x14ac:dyDescent="0.3">
      <c r="A2558" t="s">
        <v>123</v>
      </c>
      <c r="B2558" t="s">
        <v>124</v>
      </c>
      <c r="C2558" t="s">
        <v>125</v>
      </c>
      <c r="D2558" t="s">
        <v>3079</v>
      </c>
      <c r="E2558">
        <v>572</v>
      </c>
      <c r="F2558" t="str">
        <f>VLOOKUP(D2558,'General IEC Material'!D:D,1,0)</f>
        <v>mp Kaapmuiden Clinic</v>
      </c>
    </row>
    <row r="2559" spans="1:6" x14ac:dyDescent="0.3">
      <c r="A2559" t="s">
        <v>123</v>
      </c>
      <c r="B2559" t="s">
        <v>124</v>
      </c>
      <c r="C2559" t="s">
        <v>125</v>
      </c>
      <c r="D2559" t="s">
        <v>3080</v>
      </c>
      <c r="E2559">
        <v>344</v>
      </c>
      <c r="F2559" t="str">
        <f>VLOOKUP(D2559,'General IEC Material'!D:D,1,0)</f>
        <v>mp Kaapschehoop Clinic</v>
      </c>
    </row>
    <row r="2560" spans="1:6" x14ac:dyDescent="0.3">
      <c r="A2560" t="s">
        <v>123</v>
      </c>
      <c r="B2560" t="s">
        <v>124</v>
      </c>
      <c r="C2560" t="s">
        <v>125</v>
      </c>
      <c r="D2560" t="s">
        <v>425</v>
      </c>
      <c r="E2560">
        <v>2531</v>
      </c>
      <c r="F2560" t="str">
        <f>VLOOKUP(D2560,'General IEC Material'!D:D,1,0)</f>
        <v>mp Kabokweni Clinic</v>
      </c>
    </row>
    <row r="2561" spans="1:6" x14ac:dyDescent="0.3">
      <c r="A2561" t="s">
        <v>123</v>
      </c>
      <c r="B2561" t="s">
        <v>132</v>
      </c>
      <c r="C2561" t="s">
        <v>3207</v>
      </c>
      <c r="D2561" t="s">
        <v>3215</v>
      </c>
      <c r="E2561">
        <v>362</v>
      </c>
      <c r="F2561" t="str">
        <f>VLOOKUP(D2561,'General IEC Material'!D:D,1,0)</f>
        <v>mp Kalkfontein Clinic</v>
      </c>
    </row>
    <row r="2562" spans="1:6" x14ac:dyDescent="0.3">
      <c r="A2562" t="s">
        <v>123</v>
      </c>
      <c r="B2562" t="s">
        <v>124</v>
      </c>
      <c r="C2562" t="s">
        <v>126</v>
      </c>
      <c r="D2562" t="s">
        <v>3108</v>
      </c>
      <c r="E2562">
        <v>344</v>
      </c>
      <c r="F2562" t="str">
        <f>VLOOKUP(D2562,'General IEC Material'!D:D,1,0)</f>
        <v>mp KaMdladla Clinic</v>
      </c>
    </row>
    <row r="2563" spans="1:6" x14ac:dyDescent="0.3">
      <c r="A2563" t="s">
        <v>123</v>
      </c>
      <c r="B2563" t="s">
        <v>132</v>
      </c>
      <c r="C2563" t="s">
        <v>3276</v>
      </c>
      <c r="D2563" t="s">
        <v>3281</v>
      </c>
      <c r="E2563">
        <v>1600</v>
      </c>
      <c r="F2563" t="str">
        <f>VLOOKUP(D2563,'General IEC Material'!D:D,1,0)</f>
        <v>mp Kameelpoortnek Clinic</v>
      </c>
    </row>
    <row r="2564" spans="1:6" x14ac:dyDescent="0.3">
      <c r="A2564" t="s">
        <v>123</v>
      </c>
      <c r="B2564" t="s">
        <v>132</v>
      </c>
      <c r="C2564" t="s">
        <v>3207</v>
      </c>
      <c r="D2564" t="s">
        <v>3216</v>
      </c>
      <c r="E2564">
        <v>759</v>
      </c>
      <c r="F2564" t="str">
        <f>VLOOKUP(D2564,'General IEC Material'!D:D,1,0)</f>
        <v>mp Kameelrivier B Clinic</v>
      </c>
    </row>
    <row r="2565" spans="1:6" x14ac:dyDescent="0.3">
      <c r="A2565" t="s">
        <v>123</v>
      </c>
      <c r="B2565" t="s">
        <v>124</v>
      </c>
      <c r="C2565" t="s">
        <v>126</v>
      </c>
      <c r="D2565" t="s">
        <v>3109</v>
      </c>
      <c r="E2565">
        <v>627</v>
      </c>
      <c r="F2565" t="str">
        <f>VLOOKUP(D2565,'General IEC Material'!D:D,1,0)</f>
        <v>mp Kamhlushwa Clinic</v>
      </c>
    </row>
    <row r="2566" spans="1:6" x14ac:dyDescent="0.3">
      <c r="A2566" t="s">
        <v>123</v>
      </c>
      <c r="B2566" t="s">
        <v>124</v>
      </c>
      <c r="C2566" t="s">
        <v>125</v>
      </c>
      <c r="D2566" t="s">
        <v>426</v>
      </c>
      <c r="E2566">
        <v>3573</v>
      </c>
      <c r="F2566" t="str">
        <f>VLOOKUP(D2566,'General IEC Material'!D:D,1,0)</f>
        <v>mp Kanyamazane Clinic</v>
      </c>
    </row>
    <row r="2567" spans="1:6" x14ac:dyDescent="0.3">
      <c r="A2567" t="s">
        <v>123</v>
      </c>
      <c r="B2567" t="s">
        <v>124</v>
      </c>
      <c r="C2567" t="s">
        <v>125</v>
      </c>
      <c r="D2567" t="s">
        <v>3081</v>
      </c>
      <c r="E2567">
        <v>1798</v>
      </c>
      <c r="F2567" t="str">
        <f>VLOOKUP(D2567,'General IEC Material'!D:D,1,0)</f>
        <v>mp Khumbula Clinic</v>
      </c>
    </row>
    <row r="2568" spans="1:6" x14ac:dyDescent="0.3">
      <c r="A2568" t="s">
        <v>123</v>
      </c>
      <c r="B2568" t="s">
        <v>124</v>
      </c>
      <c r="C2568" t="s">
        <v>3028</v>
      </c>
      <c r="D2568" t="s">
        <v>3049</v>
      </c>
      <c r="E2568">
        <v>1256</v>
      </c>
      <c r="F2568" t="str">
        <f>VLOOKUP(D2568,'General IEC Material'!D:D,1,0)</f>
        <v>mp Kildare Clinic</v>
      </c>
    </row>
    <row r="2569" spans="1:6" x14ac:dyDescent="0.3">
      <c r="A2569" t="s">
        <v>123</v>
      </c>
      <c r="B2569" t="s">
        <v>127</v>
      </c>
      <c r="C2569" t="s">
        <v>128</v>
      </c>
      <c r="D2569" t="s">
        <v>3182</v>
      </c>
      <c r="E2569">
        <v>1912</v>
      </c>
      <c r="F2569" t="str">
        <f>VLOOKUP(D2569,'General IEC Material'!D:D,1,0)</f>
        <v>mp Kinross (Thistle Grove) Clinic</v>
      </c>
    </row>
    <row r="2570" spans="1:6" x14ac:dyDescent="0.3">
      <c r="A2570" t="s">
        <v>123</v>
      </c>
      <c r="B2570" t="s">
        <v>124</v>
      </c>
      <c r="C2570" t="s">
        <v>3132</v>
      </c>
      <c r="D2570" t="s">
        <v>3138</v>
      </c>
      <c r="E2570">
        <v>344</v>
      </c>
      <c r="F2570" t="str">
        <f>VLOOKUP(D2570,'General IEC Material'!D:D,1,0)</f>
        <v>mp Kiwi Clinic</v>
      </c>
    </row>
    <row r="2571" spans="1:6" x14ac:dyDescent="0.3">
      <c r="A2571" t="s">
        <v>123</v>
      </c>
      <c r="B2571" t="s">
        <v>132</v>
      </c>
      <c r="C2571" t="s">
        <v>133</v>
      </c>
      <c r="D2571" t="s">
        <v>453</v>
      </c>
      <c r="E2571">
        <v>3104</v>
      </c>
      <c r="F2571" t="str">
        <f>VLOOKUP(D2571,'General IEC Material'!D:D,1,0)</f>
        <v>mp Klarinet CHC</v>
      </c>
    </row>
    <row r="2572" spans="1:6" x14ac:dyDescent="0.3">
      <c r="A2572" t="s">
        <v>123</v>
      </c>
      <c r="B2572" t="s">
        <v>132</v>
      </c>
      <c r="C2572" t="s">
        <v>133</v>
      </c>
      <c r="D2572" t="s">
        <v>3249</v>
      </c>
      <c r="E2572">
        <v>2115</v>
      </c>
      <c r="F2572" t="str">
        <f>VLOOKUP(D2572,'General IEC Material'!D:D,1,0)</f>
        <v>mp Klipfontein Clinic</v>
      </c>
    </row>
    <row r="2573" spans="1:6" x14ac:dyDescent="0.3">
      <c r="A2573" t="s">
        <v>123</v>
      </c>
      <c r="B2573" t="s">
        <v>132</v>
      </c>
      <c r="C2573" t="s">
        <v>3207</v>
      </c>
      <c r="D2573" t="s">
        <v>3217</v>
      </c>
      <c r="E2573">
        <v>925</v>
      </c>
      <c r="F2573" t="str">
        <f>VLOOKUP(D2573,'General IEC Material'!D:D,1,0)</f>
        <v>mp Kliplaatdrift Clinic</v>
      </c>
    </row>
    <row r="2574" spans="1:6" x14ac:dyDescent="0.3">
      <c r="A2574" t="s">
        <v>123</v>
      </c>
      <c r="B2574" t="s">
        <v>124</v>
      </c>
      <c r="C2574" t="s">
        <v>126</v>
      </c>
      <c r="D2574" t="s">
        <v>3110</v>
      </c>
      <c r="E2574">
        <v>901</v>
      </c>
      <c r="F2574" t="str">
        <f>VLOOKUP(D2574,'General IEC Material'!D:D,1,0)</f>
        <v>mp Komatipoort Clinic</v>
      </c>
    </row>
    <row r="2575" spans="1:6" x14ac:dyDescent="0.3">
      <c r="A2575" t="s">
        <v>123</v>
      </c>
      <c r="B2575" t="s">
        <v>132</v>
      </c>
      <c r="C2575" t="s">
        <v>133</v>
      </c>
      <c r="D2575" t="s">
        <v>3250</v>
      </c>
      <c r="E2575">
        <v>1651</v>
      </c>
      <c r="F2575" t="str">
        <f>VLOOKUP(D2575,'General IEC Material'!D:D,1,0)</f>
        <v>mp Kriel Clinic</v>
      </c>
    </row>
    <row r="2576" spans="1:6" x14ac:dyDescent="0.3">
      <c r="A2576" t="s">
        <v>123</v>
      </c>
      <c r="B2576" t="s">
        <v>127</v>
      </c>
      <c r="C2576" t="s">
        <v>3144</v>
      </c>
      <c r="D2576" t="s">
        <v>3156</v>
      </c>
      <c r="E2576">
        <v>512</v>
      </c>
      <c r="F2576" t="str">
        <f>VLOOKUP(D2576,'General IEC Material'!D:D,1,0)</f>
        <v>mp Kromdraai Clinic</v>
      </c>
    </row>
    <row r="2577" spans="1:6" x14ac:dyDescent="0.3">
      <c r="A2577" t="s">
        <v>123</v>
      </c>
      <c r="B2577" t="s">
        <v>132</v>
      </c>
      <c r="C2577" t="s">
        <v>3276</v>
      </c>
      <c r="D2577" t="s">
        <v>3282</v>
      </c>
      <c r="E2577">
        <v>894</v>
      </c>
      <c r="F2577" t="str">
        <f>VLOOKUP(D2577,'General IEC Material'!D:D,1,0)</f>
        <v>mp Kwaggafontein A Clinic</v>
      </c>
    </row>
    <row r="2578" spans="1:6" x14ac:dyDescent="0.3">
      <c r="A2578" t="s">
        <v>123</v>
      </c>
      <c r="B2578" t="s">
        <v>132</v>
      </c>
      <c r="C2578" t="s">
        <v>3276</v>
      </c>
      <c r="D2578" t="s">
        <v>3283</v>
      </c>
      <c r="E2578">
        <v>2955</v>
      </c>
      <c r="F2578" t="str">
        <f>VLOOKUP(D2578,'General IEC Material'!D:D,1,0)</f>
        <v>mp Kwaggafontein C CHC</v>
      </c>
    </row>
    <row r="2579" spans="1:6" x14ac:dyDescent="0.3">
      <c r="A2579" t="s">
        <v>123</v>
      </c>
      <c r="B2579" t="s">
        <v>132</v>
      </c>
      <c r="C2579" t="s">
        <v>3276</v>
      </c>
      <c r="D2579" t="s">
        <v>3284</v>
      </c>
      <c r="E2579">
        <v>1914</v>
      </c>
      <c r="F2579" t="str">
        <f>VLOOKUP(D2579,'General IEC Material'!D:D,1,0)</f>
        <v>mp KwaMhlanga CHC</v>
      </c>
    </row>
    <row r="2580" spans="1:6" x14ac:dyDescent="0.3">
      <c r="A2580" t="s">
        <v>123</v>
      </c>
      <c r="B2580" t="s">
        <v>127</v>
      </c>
      <c r="C2580" t="s">
        <v>130</v>
      </c>
      <c r="D2580" t="s">
        <v>3196</v>
      </c>
      <c r="E2580">
        <v>1731</v>
      </c>
      <c r="F2580" t="str">
        <f>VLOOKUP(D2580,'General IEC Material'!D:D,1,0)</f>
        <v>mp KwaNgema CHC</v>
      </c>
    </row>
    <row r="2581" spans="1:6" x14ac:dyDescent="0.3">
      <c r="A2581" t="s">
        <v>123</v>
      </c>
      <c r="B2581" t="s">
        <v>132</v>
      </c>
      <c r="C2581" t="s">
        <v>3260</v>
      </c>
      <c r="D2581" t="s">
        <v>3264</v>
      </c>
      <c r="E2581">
        <v>2929</v>
      </c>
      <c r="F2581" t="str">
        <f>VLOOKUP(D2581,'General IEC Material'!D:D,1,0)</f>
        <v>mp Kwazamokuhle CHC</v>
      </c>
    </row>
    <row r="2582" spans="1:6" x14ac:dyDescent="0.3">
      <c r="A2582" t="s">
        <v>123</v>
      </c>
      <c r="B2582" t="s">
        <v>127</v>
      </c>
      <c r="C2582" t="s">
        <v>131</v>
      </c>
      <c r="D2582" t="s">
        <v>3202</v>
      </c>
      <c r="E2582">
        <v>1063</v>
      </c>
      <c r="F2582" t="str">
        <f>VLOOKUP(D2582,'General IEC Material'!D:D,1,0)</f>
        <v>mp Kwazanele Clinic</v>
      </c>
    </row>
    <row r="2583" spans="1:6" x14ac:dyDescent="0.3">
      <c r="A2583" t="s">
        <v>123</v>
      </c>
      <c r="B2583" t="s">
        <v>124</v>
      </c>
      <c r="C2583" t="s">
        <v>126</v>
      </c>
      <c r="D2583" t="s">
        <v>434</v>
      </c>
      <c r="E2583">
        <v>1649</v>
      </c>
      <c r="F2583" t="str">
        <f>VLOOKUP(D2583,'General IEC Material'!D:D,1,0)</f>
        <v>mp Langloop Clinic</v>
      </c>
    </row>
    <row r="2584" spans="1:6" x14ac:dyDescent="0.3">
      <c r="A2584" t="s">
        <v>123</v>
      </c>
      <c r="B2584" t="s">
        <v>127</v>
      </c>
      <c r="C2584" t="s">
        <v>128</v>
      </c>
      <c r="D2584" t="s">
        <v>440</v>
      </c>
      <c r="E2584">
        <v>2963</v>
      </c>
      <c r="F2584" t="str">
        <f>VLOOKUP(D2584,'General IEC Material'!D:D,1,0)</f>
        <v>mp Langverwacht Ext 14 Clinic</v>
      </c>
    </row>
    <row r="2585" spans="1:6" x14ac:dyDescent="0.3">
      <c r="A2585" t="s">
        <v>123</v>
      </c>
      <c r="B2585" t="s">
        <v>127</v>
      </c>
      <c r="C2585" t="s">
        <v>128</v>
      </c>
      <c r="D2585" t="s">
        <v>441</v>
      </c>
      <c r="E2585">
        <v>5217</v>
      </c>
      <c r="F2585" t="str">
        <f>VLOOKUP(D2585,'General IEC Material'!D:D,1,0)</f>
        <v>mp Lebohang Clinic</v>
      </c>
    </row>
    <row r="2586" spans="1:6" x14ac:dyDescent="0.3">
      <c r="A2586" t="s">
        <v>123</v>
      </c>
      <c r="B2586" t="s">
        <v>132</v>
      </c>
      <c r="C2586" t="s">
        <v>3207</v>
      </c>
      <c r="D2586" t="s">
        <v>3218</v>
      </c>
      <c r="E2586">
        <v>549</v>
      </c>
      <c r="F2586" t="str">
        <f>VLOOKUP(D2586,'General IEC Material'!D:D,1,0)</f>
        <v>mp Leeufontein Clinic</v>
      </c>
    </row>
    <row r="2587" spans="1:6" x14ac:dyDescent="0.3">
      <c r="A2587" t="s">
        <v>123</v>
      </c>
      <c r="B2587" t="s">
        <v>132</v>
      </c>
      <c r="C2587" t="s">
        <v>3207</v>
      </c>
      <c r="D2587" t="s">
        <v>3219</v>
      </c>
      <c r="E2587">
        <v>886</v>
      </c>
      <c r="F2587" t="str">
        <f>VLOOKUP(D2587,'General IEC Material'!D:D,1,0)</f>
        <v>mp Lefiso CHC</v>
      </c>
    </row>
    <row r="2588" spans="1:6" x14ac:dyDescent="0.3">
      <c r="A2588" t="s">
        <v>123</v>
      </c>
      <c r="B2588" t="s">
        <v>132</v>
      </c>
      <c r="C2588" t="s">
        <v>3207</v>
      </c>
      <c r="D2588" t="s">
        <v>3220</v>
      </c>
      <c r="E2588">
        <v>353</v>
      </c>
      <c r="F2588" t="str">
        <f>VLOOKUP(D2588,'General IEC Material'!D:D,1,0)</f>
        <v>mp Lefisoane Clinic</v>
      </c>
    </row>
    <row r="2589" spans="1:6" x14ac:dyDescent="0.3">
      <c r="A2589" t="s">
        <v>123</v>
      </c>
      <c r="B2589" t="s">
        <v>124</v>
      </c>
      <c r="C2589" t="s">
        <v>125</v>
      </c>
      <c r="D2589" t="s">
        <v>3082</v>
      </c>
      <c r="E2589">
        <v>1043</v>
      </c>
      <c r="F2589" t="str">
        <f>VLOOKUP(D2589,'General IEC Material'!D:D,1,0)</f>
        <v>mp Legogote Clinic</v>
      </c>
    </row>
    <row r="2590" spans="1:6" x14ac:dyDescent="0.3">
      <c r="A2590" t="s">
        <v>123</v>
      </c>
      <c r="B2590" t="s">
        <v>127</v>
      </c>
      <c r="C2590" t="s">
        <v>129</v>
      </c>
      <c r="D2590" t="s">
        <v>445</v>
      </c>
      <c r="E2590">
        <v>2570</v>
      </c>
      <c r="F2590" t="str">
        <f>VLOOKUP(D2590,'General IEC Material'!D:D,1,0)</f>
        <v>mp Lilian Mambakazi Clinic</v>
      </c>
    </row>
    <row r="2591" spans="1:6" x14ac:dyDescent="0.3">
      <c r="A2591" t="s">
        <v>123</v>
      </c>
      <c r="B2591" t="s">
        <v>124</v>
      </c>
      <c r="C2591" t="s">
        <v>3028</v>
      </c>
      <c r="D2591" t="s">
        <v>3050</v>
      </c>
      <c r="E2591">
        <v>1226</v>
      </c>
      <c r="F2591" t="str">
        <f>VLOOKUP(D2591,'General IEC Material'!D:D,1,0)</f>
        <v>mp Lillydale Clinic</v>
      </c>
    </row>
    <row r="2592" spans="1:6" x14ac:dyDescent="0.3">
      <c r="A2592" t="s">
        <v>123</v>
      </c>
      <c r="B2592" t="s">
        <v>127</v>
      </c>
      <c r="C2592" t="s">
        <v>3144</v>
      </c>
      <c r="D2592" t="s">
        <v>3157</v>
      </c>
      <c r="E2592">
        <v>618</v>
      </c>
      <c r="F2592" t="str">
        <f>VLOOKUP(D2592,'General IEC Material'!D:D,1,0)</f>
        <v>mp Lochiel CHC</v>
      </c>
    </row>
    <row r="2593" spans="1:6" x14ac:dyDescent="0.3">
      <c r="A2593" t="s">
        <v>123</v>
      </c>
      <c r="B2593" t="s">
        <v>132</v>
      </c>
      <c r="C2593" t="s">
        <v>3207</v>
      </c>
      <c r="D2593" t="s">
        <v>3221</v>
      </c>
      <c r="E2593">
        <v>404</v>
      </c>
      <c r="F2593" t="str">
        <f>VLOOKUP(D2593,'General IEC Material'!D:D,1,0)</f>
        <v>mp Loding Clinic</v>
      </c>
    </row>
    <row r="2594" spans="1:6" x14ac:dyDescent="0.3">
      <c r="A2594" t="s">
        <v>123</v>
      </c>
      <c r="B2594" t="s">
        <v>127</v>
      </c>
      <c r="C2594" t="s">
        <v>131</v>
      </c>
      <c r="D2594" t="s">
        <v>3203</v>
      </c>
      <c r="E2594">
        <v>1848</v>
      </c>
      <c r="F2594" t="str">
        <f>VLOOKUP(D2594,'General IEC Material'!D:D,1,0)</f>
        <v>mp Lothair (Silindile) Clinic</v>
      </c>
    </row>
    <row r="2595" spans="1:6" x14ac:dyDescent="0.3">
      <c r="A2595" t="s">
        <v>123</v>
      </c>
      <c r="B2595" t="s">
        <v>132</v>
      </c>
      <c r="C2595" t="s">
        <v>133</v>
      </c>
      <c r="D2595" t="s">
        <v>3251</v>
      </c>
      <c r="E2595">
        <v>3061</v>
      </c>
      <c r="F2595" t="str">
        <f>VLOOKUP(D2595,'General IEC Material'!D:D,1,0)</f>
        <v>mp Louise Clinic</v>
      </c>
    </row>
    <row r="2596" spans="1:6" x14ac:dyDescent="0.3">
      <c r="A2596" t="s">
        <v>123</v>
      </c>
      <c r="B2596" t="s">
        <v>124</v>
      </c>
      <c r="C2596" t="s">
        <v>125</v>
      </c>
      <c r="D2596" t="s">
        <v>3083</v>
      </c>
      <c r="E2596">
        <v>463</v>
      </c>
      <c r="F2596" t="str">
        <f>VLOOKUP(D2596,'General IEC Material'!D:D,1,0)</f>
        <v>mp Louisville Clinic</v>
      </c>
    </row>
    <row r="2597" spans="1:6" x14ac:dyDescent="0.3">
      <c r="A2597" t="s">
        <v>123</v>
      </c>
      <c r="B2597" t="s">
        <v>124</v>
      </c>
      <c r="C2597" t="s">
        <v>125</v>
      </c>
      <c r="D2597" t="s">
        <v>3084</v>
      </c>
      <c r="E2597">
        <v>531</v>
      </c>
      <c r="F2597" t="str">
        <f>VLOOKUP(D2597,'General IEC Material'!D:D,1,0)</f>
        <v>mp Louw's Creek Clinic</v>
      </c>
    </row>
    <row r="2598" spans="1:6" x14ac:dyDescent="0.3">
      <c r="A2598" t="s">
        <v>123</v>
      </c>
      <c r="B2598" t="s">
        <v>124</v>
      </c>
      <c r="C2598" t="s">
        <v>3028</v>
      </c>
      <c r="D2598" t="s">
        <v>3051</v>
      </c>
      <c r="E2598">
        <v>661</v>
      </c>
      <c r="F2598" t="str">
        <f>VLOOKUP(D2598,'General IEC Material'!D:D,1,0)</f>
        <v>mp Ludlow Clinic</v>
      </c>
    </row>
    <row r="2599" spans="1:6" x14ac:dyDescent="0.3">
      <c r="A2599" t="s">
        <v>123</v>
      </c>
      <c r="B2599" t="s">
        <v>124</v>
      </c>
      <c r="C2599" t="s">
        <v>125</v>
      </c>
      <c r="D2599" t="s">
        <v>3085</v>
      </c>
      <c r="E2599">
        <v>810</v>
      </c>
      <c r="F2599" t="str">
        <f>VLOOKUP(D2599,'General IEC Material'!D:D,1,0)</f>
        <v>mp Luphisi Clinic</v>
      </c>
    </row>
    <row r="2600" spans="1:6" x14ac:dyDescent="0.3">
      <c r="A2600" t="s">
        <v>123</v>
      </c>
      <c r="B2600" t="s">
        <v>124</v>
      </c>
      <c r="C2600" t="s">
        <v>3132</v>
      </c>
      <c r="D2600" t="s">
        <v>3139</v>
      </c>
      <c r="E2600">
        <v>992</v>
      </c>
      <c r="F2600" t="str">
        <f>VLOOKUP(D2600,'General IEC Material'!D:D,1,0)</f>
        <v>mp Lydenburg Gateway Clinic</v>
      </c>
    </row>
    <row r="2601" spans="1:6" x14ac:dyDescent="0.3">
      <c r="A2601" t="s">
        <v>123</v>
      </c>
      <c r="B2601" t="s">
        <v>132</v>
      </c>
      <c r="C2601" t="s">
        <v>133</v>
      </c>
      <c r="D2601" t="s">
        <v>3252</v>
      </c>
      <c r="E2601">
        <v>2754</v>
      </c>
      <c r="F2601" t="str">
        <f>VLOOKUP(D2601,'General IEC Material'!D:D,1,0)</f>
        <v>mp Lynnville Clinic</v>
      </c>
    </row>
    <row r="2602" spans="1:6" x14ac:dyDescent="0.3">
      <c r="A2602" t="s">
        <v>123</v>
      </c>
      <c r="B2602" t="s">
        <v>124</v>
      </c>
      <c r="C2602" t="s">
        <v>125</v>
      </c>
      <c r="D2602" t="s">
        <v>427</v>
      </c>
      <c r="E2602">
        <v>2340</v>
      </c>
      <c r="F2602" t="str">
        <f>VLOOKUP(D2602,'General IEC Material'!D:D,1,0)</f>
        <v>mp M'Africa Clinic</v>
      </c>
    </row>
    <row r="2603" spans="1:6" x14ac:dyDescent="0.3">
      <c r="A2603" t="s">
        <v>123</v>
      </c>
      <c r="B2603" t="s">
        <v>132</v>
      </c>
      <c r="C2603" t="s">
        <v>3239</v>
      </c>
      <c r="D2603" t="s">
        <v>3242</v>
      </c>
      <c r="E2603">
        <v>759</v>
      </c>
      <c r="F2603" t="str">
        <f>VLOOKUP(D2603,'General IEC Material'!D:D,1,0)</f>
        <v>mp Machadodorp Clinic</v>
      </c>
    </row>
    <row r="2604" spans="1:6" x14ac:dyDescent="0.3">
      <c r="A2604" t="s">
        <v>123</v>
      </c>
      <c r="B2604" t="s">
        <v>124</v>
      </c>
      <c r="C2604" t="s">
        <v>3028</v>
      </c>
      <c r="D2604" t="s">
        <v>3052</v>
      </c>
      <c r="E2604">
        <v>747</v>
      </c>
      <c r="F2604" t="str">
        <f>VLOOKUP(D2604,'General IEC Material'!D:D,1,0)</f>
        <v>mp Madras Clinic</v>
      </c>
    </row>
    <row r="2605" spans="1:6" x14ac:dyDescent="0.3">
      <c r="A2605" t="s">
        <v>123</v>
      </c>
      <c r="B2605" t="s">
        <v>124</v>
      </c>
      <c r="C2605" t="s">
        <v>125</v>
      </c>
      <c r="D2605" t="s">
        <v>3086</v>
      </c>
      <c r="E2605">
        <v>810</v>
      </c>
      <c r="F2605" t="str">
        <f>VLOOKUP(D2605,'General IEC Material'!D:D,1,0)</f>
        <v>mp Makoko Clinic</v>
      </c>
    </row>
    <row r="2606" spans="1:6" x14ac:dyDescent="0.3">
      <c r="A2606" t="s">
        <v>123</v>
      </c>
      <c r="B2606" t="s">
        <v>124</v>
      </c>
      <c r="C2606" t="s">
        <v>126</v>
      </c>
      <c r="D2606" t="s">
        <v>3111</v>
      </c>
      <c r="E2606">
        <v>761</v>
      </c>
      <c r="F2606" t="str">
        <f>VLOOKUP(D2606,'General IEC Material'!D:D,1,0)</f>
        <v>mp Malelane Estates Clinic</v>
      </c>
    </row>
    <row r="2607" spans="1:6" x14ac:dyDescent="0.3">
      <c r="A2607" t="s">
        <v>123</v>
      </c>
      <c r="B2607" t="s">
        <v>124</v>
      </c>
      <c r="C2607" t="s">
        <v>126</v>
      </c>
      <c r="D2607" t="s">
        <v>3112</v>
      </c>
      <c r="E2607">
        <v>418</v>
      </c>
      <c r="F2607" t="str">
        <f>VLOOKUP(D2607,'General IEC Material'!D:D,1,0)</f>
        <v>mp Mananga Clinic</v>
      </c>
    </row>
    <row r="2608" spans="1:6" x14ac:dyDescent="0.3">
      <c r="A2608" t="s">
        <v>123</v>
      </c>
      <c r="B2608" t="s">
        <v>124</v>
      </c>
      <c r="C2608" t="s">
        <v>126</v>
      </c>
      <c r="D2608" t="s">
        <v>435</v>
      </c>
      <c r="E2608">
        <v>3104</v>
      </c>
      <c r="F2608" t="str">
        <f>VLOOKUP(D2608,'General IEC Material'!D:D,1,0)</f>
        <v>mp Mangweni Clinic</v>
      </c>
    </row>
    <row r="2609" spans="1:6" x14ac:dyDescent="0.3">
      <c r="A2609" t="s">
        <v>123</v>
      </c>
      <c r="B2609" t="s">
        <v>124</v>
      </c>
      <c r="C2609" t="s">
        <v>125</v>
      </c>
      <c r="D2609" t="s">
        <v>3087</v>
      </c>
      <c r="E2609">
        <v>1468</v>
      </c>
      <c r="F2609" t="str">
        <f>VLOOKUP(D2609,'General IEC Material'!D:D,1,0)</f>
        <v>mp Manzini Clinic</v>
      </c>
    </row>
    <row r="2610" spans="1:6" x14ac:dyDescent="0.3">
      <c r="A2610" t="s">
        <v>123</v>
      </c>
      <c r="B2610" t="s">
        <v>132</v>
      </c>
      <c r="C2610" t="s">
        <v>3207</v>
      </c>
      <c r="D2610" t="s">
        <v>3222</v>
      </c>
      <c r="E2610">
        <v>726</v>
      </c>
      <c r="F2610" t="str">
        <f>VLOOKUP(D2610,'General IEC Material'!D:D,1,0)</f>
        <v>mp Marapyane CHC</v>
      </c>
    </row>
    <row r="2611" spans="1:6" x14ac:dyDescent="0.3">
      <c r="A2611" t="s">
        <v>123</v>
      </c>
      <c r="B2611" t="s">
        <v>124</v>
      </c>
      <c r="C2611" t="s">
        <v>3028</v>
      </c>
      <c r="D2611" t="s">
        <v>3053</v>
      </c>
      <c r="E2611">
        <v>1464</v>
      </c>
      <c r="F2611" t="str">
        <f>VLOOKUP(D2611,'General IEC Material'!D:D,1,0)</f>
        <v>mp Marite Clinic</v>
      </c>
    </row>
    <row r="2612" spans="1:6" x14ac:dyDescent="0.3">
      <c r="A2612" t="s">
        <v>123</v>
      </c>
      <c r="B2612" t="s">
        <v>124</v>
      </c>
      <c r="C2612" t="s">
        <v>3132</v>
      </c>
      <c r="D2612" t="s">
        <v>3140</v>
      </c>
      <c r="E2612">
        <v>1209</v>
      </c>
      <c r="F2612" t="str">
        <f>VLOOKUP(D2612,'General IEC Material'!D:D,1,0)</f>
        <v>mp Mashishing Clinic</v>
      </c>
    </row>
    <row r="2613" spans="1:6" x14ac:dyDescent="0.3">
      <c r="A2613" t="s">
        <v>123</v>
      </c>
      <c r="B2613" t="s">
        <v>124</v>
      </c>
      <c r="C2613" t="s">
        <v>126</v>
      </c>
      <c r="D2613" t="s">
        <v>3113</v>
      </c>
      <c r="E2613">
        <v>1264</v>
      </c>
      <c r="F2613" t="str">
        <f>VLOOKUP(D2613,'General IEC Material'!D:D,1,0)</f>
        <v>mp Masibekela Clinic</v>
      </c>
    </row>
    <row r="2614" spans="1:6" x14ac:dyDescent="0.3">
      <c r="A2614" t="s">
        <v>123</v>
      </c>
      <c r="B2614" t="s">
        <v>132</v>
      </c>
      <c r="C2614" t="s">
        <v>3276</v>
      </c>
      <c r="D2614" t="s">
        <v>3285</v>
      </c>
      <c r="E2614">
        <v>731</v>
      </c>
      <c r="F2614" t="str">
        <f>VLOOKUP(D2614,'General IEC Material'!D:D,1,0)</f>
        <v>mp Mathyzensloop Clinic</v>
      </c>
    </row>
    <row r="2615" spans="1:6" x14ac:dyDescent="0.3">
      <c r="A2615" t="s">
        <v>123</v>
      </c>
      <c r="B2615" t="s">
        <v>124</v>
      </c>
      <c r="C2615" t="s">
        <v>125</v>
      </c>
      <c r="D2615" t="s">
        <v>428</v>
      </c>
      <c r="E2615">
        <v>2872</v>
      </c>
      <c r="F2615" t="str">
        <f>VLOOKUP(D2615,'General IEC Material'!D:D,1,0)</f>
        <v>mp Matsulu Clinic</v>
      </c>
    </row>
    <row r="2616" spans="1:6" x14ac:dyDescent="0.3">
      <c r="A2616" t="s">
        <v>123</v>
      </c>
      <c r="B2616" t="s">
        <v>124</v>
      </c>
      <c r="C2616" t="s">
        <v>3028</v>
      </c>
      <c r="D2616" t="s">
        <v>3054</v>
      </c>
      <c r="E2616">
        <v>1035</v>
      </c>
      <c r="F2616" t="str">
        <f>VLOOKUP(D2616,'General IEC Material'!D:D,1,0)</f>
        <v>mp Maviljan Clinic</v>
      </c>
    </row>
    <row r="2617" spans="1:6" x14ac:dyDescent="0.3">
      <c r="A2617" t="s">
        <v>123</v>
      </c>
      <c r="B2617" t="s">
        <v>127</v>
      </c>
      <c r="C2617" t="s">
        <v>3144</v>
      </c>
      <c r="D2617" t="s">
        <v>3158</v>
      </c>
      <c r="E2617">
        <v>1065</v>
      </c>
      <c r="F2617" t="str">
        <f>VLOOKUP(D2617,'General IEC Material'!D:D,1,0)</f>
        <v>mp Mayflower CHC</v>
      </c>
    </row>
    <row r="2618" spans="1:6" x14ac:dyDescent="0.3">
      <c r="A2618" t="s">
        <v>123</v>
      </c>
      <c r="B2618" t="s">
        <v>124</v>
      </c>
      <c r="C2618" t="s">
        <v>126</v>
      </c>
      <c r="D2618" t="s">
        <v>3114</v>
      </c>
      <c r="E2618">
        <v>496</v>
      </c>
      <c r="F2618" t="str">
        <f>VLOOKUP(D2618,'General IEC Material'!D:D,1,0)</f>
        <v>mp Mbangwane Clinic</v>
      </c>
    </row>
    <row r="2619" spans="1:6" x14ac:dyDescent="0.3">
      <c r="A2619" t="s">
        <v>123</v>
      </c>
      <c r="B2619" t="s">
        <v>124</v>
      </c>
      <c r="C2619" t="s">
        <v>125</v>
      </c>
      <c r="D2619" t="s">
        <v>3088</v>
      </c>
      <c r="E2619">
        <v>929</v>
      </c>
      <c r="F2619" t="str">
        <f>VLOOKUP(D2619,'General IEC Material'!D:D,1,0)</f>
        <v>mp Mbonisweni Clinic</v>
      </c>
    </row>
    <row r="2620" spans="1:6" x14ac:dyDescent="0.3">
      <c r="A2620" t="s">
        <v>123</v>
      </c>
      <c r="B2620" t="s">
        <v>124</v>
      </c>
      <c r="C2620" t="s">
        <v>126</v>
      </c>
      <c r="D2620" t="s">
        <v>3115</v>
      </c>
      <c r="E2620">
        <v>579</v>
      </c>
      <c r="F2620" t="str">
        <f>VLOOKUP(D2620,'General IEC Material'!D:D,1,0)</f>
        <v>mp Mbuzini Clinic</v>
      </c>
    </row>
    <row r="2621" spans="1:6" x14ac:dyDescent="0.3">
      <c r="A2621" t="s">
        <v>123</v>
      </c>
      <c r="B2621" t="s">
        <v>124</v>
      </c>
      <c r="C2621" t="s">
        <v>126</v>
      </c>
      <c r="D2621" t="s">
        <v>3116</v>
      </c>
      <c r="E2621">
        <v>1264</v>
      </c>
      <c r="F2621" t="str">
        <f>VLOOKUP(D2621,'General IEC Material'!D:D,1,0)</f>
        <v>mp Mgobodi CHC</v>
      </c>
    </row>
    <row r="2622" spans="1:6" x14ac:dyDescent="0.3">
      <c r="A2622" t="s">
        <v>123</v>
      </c>
      <c r="B2622" t="s">
        <v>132</v>
      </c>
      <c r="C2622" t="s">
        <v>3260</v>
      </c>
      <c r="D2622" t="s">
        <v>3265</v>
      </c>
      <c r="E2622">
        <v>2348</v>
      </c>
      <c r="F2622" t="str">
        <f>VLOOKUP(D2622,'General IEC Material'!D:D,1,0)</f>
        <v>mp Middelburg Civic Centre Clinic</v>
      </c>
    </row>
    <row r="2623" spans="1:6" x14ac:dyDescent="0.3">
      <c r="A2623" t="s">
        <v>123</v>
      </c>
      <c r="B2623" t="s">
        <v>132</v>
      </c>
      <c r="C2623" t="s">
        <v>3260</v>
      </c>
      <c r="D2623" t="s">
        <v>3266</v>
      </c>
      <c r="E2623">
        <v>2407</v>
      </c>
      <c r="F2623" t="str">
        <f>VLOOKUP(D2623,'General IEC Material'!D:D,1,0)</f>
        <v>mp Middelburg Ext 6 Clinic</v>
      </c>
    </row>
    <row r="2624" spans="1:6" x14ac:dyDescent="0.3">
      <c r="A2624" t="s">
        <v>123</v>
      </c>
      <c r="B2624" t="s">
        <v>132</v>
      </c>
      <c r="C2624" t="s">
        <v>3260</v>
      </c>
      <c r="D2624" t="s">
        <v>3267</v>
      </c>
      <c r="E2624">
        <v>2938</v>
      </c>
      <c r="F2624" t="str">
        <f>VLOOKUP(D2624,'General IEC Material'!D:D,1,0)</f>
        <v>mp Middelburg Ext 8 Clinic</v>
      </c>
    </row>
    <row r="2625" spans="1:6" x14ac:dyDescent="0.3">
      <c r="A2625" t="s">
        <v>123</v>
      </c>
      <c r="B2625" t="s">
        <v>132</v>
      </c>
      <c r="C2625" t="s">
        <v>3260</v>
      </c>
      <c r="D2625" t="s">
        <v>3268</v>
      </c>
      <c r="E2625">
        <v>1139</v>
      </c>
      <c r="F2625" t="str">
        <f>VLOOKUP(D2625,'General IEC Material'!D:D,1,0)</f>
        <v>mp Middelburg Gateway Clinic</v>
      </c>
    </row>
    <row r="2626" spans="1:6" x14ac:dyDescent="0.3">
      <c r="A2626" t="s">
        <v>123</v>
      </c>
      <c r="B2626" t="s">
        <v>124</v>
      </c>
      <c r="C2626" t="s">
        <v>126</v>
      </c>
      <c r="D2626" t="s">
        <v>3117</v>
      </c>
      <c r="E2626">
        <v>1176</v>
      </c>
      <c r="F2626" t="str">
        <f>VLOOKUP(D2626,'General IEC Material'!D:D,1,0)</f>
        <v>mp Middelplaas Clinic</v>
      </c>
    </row>
    <row r="2627" spans="1:6" x14ac:dyDescent="0.3">
      <c r="A2627" t="s">
        <v>123</v>
      </c>
      <c r="B2627" t="s">
        <v>127</v>
      </c>
      <c r="C2627" t="s">
        <v>129</v>
      </c>
      <c r="D2627" t="s">
        <v>3184</v>
      </c>
      <c r="E2627">
        <v>745</v>
      </c>
      <c r="F2627" t="str">
        <f>VLOOKUP(D2627,'General IEC Material'!D:D,1,0)</f>
        <v>mp Mispel Street Clinic</v>
      </c>
    </row>
    <row r="2628" spans="1:6" x14ac:dyDescent="0.3">
      <c r="A2628" t="s">
        <v>123</v>
      </c>
      <c r="B2628" t="s">
        <v>124</v>
      </c>
      <c r="C2628" t="s">
        <v>125</v>
      </c>
      <c r="D2628" t="s">
        <v>3089</v>
      </c>
      <c r="E2628">
        <v>549</v>
      </c>
      <c r="F2628" t="str">
        <f>VLOOKUP(D2628,'General IEC Material'!D:D,1,0)</f>
        <v>mp Mjejane Clinic</v>
      </c>
    </row>
    <row r="2629" spans="1:6" x14ac:dyDescent="0.3">
      <c r="A2629" t="s">
        <v>123</v>
      </c>
      <c r="B2629" t="s">
        <v>127</v>
      </c>
      <c r="C2629" t="s">
        <v>130</v>
      </c>
      <c r="D2629" t="s">
        <v>3197</v>
      </c>
      <c r="E2629">
        <v>1268</v>
      </c>
      <c r="F2629" t="str">
        <f>VLOOKUP(D2629,'General IEC Material'!D:D,1,0)</f>
        <v>mp Mkhondo Town Clinic</v>
      </c>
    </row>
    <row r="2630" spans="1:6" x14ac:dyDescent="0.3">
      <c r="A2630" t="s">
        <v>123</v>
      </c>
      <c r="B2630" t="s">
        <v>124</v>
      </c>
      <c r="C2630" t="s">
        <v>3028</v>
      </c>
      <c r="D2630" t="s">
        <v>3055</v>
      </c>
      <c r="E2630">
        <v>870</v>
      </c>
      <c r="F2630" t="str">
        <f>VLOOKUP(D2630,'General IEC Material'!D:D,1,0)</f>
        <v>mp Mkhuhlu Clinic</v>
      </c>
    </row>
    <row r="2631" spans="1:6" x14ac:dyDescent="0.3">
      <c r="A2631" t="s">
        <v>123</v>
      </c>
      <c r="B2631" t="s">
        <v>132</v>
      </c>
      <c r="C2631" t="s">
        <v>3207</v>
      </c>
      <c r="D2631" t="s">
        <v>3223</v>
      </c>
      <c r="E2631">
        <v>615</v>
      </c>
      <c r="F2631" t="str">
        <f>VLOOKUP(D2631,'General IEC Material'!D:D,1,0)</f>
        <v>mp Mmametlhake CHC</v>
      </c>
    </row>
    <row r="2632" spans="1:6" x14ac:dyDescent="0.3">
      <c r="A2632" t="s">
        <v>123</v>
      </c>
      <c r="B2632" t="s">
        <v>132</v>
      </c>
      <c r="C2632" t="s">
        <v>3276</v>
      </c>
      <c r="D2632" t="s">
        <v>3286</v>
      </c>
      <c r="E2632">
        <v>2322</v>
      </c>
      <c r="F2632" t="str">
        <f>VLOOKUP(D2632,'General IEC Material'!D:D,1,0)</f>
        <v>mp Moloto CHC</v>
      </c>
    </row>
    <row r="2633" spans="1:6" x14ac:dyDescent="0.3">
      <c r="A2633" t="s">
        <v>123</v>
      </c>
      <c r="B2633" t="s">
        <v>127</v>
      </c>
      <c r="C2633" t="s">
        <v>3144</v>
      </c>
      <c r="D2633" t="s">
        <v>3159</v>
      </c>
      <c r="E2633">
        <v>662</v>
      </c>
      <c r="F2633" t="str">
        <f>VLOOKUP(D2633,'General IEC Material'!D:D,1,0)</f>
        <v>mp Mooiplaas Clinic</v>
      </c>
    </row>
    <row r="2634" spans="1:6" x14ac:dyDescent="0.3">
      <c r="A2634" t="s">
        <v>123</v>
      </c>
      <c r="B2634" t="s">
        <v>124</v>
      </c>
      <c r="C2634" t="s">
        <v>3028</v>
      </c>
      <c r="D2634" t="s">
        <v>3056</v>
      </c>
      <c r="E2634">
        <v>870</v>
      </c>
      <c r="F2634" t="str">
        <f>VLOOKUP(D2634,'General IEC Material'!D:D,1,0)</f>
        <v>mp Moreipuso Clinic</v>
      </c>
    </row>
    <row r="2635" spans="1:6" x14ac:dyDescent="0.3">
      <c r="A2635" t="s">
        <v>123</v>
      </c>
      <c r="B2635" t="s">
        <v>127</v>
      </c>
      <c r="C2635" t="s">
        <v>129</v>
      </c>
      <c r="D2635" t="s">
        <v>3185</v>
      </c>
      <c r="E2635">
        <v>1423</v>
      </c>
      <c r="F2635" t="str">
        <f>VLOOKUP(D2635,'General IEC Material'!D:D,1,0)</f>
        <v>mp Morgenzon Clinic</v>
      </c>
    </row>
    <row r="2636" spans="1:6" x14ac:dyDescent="0.3">
      <c r="A2636" t="s">
        <v>123</v>
      </c>
      <c r="B2636" t="s">
        <v>124</v>
      </c>
      <c r="C2636" t="s">
        <v>125</v>
      </c>
      <c r="D2636" t="s">
        <v>3090</v>
      </c>
      <c r="E2636">
        <v>444</v>
      </c>
      <c r="F2636" t="str">
        <f>VLOOKUP(D2636,'General IEC Material'!D:D,1,0)</f>
        <v>mp Mpakeni Clinic</v>
      </c>
    </row>
    <row r="2637" spans="1:6" x14ac:dyDescent="0.3">
      <c r="A2637" t="s">
        <v>123</v>
      </c>
      <c r="B2637" t="s">
        <v>127</v>
      </c>
      <c r="C2637" t="s">
        <v>129</v>
      </c>
      <c r="D2637" t="s">
        <v>3186</v>
      </c>
      <c r="E2637">
        <v>1145</v>
      </c>
      <c r="F2637" t="str">
        <f>VLOOKUP(D2637,'General IEC Material'!D:D,1,0)</f>
        <v>mp MS Msimanga Clinic</v>
      </c>
    </row>
    <row r="2638" spans="1:6" x14ac:dyDescent="0.3">
      <c r="A2638" t="s">
        <v>123</v>
      </c>
      <c r="B2638" t="s">
        <v>124</v>
      </c>
      <c r="C2638" t="s">
        <v>125</v>
      </c>
      <c r="D2638" t="s">
        <v>429</v>
      </c>
      <c r="E2638">
        <v>2564</v>
      </c>
      <c r="F2638" t="str">
        <f>VLOOKUP(D2638,'General IEC Material'!D:D,1,0)</f>
        <v>mp Msogwaba Clinic</v>
      </c>
    </row>
    <row r="2639" spans="1:6" x14ac:dyDescent="0.3">
      <c r="A2639" t="s">
        <v>123</v>
      </c>
      <c r="B2639" t="s">
        <v>124</v>
      </c>
      <c r="C2639" t="s">
        <v>125</v>
      </c>
      <c r="D2639" t="s">
        <v>430</v>
      </c>
      <c r="E2639">
        <v>2082</v>
      </c>
      <c r="F2639" t="str">
        <f>VLOOKUP(D2639,'General IEC Material'!D:D,1,0)</f>
        <v>mp Mthimba Clinic</v>
      </c>
    </row>
    <row r="2640" spans="1:6" x14ac:dyDescent="0.3">
      <c r="A2640" t="s">
        <v>123</v>
      </c>
      <c r="B2640" t="s">
        <v>124</v>
      </c>
      <c r="C2640" t="s">
        <v>3028</v>
      </c>
      <c r="D2640" t="s">
        <v>3057</v>
      </c>
      <c r="E2640">
        <v>1025</v>
      </c>
      <c r="F2640" t="str">
        <f>VLOOKUP(D2640,'General IEC Material'!D:D,1,0)</f>
        <v>mp Murhotso Clinic</v>
      </c>
    </row>
    <row r="2641" spans="1:6" x14ac:dyDescent="0.3">
      <c r="A2641" t="s">
        <v>123</v>
      </c>
      <c r="B2641" t="s">
        <v>124</v>
      </c>
      <c r="C2641" t="s">
        <v>126</v>
      </c>
      <c r="D2641" t="s">
        <v>3118</v>
      </c>
      <c r="E2641">
        <v>774</v>
      </c>
      <c r="F2641" t="str">
        <f>VLOOKUP(D2641,'General IEC Material'!D:D,1,0)</f>
        <v>mp Mzinti Clinic</v>
      </c>
    </row>
    <row r="2642" spans="1:6" x14ac:dyDescent="0.3">
      <c r="A2642" t="s">
        <v>123</v>
      </c>
      <c r="B2642" t="s">
        <v>124</v>
      </c>
      <c r="C2642" t="s">
        <v>126</v>
      </c>
      <c r="D2642" t="s">
        <v>436</v>
      </c>
      <c r="E2642">
        <v>2522</v>
      </c>
      <c r="F2642" t="str">
        <f>VLOOKUP(D2642,'General IEC Material'!D:D,1,0)</f>
        <v>mp Naas Clinic</v>
      </c>
    </row>
    <row r="2643" spans="1:6" x14ac:dyDescent="0.3">
      <c r="A2643" t="s">
        <v>123</v>
      </c>
      <c r="B2643" t="s">
        <v>132</v>
      </c>
      <c r="C2643" t="s">
        <v>3260</v>
      </c>
      <c r="D2643" t="s">
        <v>3269</v>
      </c>
      <c r="E2643">
        <v>1973</v>
      </c>
      <c r="F2643" t="str">
        <f>VLOOKUP(D2643,'General IEC Material'!D:D,1,0)</f>
        <v>mp Nasaret Clinic</v>
      </c>
    </row>
    <row r="2644" spans="1:6" x14ac:dyDescent="0.3">
      <c r="A2644" t="s">
        <v>123</v>
      </c>
      <c r="B2644" t="s">
        <v>124</v>
      </c>
      <c r="C2644" t="s">
        <v>126</v>
      </c>
      <c r="D2644" t="s">
        <v>3119</v>
      </c>
      <c r="E2644">
        <v>561</v>
      </c>
      <c r="F2644" t="str">
        <f>VLOOKUP(D2644,'General IEC Material'!D:D,1,0)</f>
        <v>mp Ndindindi Clinic</v>
      </c>
    </row>
    <row r="2645" spans="1:6" x14ac:dyDescent="0.3">
      <c r="A2645" t="s">
        <v>123</v>
      </c>
      <c r="B2645" t="s">
        <v>124</v>
      </c>
      <c r="C2645" t="s">
        <v>125</v>
      </c>
      <c r="D2645" t="s">
        <v>431</v>
      </c>
      <c r="E2645">
        <v>2877</v>
      </c>
      <c r="F2645" t="str">
        <f>VLOOKUP(D2645,'General IEC Material'!D:D,1,0)</f>
        <v>mp Nelspruit Clinic</v>
      </c>
    </row>
    <row r="2646" spans="1:6" x14ac:dyDescent="0.3">
      <c r="A2646" t="s">
        <v>123</v>
      </c>
      <c r="B2646" t="s">
        <v>124</v>
      </c>
      <c r="C2646" t="s">
        <v>125</v>
      </c>
      <c r="D2646" t="s">
        <v>3091</v>
      </c>
      <c r="E2646">
        <v>344</v>
      </c>
      <c r="F2646" t="str">
        <f>VLOOKUP(D2646,'General IEC Material'!D:D,1,0)</f>
        <v>mp Nelsville Clinic</v>
      </c>
    </row>
    <row r="2647" spans="1:6" x14ac:dyDescent="0.3">
      <c r="A2647" t="s">
        <v>123</v>
      </c>
      <c r="B2647" t="s">
        <v>127</v>
      </c>
      <c r="C2647" t="s">
        <v>131</v>
      </c>
      <c r="D2647" t="s">
        <v>3204</v>
      </c>
      <c r="E2647">
        <v>426</v>
      </c>
      <c r="F2647" t="str">
        <f>VLOOKUP(D2647,'General IEC Material'!D:D,1,0)</f>
        <v>mp New Scotland Clinic</v>
      </c>
    </row>
    <row r="2648" spans="1:6" x14ac:dyDescent="0.3">
      <c r="A2648" t="s">
        <v>123</v>
      </c>
      <c r="B2648" t="s">
        <v>132</v>
      </c>
      <c r="C2648" t="s">
        <v>3260</v>
      </c>
      <c r="D2648" t="s">
        <v>3270</v>
      </c>
      <c r="E2648">
        <v>1020</v>
      </c>
      <c r="F2648" t="str">
        <f>VLOOKUP(D2648,'General IEC Material'!D:D,1,0)</f>
        <v>mp Newtown Parkhome Clinic</v>
      </c>
    </row>
    <row r="2649" spans="1:6" x14ac:dyDescent="0.3">
      <c r="A2649" t="s">
        <v>123</v>
      </c>
      <c r="B2649" t="s">
        <v>127</v>
      </c>
      <c r="C2649" t="s">
        <v>3144</v>
      </c>
      <c r="D2649" t="s">
        <v>3160</v>
      </c>
      <c r="E2649">
        <v>644</v>
      </c>
      <c r="F2649" t="str">
        <f>VLOOKUP(D2649,'General IEC Material'!D:D,1,0)</f>
        <v>mp Nhlazatshe 6 Clinic</v>
      </c>
    </row>
    <row r="2650" spans="1:6" x14ac:dyDescent="0.3">
      <c r="A2650" t="s">
        <v>123</v>
      </c>
      <c r="B2650" t="s">
        <v>127</v>
      </c>
      <c r="C2650" t="s">
        <v>3144</v>
      </c>
      <c r="D2650" t="s">
        <v>3161</v>
      </c>
      <c r="E2650">
        <v>1031</v>
      </c>
      <c r="F2650" t="str">
        <f>VLOOKUP(D2650,'General IEC Material'!D:D,1,0)</f>
        <v>mp Nhlazatshe Clinic</v>
      </c>
    </row>
    <row r="2651" spans="1:6" x14ac:dyDescent="0.3">
      <c r="A2651" t="s">
        <v>123</v>
      </c>
      <c r="B2651" t="s">
        <v>124</v>
      </c>
      <c r="C2651" t="s">
        <v>125</v>
      </c>
      <c r="D2651" t="s">
        <v>432</v>
      </c>
      <c r="E2651">
        <v>2320</v>
      </c>
      <c r="F2651" t="str">
        <f>VLOOKUP(D2651,'General IEC Material'!D:D,1,0)</f>
        <v>mp Nkwalini Clinic</v>
      </c>
    </row>
    <row r="2652" spans="1:6" x14ac:dyDescent="0.3">
      <c r="A2652" t="s">
        <v>123</v>
      </c>
      <c r="B2652" t="s">
        <v>132</v>
      </c>
      <c r="C2652" t="s">
        <v>3207</v>
      </c>
      <c r="D2652" t="s">
        <v>3224</v>
      </c>
      <c r="E2652">
        <v>1031</v>
      </c>
      <c r="F2652" t="str">
        <f>VLOOKUP(D2652,'General IEC Material'!D:D,1,0)</f>
        <v>mp Nokaneng CHC</v>
      </c>
    </row>
    <row r="2653" spans="1:6" x14ac:dyDescent="0.3">
      <c r="A2653" t="s">
        <v>123</v>
      </c>
      <c r="B2653" t="s">
        <v>127</v>
      </c>
      <c r="C2653" t="s">
        <v>3166</v>
      </c>
      <c r="D2653" t="s">
        <v>3170</v>
      </c>
      <c r="E2653">
        <v>885</v>
      </c>
      <c r="F2653" t="str">
        <f>VLOOKUP(D2653,'General IEC Material'!D:D,1,0)</f>
        <v>mp Nthoroane Clinic</v>
      </c>
    </row>
    <row r="2654" spans="1:6" x14ac:dyDescent="0.3">
      <c r="A2654" t="s">
        <v>123</v>
      </c>
      <c r="B2654" t="s">
        <v>124</v>
      </c>
      <c r="C2654" t="s">
        <v>126</v>
      </c>
      <c r="D2654" t="s">
        <v>3120</v>
      </c>
      <c r="E2654">
        <v>887</v>
      </c>
      <c r="F2654" t="str">
        <f>VLOOKUP(D2654,'General IEC Material'!D:D,1,0)</f>
        <v>mp Ntunda CHC</v>
      </c>
    </row>
    <row r="2655" spans="1:6" x14ac:dyDescent="0.3">
      <c r="A2655" t="s">
        <v>123</v>
      </c>
      <c r="B2655" t="s">
        <v>124</v>
      </c>
      <c r="C2655" t="s">
        <v>3028</v>
      </c>
      <c r="D2655" t="s">
        <v>3058</v>
      </c>
      <c r="E2655">
        <v>821</v>
      </c>
      <c r="F2655" t="str">
        <f>VLOOKUP(D2655,'General IEC Material'!D:D,1,0)</f>
        <v>mp Oakley Clinic</v>
      </c>
    </row>
    <row r="2656" spans="1:6" x14ac:dyDescent="0.3">
      <c r="A2656" t="s">
        <v>123</v>
      </c>
      <c r="B2656" t="s">
        <v>132</v>
      </c>
      <c r="C2656" t="s">
        <v>133</v>
      </c>
      <c r="D2656" t="s">
        <v>3253</v>
      </c>
      <c r="E2656">
        <v>1924</v>
      </c>
      <c r="F2656" t="str">
        <f>VLOOKUP(D2656,'General IEC Material'!D:D,1,0)</f>
        <v>mp Ogies Clinic</v>
      </c>
    </row>
    <row r="2657" spans="1:6" x14ac:dyDescent="0.3">
      <c r="A2657" t="s">
        <v>123</v>
      </c>
      <c r="B2657" t="s">
        <v>124</v>
      </c>
      <c r="C2657" t="s">
        <v>3028</v>
      </c>
      <c r="D2657" t="s">
        <v>3059</v>
      </c>
      <c r="E2657">
        <v>617</v>
      </c>
      <c r="F2657" t="str">
        <f>VLOOKUP(D2657,'General IEC Material'!D:D,1,0)</f>
        <v>mp Orinoco Clinic</v>
      </c>
    </row>
    <row r="2658" spans="1:6" x14ac:dyDescent="0.3">
      <c r="A2658" t="s">
        <v>123</v>
      </c>
      <c r="B2658" t="s">
        <v>127</v>
      </c>
      <c r="C2658" t="s">
        <v>128</v>
      </c>
      <c r="D2658" t="s">
        <v>442</v>
      </c>
      <c r="E2658">
        <v>4000</v>
      </c>
      <c r="F2658" t="str">
        <f>VLOOKUP(D2658,'General IEC Material'!D:D,1,0)</f>
        <v>mp Paulina Morapeli Clinic</v>
      </c>
    </row>
    <row r="2659" spans="1:6" x14ac:dyDescent="0.3">
      <c r="A2659" t="s">
        <v>123</v>
      </c>
      <c r="B2659" t="s">
        <v>127</v>
      </c>
      <c r="C2659" t="s">
        <v>3172</v>
      </c>
      <c r="D2659" t="s">
        <v>3176</v>
      </c>
      <c r="E2659">
        <v>817</v>
      </c>
      <c r="F2659" t="str">
        <f>VLOOKUP(D2659,'General IEC Material'!D:D,1,0)</f>
        <v>mp Perdekop CHC</v>
      </c>
    </row>
    <row r="2660" spans="1:6" x14ac:dyDescent="0.3">
      <c r="A2660" t="s">
        <v>123</v>
      </c>
      <c r="B2660" t="s">
        <v>132</v>
      </c>
      <c r="C2660" t="s">
        <v>3207</v>
      </c>
      <c r="D2660" t="s">
        <v>3225</v>
      </c>
      <c r="E2660">
        <v>481</v>
      </c>
      <c r="F2660" t="str">
        <f>VLOOKUP(D2660,'General IEC Material'!D:D,1,0)</f>
        <v>mp Phake Clinic</v>
      </c>
    </row>
    <row r="2661" spans="1:6" x14ac:dyDescent="0.3">
      <c r="A2661" t="s">
        <v>123</v>
      </c>
      <c r="B2661" t="s">
        <v>124</v>
      </c>
      <c r="C2661" t="s">
        <v>126</v>
      </c>
      <c r="D2661" t="s">
        <v>3121</v>
      </c>
      <c r="E2661">
        <v>751</v>
      </c>
      <c r="F2661" t="str">
        <f>VLOOKUP(D2661,'General IEC Material'!D:D,1,0)</f>
        <v>mp Phiva Clinic</v>
      </c>
    </row>
    <row r="2662" spans="1:6" x14ac:dyDescent="0.3">
      <c r="A2662" t="s">
        <v>123</v>
      </c>
      <c r="B2662" t="s">
        <v>132</v>
      </c>
      <c r="C2662" t="s">
        <v>133</v>
      </c>
      <c r="D2662" t="s">
        <v>3254</v>
      </c>
      <c r="E2662">
        <v>4342</v>
      </c>
      <c r="F2662" t="str">
        <f>VLOOKUP(D2662,'General IEC Material'!D:D,1,0)</f>
        <v>mp Phola CHC</v>
      </c>
    </row>
    <row r="2663" spans="1:6" x14ac:dyDescent="0.3">
      <c r="A2663" t="s">
        <v>123</v>
      </c>
      <c r="B2663" t="s">
        <v>132</v>
      </c>
      <c r="C2663" t="s">
        <v>133</v>
      </c>
      <c r="D2663" t="s">
        <v>3255</v>
      </c>
      <c r="E2663">
        <v>5208</v>
      </c>
      <c r="F2663" t="str">
        <f>VLOOKUP(D2663,'General IEC Material'!D:D,1,0)</f>
        <v>mp Phola Clinic</v>
      </c>
    </row>
    <row r="2664" spans="1:6" x14ac:dyDescent="0.3">
      <c r="A2664" t="s">
        <v>123</v>
      </c>
      <c r="B2664" t="s">
        <v>124</v>
      </c>
      <c r="C2664" t="s">
        <v>125</v>
      </c>
      <c r="D2664" t="s">
        <v>433</v>
      </c>
      <c r="E2664">
        <v>3683</v>
      </c>
      <c r="F2664" t="str">
        <f>VLOOKUP(D2664,'General IEC Material'!D:D,1,0)</f>
        <v>mp Phola-Nzikasi Clinic</v>
      </c>
    </row>
    <row r="2665" spans="1:6" x14ac:dyDescent="0.3">
      <c r="A2665" t="s">
        <v>123</v>
      </c>
      <c r="B2665" t="s">
        <v>127</v>
      </c>
      <c r="C2665" t="s">
        <v>130</v>
      </c>
      <c r="D2665" t="s">
        <v>3198</v>
      </c>
      <c r="E2665">
        <v>1430</v>
      </c>
      <c r="F2665" t="str">
        <f>VLOOKUP(D2665,'General IEC Material'!D:D,1,0)</f>
        <v>mp Piet Retief Clinic</v>
      </c>
    </row>
    <row r="2666" spans="1:6" x14ac:dyDescent="0.3">
      <c r="A2666" t="s">
        <v>123</v>
      </c>
      <c r="B2666" t="s">
        <v>132</v>
      </c>
      <c r="C2666" t="s">
        <v>3207</v>
      </c>
      <c r="D2666" t="s">
        <v>3226</v>
      </c>
      <c r="E2666">
        <v>412</v>
      </c>
      <c r="F2666" t="str">
        <f>VLOOKUP(D2666,'General IEC Material'!D:D,1,0)</f>
        <v>mp Pieterskraal Clinic</v>
      </c>
    </row>
    <row r="2667" spans="1:6" x14ac:dyDescent="0.3">
      <c r="A2667" t="s">
        <v>123</v>
      </c>
      <c r="B2667" t="s">
        <v>124</v>
      </c>
      <c r="C2667" t="s">
        <v>3132</v>
      </c>
      <c r="D2667" t="s">
        <v>3141</v>
      </c>
      <c r="E2667">
        <v>344</v>
      </c>
      <c r="F2667" t="str">
        <f>VLOOKUP(D2667,'General IEC Material'!D:D,1,0)</f>
        <v>mp Pilgrims Rest Clinic</v>
      </c>
    </row>
    <row r="2668" spans="1:6" x14ac:dyDescent="0.3">
      <c r="A2668" t="s">
        <v>123</v>
      </c>
      <c r="B2668" t="s">
        <v>132</v>
      </c>
      <c r="C2668" t="s">
        <v>133</v>
      </c>
      <c r="D2668" t="s">
        <v>3256</v>
      </c>
      <c r="E2668">
        <v>1622</v>
      </c>
      <c r="F2668" t="str">
        <f>VLOOKUP(D2668,'General IEC Material'!D:D,1,0)</f>
        <v>mp Poly Clinic</v>
      </c>
    </row>
    <row r="2669" spans="1:6" x14ac:dyDescent="0.3">
      <c r="A2669" t="s">
        <v>123</v>
      </c>
      <c r="B2669" t="s">
        <v>132</v>
      </c>
      <c r="C2669" t="s">
        <v>3260</v>
      </c>
      <c r="D2669" t="s">
        <v>3271</v>
      </c>
      <c r="E2669">
        <v>557</v>
      </c>
      <c r="F2669" t="str">
        <f>VLOOKUP(D2669,'General IEC Material'!D:D,1,0)</f>
        <v>mp Pullenshope Clinic</v>
      </c>
    </row>
    <row r="2670" spans="1:6" x14ac:dyDescent="0.3">
      <c r="A2670" t="s">
        <v>123</v>
      </c>
      <c r="B2670" t="s">
        <v>124</v>
      </c>
      <c r="C2670" t="s">
        <v>125</v>
      </c>
      <c r="D2670" t="s">
        <v>3092</v>
      </c>
      <c r="E2670">
        <v>629</v>
      </c>
      <c r="F2670" t="str">
        <f>VLOOKUP(D2670,'General IEC Material'!D:D,1,0)</f>
        <v>mp Renee Clinic</v>
      </c>
    </row>
    <row r="2671" spans="1:6" x14ac:dyDescent="0.3">
      <c r="A2671" t="s">
        <v>123</v>
      </c>
      <c r="B2671" t="s">
        <v>132</v>
      </c>
      <c r="C2671" t="s">
        <v>3207</v>
      </c>
      <c r="D2671" t="s">
        <v>3227</v>
      </c>
      <c r="E2671">
        <v>353</v>
      </c>
      <c r="F2671" t="str">
        <f>VLOOKUP(D2671,'General IEC Material'!D:D,1,0)</f>
        <v>mp Rhenosterkop Clinic</v>
      </c>
    </row>
    <row r="2672" spans="1:6" x14ac:dyDescent="0.3">
      <c r="A2672" t="s">
        <v>123</v>
      </c>
      <c r="B2672" t="s">
        <v>124</v>
      </c>
      <c r="C2672" t="s">
        <v>126</v>
      </c>
      <c r="D2672" t="s">
        <v>3122</v>
      </c>
      <c r="E2672">
        <v>561</v>
      </c>
      <c r="F2672" t="str">
        <f>VLOOKUP(D2672,'General IEC Material'!D:D,1,0)</f>
        <v>mp Richtershoek Clinic</v>
      </c>
    </row>
    <row r="2673" spans="1:6" x14ac:dyDescent="0.3">
      <c r="A2673" t="s">
        <v>123</v>
      </c>
      <c r="B2673" t="s">
        <v>132</v>
      </c>
      <c r="C2673" t="s">
        <v>133</v>
      </c>
      <c r="D2673" t="s">
        <v>3257</v>
      </c>
      <c r="E2673">
        <v>966</v>
      </c>
      <c r="F2673" t="str">
        <f>VLOOKUP(D2673,'General IEC Material'!D:D,1,0)</f>
        <v>mp Rietspruit Clinic</v>
      </c>
    </row>
    <row r="2674" spans="1:6" x14ac:dyDescent="0.3">
      <c r="A2674" t="s">
        <v>123</v>
      </c>
      <c r="B2674" t="s">
        <v>132</v>
      </c>
      <c r="C2674" t="s">
        <v>3260</v>
      </c>
      <c r="D2674" t="s">
        <v>3272</v>
      </c>
      <c r="E2674">
        <v>808</v>
      </c>
      <c r="F2674" t="str">
        <f>VLOOKUP(D2674,'General IEC Material'!D:D,1,0)</f>
        <v>mp Rockdale CHC</v>
      </c>
    </row>
    <row r="2675" spans="1:6" x14ac:dyDescent="0.3">
      <c r="A2675" t="s">
        <v>123</v>
      </c>
      <c r="B2675" t="s">
        <v>124</v>
      </c>
      <c r="C2675" t="s">
        <v>3028</v>
      </c>
      <c r="D2675" t="s">
        <v>3060</v>
      </c>
      <c r="E2675">
        <v>833</v>
      </c>
      <c r="F2675" t="str">
        <f>VLOOKUP(D2675,'General IEC Material'!D:D,1,0)</f>
        <v>mp Rolle Clinic</v>
      </c>
    </row>
    <row r="2676" spans="1:6" x14ac:dyDescent="0.3">
      <c r="A2676" t="s">
        <v>123</v>
      </c>
      <c r="B2676" t="s">
        <v>132</v>
      </c>
      <c r="C2676" t="s">
        <v>3207</v>
      </c>
      <c r="D2676" t="s">
        <v>3228</v>
      </c>
      <c r="E2676">
        <v>448</v>
      </c>
      <c r="F2676" t="str">
        <f>VLOOKUP(D2676,'General IEC Material'!D:D,1,0)</f>
        <v>mp RPL Moripe (Kameelrivier A) Clinic</v>
      </c>
    </row>
    <row r="2677" spans="1:6" x14ac:dyDescent="0.3">
      <c r="A2677" t="s">
        <v>123</v>
      </c>
      <c r="B2677" t="s">
        <v>124</v>
      </c>
      <c r="C2677" t="s">
        <v>3132</v>
      </c>
      <c r="D2677" t="s">
        <v>3142</v>
      </c>
      <c r="E2677">
        <v>789</v>
      </c>
      <c r="F2677" t="str">
        <f>VLOOKUP(D2677,'General IEC Material'!D:D,1,0)</f>
        <v>mp Sabie Clinic</v>
      </c>
    </row>
    <row r="2678" spans="1:6" x14ac:dyDescent="0.3">
      <c r="A2678" t="s">
        <v>123</v>
      </c>
      <c r="B2678" t="s">
        <v>132</v>
      </c>
      <c r="C2678" t="s">
        <v>3239</v>
      </c>
      <c r="D2678" t="s">
        <v>3243</v>
      </c>
      <c r="E2678">
        <v>551</v>
      </c>
      <c r="F2678" t="str">
        <f>VLOOKUP(D2678,'General IEC Material'!D:D,1,0)</f>
        <v>mp Sakhelwe Clinic</v>
      </c>
    </row>
    <row r="2679" spans="1:6" x14ac:dyDescent="0.3">
      <c r="A2679" t="s">
        <v>123</v>
      </c>
      <c r="B2679" t="s">
        <v>127</v>
      </c>
      <c r="C2679" t="s">
        <v>129</v>
      </c>
      <c r="D2679" t="s">
        <v>3187</v>
      </c>
      <c r="E2679">
        <v>1220</v>
      </c>
      <c r="F2679" t="str">
        <f>VLOOKUP(D2679,'General IEC Material'!D:D,1,0)</f>
        <v>mp Sakhile Clinic</v>
      </c>
    </row>
    <row r="2680" spans="1:6" x14ac:dyDescent="0.3">
      <c r="A2680" t="s">
        <v>123</v>
      </c>
      <c r="B2680" t="s">
        <v>124</v>
      </c>
      <c r="C2680" t="s">
        <v>125</v>
      </c>
      <c r="D2680" t="s">
        <v>3093</v>
      </c>
      <c r="E2680">
        <v>1064</v>
      </c>
      <c r="F2680" t="str">
        <f>VLOOKUP(D2680,'General IEC Material'!D:D,1,0)</f>
        <v>mp Sandrivier Clinic</v>
      </c>
    </row>
    <row r="2681" spans="1:6" x14ac:dyDescent="0.3">
      <c r="A2681" t="s">
        <v>123</v>
      </c>
      <c r="B2681" t="s">
        <v>124</v>
      </c>
      <c r="C2681" t="s">
        <v>126</v>
      </c>
      <c r="D2681" t="s">
        <v>3123</v>
      </c>
      <c r="E2681">
        <v>1075</v>
      </c>
      <c r="F2681" t="str">
        <f>VLOOKUP(D2681,'General IEC Material'!D:D,1,0)</f>
        <v>mp Schoemansdal Clinic</v>
      </c>
    </row>
    <row r="2682" spans="1:6" x14ac:dyDescent="0.3">
      <c r="A2682" t="s">
        <v>123</v>
      </c>
      <c r="B2682" t="s">
        <v>124</v>
      </c>
      <c r="C2682" t="s">
        <v>126</v>
      </c>
      <c r="D2682" t="s">
        <v>3124</v>
      </c>
      <c r="E2682">
        <v>354</v>
      </c>
      <c r="F2682" t="str">
        <f>VLOOKUP(D2682,'General IEC Material'!D:D,1,0)</f>
        <v>mp Schulzendal Clinic</v>
      </c>
    </row>
    <row r="2683" spans="1:6" x14ac:dyDescent="0.3">
      <c r="A2683" t="s">
        <v>123</v>
      </c>
      <c r="B2683" t="s">
        <v>132</v>
      </c>
      <c r="C2683" t="s">
        <v>3207</v>
      </c>
      <c r="D2683" t="s">
        <v>3229</v>
      </c>
      <c r="E2683">
        <v>860</v>
      </c>
      <c r="F2683" t="str">
        <f>VLOOKUP(D2683,'General IEC Material'!D:D,1,0)</f>
        <v>mp Seabe CHC</v>
      </c>
    </row>
    <row r="2684" spans="1:6" x14ac:dyDescent="0.3">
      <c r="A2684" t="s">
        <v>123</v>
      </c>
      <c r="B2684" t="s">
        <v>127</v>
      </c>
      <c r="C2684" t="s">
        <v>128</v>
      </c>
      <c r="D2684" t="s">
        <v>443</v>
      </c>
      <c r="E2684">
        <v>4141</v>
      </c>
      <c r="F2684" t="str">
        <f>VLOOKUP(D2684,'General IEC Material'!D:D,1,0)</f>
        <v>mp Sead Clinic</v>
      </c>
    </row>
    <row r="2685" spans="1:6" x14ac:dyDescent="0.3">
      <c r="A2685" t="s">
        <v>123</v>
      </c>
      <c r="B2685" t="s">
        <v>127</v>
      </c>
      <c r="C2685" t="s">
        <v>128</v>
      </c>
      <c r="D2685" t="s">
        <v>444</v>
      </c>
      <c r="E2685">
        <v>2633</v>
      </c>
      <c r="F2685" t="str">
        <f>VLOOKUP(D2685,'General IEC Material'!D:D,1,0)</f>
        <v>mp Secunda Clinic</v>
      </c>
    </row>
    <row r="2686" spans="1:6" x14ac:dyDescent="0.3">
      <c r="A2686" t="s">
        <v>123</v>
      </c>
      <c r="B2686" t="s">
        <v>132</v>
      </c>
      <c r="C2686" t="s">
        <v>3207</v>
      </c>
      <c r="D2686" t="s">
        <v>3230</v>
      </c>
      <c r="E2686">
        <v>412</v>
      </c>
      <c r="F2686" t="str">
        <f>VLOOKUP(D2686,'General IEC Material'!D:D,1,0)</f>
        <v>mp Senzangakhona Digital Village Clinic</v>
      </c>
    </row>
    <row r="2687" spans="1:6" x14ac:dyDescent="0.3">
      <c r="A2687" t="s">
        <v>123</v>
      </c>
      <c r="B2687" t="s">
        <v>124</v>
      </c>
      <c r="C2687" t="s">
        <v>125</v>
      </c>
      <c r="D2687" t="s">
        <v>3094</v>
      </c>
      <c r="E2687">
        <v>1691</v>
      </c>
      <c r="F2687" t="str">
        <f>VLOOKUP(D2687,'General IEC Material'!D:D,1,0)</f>
        <v>mp Shabalala Clinic</v>
      </c>
    </row>
    <row r="2688" spans="1:6" x14ac:dyDescent="0.3">
      <c r="A2688" t="s">
        <v>123</v>
      </c>
      <c r="B2688" t="s">
        <v>124</v>
      </c>
      <c r="C2688" t="s">
        <v>3028</v>
      </c>
      <c r="D2688" t="s">
        <v>3061</v>
      </c>
      <c r="E2688">
        <v>757</v>
      </c>
      <c r="F2688" t="str">
        <f>VLOOKUP(D2688,'General IEC Material'!D:D,1,0)</f>
        <v>mp Shatale Clinic</v>
      </c>
    </row>
    <row r="2689" spans="1:6" x14ac:dyDescent="0.3">
      <c r="A2689" t="s">
        <v>123</v>
      </c>
      <c r="B2689" t="s">
        <v>127</v>
      </c>
      <c r="C2689" t="s">
        <v>131</v>
      </c>
      <c r="D2689" t="s">
        <v>3205</v>
      </c>
      <c r="E2689">
        <v>924</v>
      </c>
      <c r="F2689" t="str">
        <f>VLOOKUP(D2689,'General IEC Material'!D:D,1,0)</f>
        <v>mp Sheepmoor CHC</v>
      </c>
    </row>
    <row r="2690" spans="1:6" x14ac:dyDescent="0.3">
      <c r="A2690" t="s">
        <v>123</v>
      </c>
      <c r="B2690" t="s">
        <v>124</v>
      </c>
      <c r="C2690" t="s">
        <v>126</v>
      </c>
      <c r="D2690" t="s">
        <v>3125</v>
      </c>
      <c r="E2690">
        <v>444</v>
      </c>
      <c r="F2690" t="str">
        <f>VLOOKUP(D2690,'General IEC Material'!D:D,1,0)</f>
        <v>mp Sibange Clinic</v>
      </c>
    </row>
    <row r="2691" spans="1:6" x14ac:dyDescent="0.3">
      <c r="A2691" t="s">
        <v>123</v>
      </c>
      <c r="B2691" t="s">
        <v>124</v>
      </c>
      <c r="C2691" t="s">
        <v>125</v>
      </c>
      <c r="D2691" t="s">
        <v>3095</v>
      </c>
      <c r="E2691">
        <v>2191</v>
      </c>
      <c r="F2691" t="str">
        <f>VLOOKUP(D2691,'General IEC Material'!D:D,1,0)</f>
        <v>mp Sibuyile Clinic</v>
      </c>
    </row>
    <row r="2692" spans="1:6" x14ac:dyDescent="0.3">
      <c r="A2692" t="s">
        <v>123</v>
      </c>
      <c r="B2692" t="s">
        <v>124</v>
      </c>
      <c r="C2692" t="s">
        <v>126</v>
      </c>
      <c r="D2692" t="s">
        <v>3126</v>
      </c>
      <c r="E2692">
        <v>664</v>
      </c>
      <c r="F2692" t="str">
        <f>VLOOKUP(D2692,'General IEC Material'!D:D,1,0)</f>
        <v>mp Sihlangu Clinic</v>
      </c>
    </row>
    <row r="2693" spans="1:6" x14ac:dyDescent="0.3">
      <c r="A2693" t="s">
        <v>123</v>
      </c>
      <c r="B2693" t="s">
        <v>132</v>
      </c>
      <c r="C2693" t="s">
        <v>3260</v>
      </c>
      <c r="D2693" t="s">
        <v>3273</v>
      </c>
      <c r="E2693">
        <v>344</v>
      </c>
      <c r="F2693" t="str">
        <f>VLOOKUP(D2693,'General IEC Material'!D:D,1,0)</f>
        <v>mp Sikhululiwe Clinic</v>
      </c>
    </row>
    <row r="2694" spans="1:6" x14ac:dyDescent="0.3">
      <c r="A2694" t="s">
        <v>123</v>
      </c>
      <c r="B2694" t="s">
        <v>124</v>
      </c>
      <c r="C2694" t="s">
        <v>126</v>
      </c>
      <c r="D2694" t="s">
        <v>3127</v>
      </c>
      <c r="E2694">
        <v>473</v>
      </c>
      <c r="F2694" t="str">
        <f>VLOOKUP(D2694,'General IEC Material'!D:D,1,0)</f>
        <v>mp Sikhwahlane Clinic</v>
      </c>
    </row>
    <row r="2695" spans="1:6" x14ac:dyDescent="0.3">
      <c r="A2695" t="s">
        <v>123</v>
      </c>
      <c r="B2695" t="s">
        <v>127</v>
      </c>
      <c r="C2695" t="s">
        <v>3144</v>
      </c>
      <c r="D2695" t="s">
        <v>3162</v>
      </c>
      <c r="E2695">
        <v>588</v>
      </c>
      <c r="F2695" t="str">
        <f>VLOOKUP(D2695,'General IEC Material'!D:D,1,0)</f>
        <v>mp Silobela Clinic</v>
      </c>
    </row>
    <row r="2696" spans="1:6" x14ac:dyDescent="0.3">
      <c r="A2696" t="s">
        <v>123</v>
      </c>
      <c r="B2696" t="s">
        <v>124</v>
      </c>
      <c r="C2696" t="s">
        <v>3132</v>
      </c>
      <c r="D2696" t="s">
        <v>3143</v>
      </c>
      <c r="E2696">
        <v>596</v>
      </c>
      <c r="F2696" t="str">
        <f>VLOOKUP(D2696,'General IEC Material'!D:D,1,0)</f>
        <v>mp Simile Clinic</v>
      </c>
    </row>
    <row r="2697" spans="1:6" x14ac:dyDescent="0.3">
      <c r="A2697" t="s">
        <v>123</v>
      </c>
      <c r="B2697" t="s">
        <v>132</v>
      </c>
      <c r="C2697" t="s">
        <v>3260</v>
      </c>
      <c r="D2697" t="s">
        <v>3274</v>
      </c>
      <c r="E2697">
        <v>1658</v>
      </c>
      <c r="F2697" t="str">
        <f>VLOOKUP(D2697,'General IEC Material'!D:D,1,0)</f>
        <v>mp Simunye Clinic</v>
      </c>
    </row>
    <row r="2698" spans="1:6" x14ac:dyDescent="0.3">
      <c r="A2698" t="s">
        <v>123</v>
      </c>
      <c r="B2698" t="s">
        <v>132</v>
      </c>
      <c r="C2698" t="s">
        <v>133</v>
      </c>
      <c r="D2698" t="s">
        <v>3258</v>
      </c>
      <c r="E2698">
        <v>3846</v>
      </c>
      <c r="F2698" t="str">
        <f>VLOOKUP(D2698,'General IEC Material'!D:D,1,0)</f>
        <v>mp Sinqobile (Vosman) Clinic</v>
      </c>
    </row>
    <row r="2699" spans="1:6" x14ac:dyDescent="0.3">
      <c r="A2699" t="s">
        <v>123</v>
      </c>
      <c r="B2699" t="s">
        <v>127</v>
      </c>
      <c r="C2699" t="s">
        <v>3172</v>
      </c>
      <c r="D2699" t="s">
        <v>3177</v>
      </c>
      <c r="E2699">
        <v>620</v>
      </c>
      <c r="F2699" t="str">
        <f>VLOOKUP(D2699,'General IEC Material'!D:D,1,0)</f>
        <v>mp Sinqobile Clinic</v>
      </c>
    </row>
    <row r="2700" spans="1:6" x14ac:dyDescent="0.3">
      <c r="A2700" t="s">
        <v>123</v>
      </c>
      <c r="B2700" t="s">
        <v>132</v>
      </c>
      <c r="C2700" t="s">
        <v>133</v>
      </c>
      <c r="D2700" t="s">
        <v>454</v>
      </c>
      <c r="E2700">
        <v>4288</v>
      </c>
      <c r="F2700" t="str">
        <f>VLOOKUP(D2700,'General IEC Material'!D:D,1,0)</f>
        <v>mp Siphosesimbi CHC</v>
      </c>
    </row>
    <row r="2701" spans="1:6" x14ac:dyDescent="0.3">
      <c r="A2701" t="s">
        <v>123</v>
      </c>
      <c r="B2701" t="s">
        <v>132</v>
      </c>
      <c r="C2701" t="s">
        <v>3207</v>
      </c>
      <c r="D2701" t="s">
        <v>3231</v>
      </c>
      <c r="E2701">
        <v>2117</v>
      </c>
      <c r="F2701" t="str">
        <f>VLOOKUP(D2701,'General IEC Material'!D:D,1,0)</f>
        <v>mp Siyabuswa CHC</v>
      </c>
    </row>
    <row r="2702" spans="1:6" x14ac:dyDescent="0.3">
      <c r="A2702" t="s">
        <v>123</v>
      </c>
      <c r="B2702" t="s">
        <v>127</v>
      </c>
      <c r="C2702" t="s">
        <v>3166</v>
      </c>
      <c r="D2702" t="s">
        <v>3171</v>
      </c>
      <c r="E2702">
        <v>881</v>
      </c>
      <c r="F2702" t="str">
        <f>VLOOKUP(D2702,'General IEC Material'!D:D,1,0)</f>
        <v>mp Siyathemba CHC</v>
      </c>
    </row>
    <row r="2703" spans="1:6" x14ac:dyDescent="0.3">
      <c r="A2703" t="s">
        <v>123</v>
      </c>
      <c r="B2703" t="s">
        <v>132</v>
      </c>
      <c r="C2703" t="s">
        <v>3239</v>
      </c>
      <c r="D2703" t="s">
        <v>3244</v>
      </c>
      <c r="E2703">
        <v>784</v>
      </c>
      <c r="F2703" t="str">
        <f>VLOOKUP(D2703,'General IEC Material'!D:D,1,0)</f>
        <v>mp Siyathuthuka Clinic</v>
      </c>
    </row>
    <row r="2704" spans="1:6" x14ac:dyDescent="0.3">
      <c r="A2704" t="s">
        <v>123</v>
      </c>
      <c r="B2704" t="s">
        <v>124</v>
      </c>
      <c r="C2704" t="s">
        <v>125</v>
      </c>
      <c r="D2704" t="s">
        <v>3096</v>
      </c>
      <c r="E2704">
        <v>470</v>
      </c>
      <c r="F2704" t="str">
        <f>VLOOKUP(D2704,'General IEC Material'!D:D,1,0)</f>
        <v>mp Skukuza Clinic</v>
      </c>
    </row>
    <row r="2705" spans="1:6" x14ac:dyDescent="0.3">
      <c r="A2705" t="s">
        <v>123</v>
      </c>
      <c r="B2705" t="s">
        <v>132</v>
      </c>
      <c r="C2705" t="s">
        <v>3260</v>
      </c>
      <c r="D2705" t="s">
        <v>3275</v>
      </c>
      <c r="E2705">
        <v>2815</v>
      </c>
      <c r="F2705" t="str">
        <f>VLOOKUP(D2705,'General IEC Material'!D:D,1,0)</f>
        <v>mp Sr Mashiteng CHC</v>
      </c>
    </row>
    <row r="2706" spans="1:6" x14ac:dyDescent="0.3">
      <c r="A2706" t="s">
        <v>123</v>
      </c>
      <c r="B2706" t="s">
        <v>127</v>
      </c>
      <c r="C2706" t="s">
        <v>129</v>
      </c>
      <c r="D2706" t="s">
        <v>3188</v>
      </c>
      <c r="E2706">
        <v>924</v>
      </c>
      <c r="F2706" t="str">
        <f>VLOOKUP(D2706,'General IEC Material'!D:D,1,0)</f>
        <v>mp Stanwest (Azalia) Clinic</v>
      </c>
    </row>
    <row r="2707" spans="1:6" x14ac:dyDescent="0.3">
      <c r="A2707" t="s">
        <v>123</v>
      </c>
      <c r="B2707" t="s">
        <v>124</v>
      </c>
      <c r="C2707" t="s">
        <v>126</v>
      </c>
      <c r="D2707" t="s">
        <v>3128</v>
      </c>
      <c r="E2707">
        <v>1081</v>
      </c>
      <c r="F2707" t="str">
        <f>VLOOKUP(D2707,'General IEC Material'!D:D,1,0)</f>
        <v>mp Steenbok Clinic</v>
      </c>
    </row>
    <row r="2708" spans="1:6" x14ac:dyDescent="0.3">
      <c r="A2708" t="s">
        <v>123</v>
      </c>
      <c r="B2708" t="s">
        <v>124</v>
      </c>
      <c r="C2708" t="s">
        <v>126</v>
      </c>
      <c r="D2708" t="s">
        <v>3129</v>
      </c>
      <c r="E2708">
        <v>400</v>
      </c>
      <c r="F2708" t="str">
        <f>VLOOKUP(D2708,'General IEC Material'!D:D,1,0)</f>
        <v>mp Strydomblock Clinic</v>
      </c>
    </row>
    <row r="2709" spans="1:6" x14ac:dyDescent="0.3">
      <c r="A2709" t="s">
        <v>123</v>
      </c>
      <c r="B2709" t="s">
        <v>127</v>
      </c>
      <c r="C2709" t="s">
        <v>3144</v>
      </c>
      <c r="D2709" t="s">
        <v>3163</v>
      </c>
      <c r="E2709">
        <v>654</v>
      </c>
      <c r="F2709" t="str">
        <f>VLOOKUP(D2709,'General IEC Material'!D:D,1,0)</f>
        <v>mp Swallowsnest Clinic</v>
      </c>
    </row>
    <row r="2710" spans="1:6" x14ac:dyDescent="0.3">
      <c r="A2710" t="s">
        <v>123</v>
      </c>
      <c r="B2710" t="s">
        <v>124</v>
      </c>
      <c r="C2710" t="s">
        <v>125</v>
      </c>
      <c r="D2710" t="s">
        <v>3097</v>
      </c>
      <c r="E2710">
        <v>1261</v>
      </c>
      <c r="F2710" t="str">
        <f>VLOOKUP(D2710,'General IEC Material'!D:D,1,0)</f>
        <v>mp Tekwane Clinic</v>
      </c>
    </row>
    <row r="2711" spans="1:6" x14ac:dyDescent="0.3">
      <c r="A2711" t="s">
        <v>123</v>
      </c>
      <c r="B2711" t="s">
        <v>132</v>
      </c>
      <c r="C2711" t="s">
        <v>3276</v>
      </c>
      <c r="D2711" t="s">
        <v>3287</v>
      </c>
      <c r="E2711">
        <v>2359</v>
      </c>
      <c r="F2711" t="str">
        <f>VLOOKUP(D2711,'General IEC Material'!D:D,1,0)</f>
        <v>mp Thembalethu CHC</v>
      </c>
    </row>
    <row r="2712" spans="1:6" x14ac:dyDescent="0.3">
      <c r="A2712" t="s">
        <v>123</v>
      </c>
      <c r="B2712" t="s">
        <v>124</v>
      </c>
      <c r="C2712" t="s">
        <v>3028</v>
      </c>
      <c r="D2712" t="s">
        <v>3062</v>
      </c>
      <c r="E2712">
        <v>914</v>
      </c>
      <c r="F2712" t="str">
        <f>VLOOKUP(D2712,'General IEC Material'!D:D,1,0)</f>
        <v>mp Thokozane Clinic</v>
      </c>
    </row>
    <row r="2713" spans="1:6" x14ac:dyDescent="0.3">
      <c r="A2713" t="s">
        <v>123</v>
      </c>
      <c r="B2713" t="s">
        <v>132</v>
      </c>
      <c r="C2713" t="s">
        <v>133</v>
      </c>
      <c r="D2713" t="s">
        <v>3259</v>
      </c>
      <c r="E2713">
        <v>3823</v>
      </c>
      <c r="F2713" t="str">
        <f>VLOOKUP(D2713,'General IEC Material'!D:D,1,0)</f>
        <v>mp Thubelihle CHC</v>
      </c>
    </row>
    <row r="2714" spans="1:6" x14ac:dyDescent="0.3">
      <c r="A2714" t="s">
        <v>123</v>
      </c>
      <c r="B2714" t="s">
        <v>124</v>
      </c>
      <c r="C2714" t="s">
        <v>3028</v>
      </c>
      <c r="D2714" t="s">
        <v>3063</v>
      </c>
      <c r="E2714">
        <v>1285</v>
      </c>
      <c r="F2714" t="str">
        <f>VLOOKUP(D2714,'General IEC Material'!D:D,1,0)</f>
        <v>mp Thulamahashe CHC</v>
      </c>
    </row>
    <row r="2715" spans="1:6" x14ac:dyDescent="0.3">
      <c r="A2715" t="s">
        <v>123</v>
      </c>
      <c r="B2715" t="s">
        <v>127</v>
      </c>
      <c r="C2715" t="s">
        <v>131</v>
      </c>
      <c r="D2715" t="s">
        <v>450</v>
      </c>
      <c r="E2715">
        <v>2233</v>
      </c>
      <c r="F2715" t="str">
        <f>VLOOKUP(D2715,'General IEC Material'!D:D,1,0)</f>
        <v>mp Thussiville (MN Cindi) Clinic</v>
      </c>
    </row>
    <row r="2716" spans="1:6" x14ac:dyDescent="0.3">
      <c r="A2716" t="s">
        <v>123</v>
      </c>
      <c r="B2716" t="s">
        <v>127</v>
      </c>
      <c r="C2716" t="s">
        <v>129</v>
      </c>
      <c r="D2716" t="s">
        <v>3189</v>
      </c>
      <c r="E2716">
        <v>7613</v>
      </c>
      <c r="F2716" t="str">
        <f>VLOOKUP(D2716,'General IEC Material'!D:D,1,0)</f>
        <v>mp Thuthukani Clinic</v>
      </c>
    </row>
    <row r="2717" spans="1:6" x14ac:dyDescent="0.3">
      <c r="A2717" t="s">
        <v>123</v>
      </c>
      <c r="B2717" t="s">
        <v>127</v>
      </c>
      <c r="C2717" t="s">
        <v>3144</v>
      </c>
      <c r="D2717" t="s">
        <v>3164</v>
      </c>
      <c r="E2717">
        <v>926</v>
      </c>
      <c r="F2717" t="str">
        <f>VLOOKUP(D2717,'General IEC Material'!D:D,1,0)</f>
        <v>mp Tjakastad Clinic</v>
      </c>
    </row>
    <row r="2718" spans="1:6" x14ac:dyDescent="0.3">
      <c r="A2718" t="s">
        <v>123</v>
      </c>
      <c r="B2718" t="s">
        <v>124</v>
      </c>
      <c r="C2718" t="s">
        <v>126</v>
      </c>
      <c r="D2718" t="s">
        <v>3130</v>
      </c>
      <c r="E2718">
        <v>1434</v>
      </c>
      <c r="F2718" t="str">
        <f>VLOOKUP(D2718,'General IEC Material'!D:D,1,0)</f>
        <v>mp Tonga Block B Clinic</v>
      </c>
    </row>
    <row r="2719" spans="1:6" x14ac:dyDescent="0.3">
      <c r="A2719" t="s">
        <v>123</v>
      </c>
      <c r="B2719" t="s">
        <v>124</v>
      </c>
      <c r="C2719" t="s">
        <v>126</v>
      </c>
      <c r="D2719" t="s">
        <v>3131</v>
      </c>
      <c r="E2719">
        <v>1000</v>
      </c>
      <c r="F2719" t="str">
        <f>VLOOKUP(D2719,'General IEC Material'!D:D,1,0)</f>
        <v>mp Tonga Block C Clinic</v>
      </c>
    </row>
    <row r="2720" spans="1:6" x14ac:dyDescent="0.3">
      <c r="A2720" t="s">
        <v>123</v>
      </c>
      <c r="B2720" t="s">
        <v>127</v>
      </c>
      <c r="C2720" t="s">
        <v>128</v>
      </c>
      <c r="D2720" t="s">
        <v>3183</v>
      </c>
      <c r="E2720">
        <v>1078</v>
      </c>
      <c r="F2720" t="str">
        <f>VLOOKUP(D2720,'General IEC Material'!D:D,1,0)</f>
        <v>mp Trichardt Clinic</v>
      </c>
    </row>
    <row r="2721" spans="1:6" x14ac:dyDescent="0.3">
      <c r="A2721" t="s">
        <v>123</v>
      </c>
      <c r="B2721" t="s">
        <v>132</v>
      </c>
      <c r="C2721" t="s">
        <v>3207</v>
      </c>
      <c r="D2721" t="s">
        <v>3232</v>
      </c>
      <c r="E2721">
        <v>438</v>
      </c>
      <c r="F2721" t="str">
        <f>VLOOKUP(D2721,'General IEC Material'!D:D,1,0)</f>
        <v>mp Troya Clinic</v>
      </c>
    </row>
    <row r="2722" spans="1:6" x14ac:dyDescent="0.3">
      <c r="A2722" t="s">
        <v>123</v>
      </c>
      <c r="B2722" t="s">
        <v>132</v>
      </c>
      <c r="C2722" t="s">
        <v>3276</v>
      </c>
      <c r="D2722" t="s">
        <v>3288</v>
      </c>
      <c r="E2722">
        <v>781</v>
      </c>
      <c r="F2722" t="str">
        <f>VLOOKUP(D2722,'General IEC Material'!D:D,1,0)</f>
        <v>mp Tweefontein A Clinic</v>
      </c>
    </row>
    <row r="2723" spans="1:6" x14ac:dyDescent="0.3">
      <c r="A2723" t="s">
        <v>123</v>
      </c>
      <c r="B2723" t="s">
        <v>132</v>
      </c>
      <c r="C2723" t="s">
        <v>3276</v>
      </c>
      <c r="D2723" t="s">
        <v>3289</v>
      </c>
      <c r="E2723">
        <v>1243</v>
      </c>
      <c r="F2723" t="str">
        <f>VLOOKUP(D2723,'General IEC Material'!D:D,1,0)</f>
        <v>mp Tweefontein C Clinic</v>
      </c>
    </row>
    <row r="2724" spans="1:6" x14ac:dyDescent="0.3">
      <c r="A2724" t="s">
        <v>123</v>
      </c>
      <c r="B2724" t="s">
        <v>132</v>
      </c>
      <c r="C2724" t="s">
        <v>3276</v>
      </c>
      <c r="D2724" t="s">
        <v>3290</v>
      </c>
      <c r="E2724">
        <v>619</v>
      </c>
      <c r="F2724" t="str">
        <f>VLOOKUP(D2724,'General IEC Material'!D:D,1,0)</f>
        <v>mp Tweefontein D Clinic</v>
      </c>
    </row>
    <row r="2725" spans="1:6" x14ac:dyDescent="0.3">
      <c r="A2725" t="s">
        <v>123</v>
      </c>
      <c r="B2725" t="s">
        <v>132</v>
      </c>
      <c r="C2725" t="s">
        <v>3276</v>
      </c>
      <c r="D2725" t="s">
        <v>3291</v>
      </c>
      <c r="E2725">
        <v>1300</v>
      </c>
      <c r="F2725" t="str">
        <f>VLOOKUP(D2725,'General IEC Material'!D:D,1,0)</f>
        <v>mp Tweefontein G CHC</v>
      </c>
    </row>
    <row r="2726" spans="1:6" x14ac:dyDescent="0.3">
      <c r="A2726" t="s">
        <v>123</v>
      </c>
      <c r="B2726" t="s">
        <v>132</v>
      </c>
      <c r="C2726" t="s">
        <v>3276</v>
      </c>
      <c r="D2726" t="s">
        <v>3292</v>
      </c>
      <c r="E2726">
        <v>1165</v>
      </c>
      <c r="F2726" t="str">
        <f>VLOOKUP(D2726,'General IEC Material'!D:D,1,0)</f>
        <v>mp Tweefontein H Clinic</v>
      </c>
    </row>
    <row r="2727" spans="1:6" x14ac:dyDescent="0.3">
      <c r="A2727" t="s">
        <v>123</v>
      </c>
      <c r="B2727" t="s">
        <v>132</v>
      </c>
      <c r="C2727" t="s">
        <v>3276</v>
      </c>
      <c r="D2727" t="s">
        <v>3293</v>
      </c>
      <c r="E2727">
        <v>719</v>
      </c>
      <c r="F2727" t="str">
        <f>VLOOKUP(D2727,'General IEC Material'!D:D,1,0)</f>
        <v>mp Tweefontein M Clinic</v>
      </c>
    </row>
    <row r="2728" spans="1:6" x14ac:dyDescent="0.3">
      <c r="A2728" t="s">
        <v>123</v>
      </c>
      <c r="B2728" t="s">
        <v>124</v>
      </c>
      <c r="C2728" t="s">
        <v>3028</v>
      </c>
      <c r="D2728" t="s">
        <v>3064</v>
      </c>
      <c r="E2728">
        <v>628</v>
      </c>
      <c r="F2728" t="str">
        <f>VLOOKUP(D2728,'General IEC Material'!D:D,1,0)</f>
        <v>mp Utah Clinic</v>
      </c>
    </row>
    <row r="2729" spans="1:6" x14ac:dyDescent="0.3">
      <c r="A2729" t="s">
        <v>123</v>
      </c>
      <c r="B2729" t="s">
        <v>132</v>
      </c>
      <c r="C2729" t="s">
        <v>3207</v>
      </c>
      <c r="D2729" t="s">
        <v>3233</v>
      </c>
      <c r="E2729">
        <v>566</v>
      </c>
      <c r="F2729" t="str">
        <f>VLOOKUP(D2729,'General IEC Material'!D:D,1,0)</f>
        <v>mp Vaalbank Clinic</v>
      </c>
    </row>
    <row r="2730" spans="1:6" x14ac:dyDescent="0.3">
      <c r="A2730" t="s">
        <v>123</v>
      </c>
      <c r="B2730" t="s">
        <v>124</v>
      </c>
      <c r="C2730" t="s">
        <v>125</v>
      </c>
      <c r="D2730" t="s">
        <v>3098</v>
      </c>
      <c r="E2730">
        <v>488</v>
      </c>
      <c r="F2730" t="str">
        <f>VLOOKUP(D2730,'General IEC Material'!D:D,1,0)</f>
        <v>mp Valencia Park Clinic</v>
      </c>
    </row>
    <row r="2731" spans="1:6" x14ac:dyDescent="0.3">
      <c r="A2731" t="s">
        <v>123</v>
      </c>
      <c r="B2731" t="s">
        <v>132</v>
      </c>
      <c r="C2731" t="s">
        <v>3207</v>
      </c>
      <c r="D2731" t="s">
        <v>3234</v>
      </c>
      <c r="E2731">
        <v>805</v>
      </c>
      <c r="F2731" t="str">
        <f>VLOOKUP(D2731,'General IEC Material'!D:D,1,0)</f>
        <v>mp Valschfontein Clinic</v>
      </c>
    </row>
    <row r="2732" spans="1:6" x14ac:dyDescent="0.3">
      <c r="A2732" t="s">
        <v>123</v>
      </c>
      <c r="B2732" t="s">
        <v>132</v>
      </c>
      <c r="C2732" t="s">
        <v>3276</v>
      </c>
      <c r="D2732" t="s">
        <v>3294</v>
      </c>
      <c r="E2732">
        <v>1749</v>
      </c>
      <c r="F2732" t="str">
        <f>VLOOKUP(D2732,'General IEC Material'!D:D,1,0)</f>
        <v>mp Verena CHC</v>
      </c>
    </row>
    <row r="2733" spans="1:6" x14ac:dyDescent="0.3">
      <c r="A2733" t="s">
        <v>123</v>
      </c>
      <c r="B2733" t="s">
        <v>132</v>
      </c>
      <c r="C2733" t="s">
        <v>3276</v>
      </c>
      <c r="D2733" t="s">
        <v>3295</v>
      </c>
      <c r="E2733">
        <v>747</v>
      </c>
      <c r="F2733" t="str">
        <f>VLOOKUP(D2733,'General IEC Material'!D:D,1,0)</f>
        <v>mp Vlaklaagte 1 Clinic</v>
      </c>
    </row>
    <row r="2734" spans="1:6" x14ac:dyDescent="0.3">
      <c r="A2734" t="s">
        <v>123</v>
      </c>
      <c r="B2734" t="s">
        <v>132</v>
      </c>
      <c r="C2734" t="s">
        <v>3276</v>
      </c>
      <c r="D2734" t="s">
        <v>3296</v>
      </c>
      <c r="E2734">
        <v>2827</v>
      </c>
      <c r="F2734" t="str">
        <f>VLOOKUP(D2734,'General IEC Material'!D:D,1,0)</f>
        <v>mp Vlaklaagte 2 CHC</v>
      </c>
    </row>
    <row r="2735" spans="1:6" x14ac:dyDescent="0.3">
      <c r="A2735" t="s">
        <v>123</v>
      </c>
      <c r="B2735" t="s">
        <v>127</v>
      </c>
      <c r="C2735" t="s">
        <v>3144</v>
      </c>
      <c r="D2735" t="s">
        <v>3165</v>
      </c>
      <c r="E2735">
        <v>344</v>
      </c>
      <c r="F2735" t="str">
        <f>VLOOKUP(D2735,'General IEC Material'!D:D,1,0)</f>
        <v>mp Vlakplaas Clinic</v>
      </c>
    </row>
    <row r="2736" spans="1:6" x14ac:dyDescent="0.3">
      <c r="A2736" t="s">
        <v>123</v>
      </c>
      <c r="B2736" t="s">
        <v>127</v>
      </c>
      <c r="C2736" t="s">
        <v>3172</v>
      </c>
      <c r="D2736" t="s">
        <v>3178</v>
      </c>
      <c r="E2736">
        <v>1396</v>
      </c>
      <c r="F2736" t="str">
        <f>VLOOKUP(D2736,'General IEC Material'!D:D,1,0)</f>
        <v>mp Volksrust Clinic</v>
      </c>
    </row>
    <row r="2737" spans="1:6" x14ac:dyDescent="0.3">
      <c r="A2737" t="s">
        <v>123</v>
      </c>
      <c r="B2737" t="s">
        <v>132</v>
      </c>
      <c r="C2737" t="s">
        <v>3276</v>
      </c>
      <c r="D2737" t="s">
        <v>3297</v>
      </c>
      <c r="E2737">
        <v>738</v>
      </c>
      <c r="F2737" t="str">
        <f>VLOOKUP(D2737,'General IEC Material'!D:D,1,0)</f>
        <v>mp Vriesgewagte Clinic</v>
      </c>
    </row>
    <row r="2738" spans="1:6" x14ac:dyDescent="0.3">
      <c r="A2738" t="s">
        <v>123</v>
      </c>
      <c r="B2738" t="s">
        <v>127</v>
      </c>
      <c r="C2738" t="s">
        <v>3172</v>
      </c>
      <c r="D2738" t="s">
        <v>3179</v>
      </c>
      <c r="E2738">
        <v>1158</v>
      </c>
      <c r="F2738" t="str">
        <f>VLOOKUP(D2738,'General IEC Material'!D:D,1,0)</f>
        <v>mp Vukuzakhe Clinic</v>
      </c>
    </row>
    <row r="2739" spans="1:6" x14ac:dyDescent="0.3">
      <c r="A2739" t="s">
        <v>123</v>
      </c>
      <c r="B2739" t="s">
        <v>127</v>
      </c>
      <c r="C2739" t="s">
        <v>3172</v>
      </c>
      <c r="D2739" t="s">
        <v>3180</v>
      </c>
      <c r="E2739">
        <v>500</v>
      </c>
      <c r="F2739" t="str">
        <f>VLOOKUP(D2739,'General IEC Material'!D:D,1,0)</f>
        <v>mp Wakkerstroom Clinic</v>
      </c>
    </row>
    <row r="2740" spans="1:6" x14ac:dyDescent="0.3">
      <c r="A2740" t="s">
        <v>123</v>
      </c>
      <c r="B2740" t="s">
        <v>127</v>
      </c>
      <c r="C2740" t="s">
        <v>131</v>
      </c>
      <c r="D2740" t="s">
        <v>3206</v>
      </c>
      <c r="E2740">
        <v>865</v>
      </c>
      <c r="F2740" t="str">
        <f>VLOOKUP(D2740,'General IEC Material'!D:D,1,0)</f>
        <v>mp Warburton CHC</v>
      </c>
    </row>
    <row r="2741" spans="1:6" x14ac:dyDescent="0.3">
      <c r="A2741" t="s">
        <v>123</v>
      </c>
      <c r="B2741" t="s">
        <v>132</v>
      </c>
      <c r="C2741" t="s">
        <v>3239</v>
      </c>
      <c r="D2741" t="s">
        <v>3245</v>
      </c>
      <c r="E2741">
        <v>608</v>
      </c>
      <c r="F2741" t="str">
        <f>VLOOKUP(D2741,'General IEC Material'!D:D,1,0)</f>
        <v>mp Waterval Boven Gateway Clinic</v>
      </c>
    </row>
    <row r="2742" spans="1:6" x14ac:dyDescent="0.3">
      <c r="A2742" t="s">
        <v>123</v>
      </c>
      <c r="B2742" t="s">
        <v>132</v>
      </c>
      <c r="C2742" t="s">
        <v>3207</v>
      </c>
      <c r="D2742" t="s">
        <v>3235</v>
      </c>
      <c r="E2742">
        <v>1626</v>
      </c>
      <c r="F2742" t="str">
        <f>VLOOKUP(D2742,'General IEC Material'!D:D,1,0)</f>
        <v>mp Waterval CHC</v>
      </c>
    </row>
    <row r="2743" spans="1:6" x14ac:dyDescent="0.3">
      <c r="A2743" t="s">
        <v>123</v>
      </c>
      <c r="B2743" t="s">
        <v>132</v>
      </c>
      <c r="C2743" t="s">
        <v>3207</v>
      </c>
      <c r="D2743" t="s">
        <v>3236</v>
      </c>
      <c r="E2743">
        <v>702</v>
      </c>
      <c r="F2743" t="str">
        <f>VLOOKUP(D2743,'General IEC Material'!D:D,1,0)</f>
        <v>mp Weltevrede Clinic</v>
      </c>
    </row>
    <row r="2744" spans="1:6" x14ac:dyDescent="0.3">
      <c r="A2744" t="s">
        <v>123</v>
      </c>
      <c r="B2744" t="s">
        <v>124</v>
      </c>
      <c r="C2744" t="s">
        <v>3028</v>
      </c>
      <c r="D2744" t="s">
        <v>3065</v>
      </c>
      <c r="E2744">
        <v>940</v>
      </c>
      <c r="F2744" t="str">
        <f>VLOOKUP(D2744,'General IEC Material'!D:D,1,0)</f>
        <v>mp Welverdiend Clinic</v>
      </c>
    </row>
    <row r="2745" spans="1:6" x14ac:dyDescent="0.3">
      <c r="A2745" t="s">
        <v>123</v>
      </c>
      <c r="B2745" t="s">
        <v>124</v>
      </c>
      <c r="C2745" t="s">
        <v>125</v>
      </c>
      <c r="D2745" t="s">
        <v>3099</v>
      </c>
      <c r="E2745">
        <v>1069</v>
      </c>
      <c r="F2745" t="str">
        <f>VLOOKUP(D2745,'General IEC Material'!D:D,1,0)</f>
        <v>mp White River Clinic</v>
      </c>
    </row>
    <row r="2746" spans="1:6" x14ac:dyDescent="0.3">
      <c r="A2746" t="s">
        <v>123</v>
      </c>
      <c r="B2746" t="s">
        <v>127</v>
      </c>
      <c r="C2746" t="s">
        <v>129</v>
      </c>
      <c r="D2746" t="s">
        <v>446</v>
      </c>
      <c r="E2746">
        <v>2519</v>
      </c>
      <c r="F2746" t="str">
        <f>VLOOKUP(D2746,'General IEC Material'!D:D,1,0)</f>
        <v>mp Winifred Maboa CHC</v>
      </c>
    </row>
    <row r="2747" spans="1:6" x14ac:dyDescent="0.3">
      <c r="A2747" t="s">
        <v>123</v>
      </c>
      <c r="B2747" t="s">
        <v>132</v>
      </c>
      <c r="C2747" t="s">
        <v>3207</v>
      </c>
      <c r="D2747" t="s">
        <v>3237</v>
      </c>
      <c r="E2747">
        <v>353</v>
      </c>
      <c r="F2747" t="str">
        <f>VLOOKUP(D2747,'General IEC Material'!D:D,1,0)</f>
        <v>mp Witlaagte Clinic</v>
      </c>
    </row>
    <row r="2748" spans="1:6" x14ac:dyDescent="0.3">
      <c r="A2748" t="s">
        <v>123</v>
      </c>
      <c r="B2748" t="s">
        <v>132</v>
      </c>
      <c r="C2748" t="s">
        <v>3207</v>
      </c>
      <c r="D2748" t="s">
        <v>3238</v>
      </c>
      <c r="E2748">
        <v>522</v>
      </c>
      <c r="F2748" t="str">
        <f>VLOOKUP(D2748,'General IEC Material'!D:D,1,0)</f>
        <v>mp Wolwekraal Clinic</v>
      </c>
    </row>
    <row r="2749" spans="1:6" x14ac:dyDescent="0.3">
      <c r="A2749" t="s">
        <v>123</v>
      </c>
      <c r="B2749" t="s">
        <v>132</v>
      </c>
      <c r="C2749" t="s">
        <v>3239</v>
      </c>
      <c r="D2749" t="s">
        <v>3246</v>
      </c>
      <c r="E2749">
        <v>468</v>
      </c>
      <c r="F2749" t="str">
        <f>VLOOKUP(D2749,'General IEC Material'!D:D,1,0)</f>
        <v>mp Wonderfontein Clinic</v>
      </c>
    </row>
    <row r="2750" spans="1:6" x14ac:dyDescent="0.3">
      <c r="A2750" t="s">
        <v>123</v>
      </c>
      <c r="B2750" t="s">
        <v>124</v>
      </c>
      <c r="C2750" t="s">
        <v>3028</v>
      </c>
      <c r="D2750" t="s">
        <v>3066</v>
      </c>
      <c r="E2750">
        <v>469</v>
      </c>
      <c r="F2750" t="str">
        <f>VLOOKUP(D2750,'General IEC Material'!D:D,1,0)</f>
        <v>mp Xanthia Clinic</v>
      </c>
    </row>
    <row r="2751" spans="1:6" x14ac:dyDescent="0.3">
      <c r="A2751" t="s">
        <v>123</v>
      </c>
      <c r="B2751" t="s">
        <v>124</v>
      </c>
      <c r="C2751" t="s">
        <v>3028</v>
      </c>
      <c r="D2751" t="s">
        <v>3067</v>
      </c>
      <c r="E2751">
        <v>607</v>
      </c>
      <c r="F2751" t="str">
        <f>VLOOKUP(D2751,'General IEC Material'!D:D,1,0)</f>
        <v>mp Zoeknog Clinic</v>
      </c>
    </row>
    <row r="2752" spans="1:6" x14ac:dyDescent="0.3">
      <c r="A2752" t="s">
        <v>123</v>
      </c>
      <c r="B2752" t="s">
        <v>124</v>
      </c>
      <c r="C2752" t="s">
        <v>125</v>
      </c>
      <c r="D2752" t="s">
        <v>3100</v>
      </c>
      <c r="E2752">
        <v>1278</v>
      </c>
      <c r="F2752" t="str">
        <f>VLOOKUP(D2752,'General IEC Material'!D:D,1,0)</f>
        <v>mp Zwelisha Clinic</v>
      </c>
    </row>
    <row r="2753" spans="1:6" x14ac:dyDescent="0.3">
      <c r="A2753" t="s">
        <v>3302</v>
      </c>
      <c r="B2753" t="s">
        <v>3386</v>
      </c>
      <c r="C2753" t="s">
        <v>3403</v>
      </c>
      <c r="D2753" t="s">
        <v>3404</v>
      </c>
      <c r="E2753">
        <v>344</v>
      </c>
      <c r="F2753" t="str">
        <f>VLOOKUP(D2753,'General IEC Material'!D:D,1,0)</f>
        <v>nc Aggeneys Clinic</v>
      </c>
    </row>
    <row r="2754" spans="1:6" x14ac:dyDescent="0.3">
      <c r="A2754" t="s">
        <v>3302</v>
      </c>
      <c r="B2754" t="s">
        <v>3386</v>
      </c>
      <c r="C2754" t="s">
        <v>3420</v>
      </c>
      <c r="D2754" t="s">
        <v>3421</v>
      </c>
      <c r="E2754">
        <v>344</v>
      </c>
      <c r="F2754" t="str">
        <f>VLOOKUP(D2754,'General IEC Material'!D:D,1,0)</f>
        <v>nc Alexander Bay CHC</v>
      </c>
    </row>
    <row r="2755" spans="1:6" x14ac:dyDescent="0.3">
      <c r="A2755" t="s">
        <v>3302</v>
      </c>
      <c r="B2755" t="s">
        <v>3470</v>
      </c>
      <c r="C2755" t="s">
        <v>3474</v>
      </c>
      <c r="D2755" t="s">
        <v>3475</v>
      </c>
      <c r="E2755">
        <v>448</v>
      </c>
      <c r="F2755" t="str">
        <f>VLOOKUP(D2755,'General IEC Material'!D:D,1,0)</f>
        <v>nc Askham CHC</v>
      </c>
    </row>
    <row r="2756" spans="1:6" x14ac:dyDescent="0.3">
      <c r="A2756" t="s">
        <v>3302</v>
      </c>
      <c r="B2756" t="s">
        <v>3339</v>
      </c>
      <c r="C2756" t="s">
        <v>3347</v>
      </c>
      <c r="D2756" t="s">
        <v>3348</v>
      </c>
      <c r="E2756">
        <v>959</v>
      </c>
      <c r="F2756" t="str">
        <f>VLOOKUP(D2756,'General IEC Material'!D:D,1,0)</f>
        <v>nc Bankhara (Bodulong) Clinic</v>
      </c>
    </row>
    <row r="2757" spans="1:6" x14ac:dyDescent="0.3">
      <c r="A2757" t="s">
        <v>3302</v>
      </c>
      <c r="B2757" t="s">
        <v>3303</v>
      </c>
      <c r="C2757" t="s">
        <v>3324</v>
      </c>
      <c r="D2757" t="s">
        <v>3325</v>
      </c>
      <c r="E2757">
        <v>1148</v>
      </c>
      <c r="F2757" t="str">
        <f>VLOOKUP(D2757,'General IEC Material'!D:D,1,0)</f>
        <v>nc Beaconsfield Clinic</v>
      </c>
    </row>
    <row r="2758" spans="1:6" x14ac:dyDescent="0.3">
      <c r="A2758" t="s">
        <v>3302</v>
      </c>
      <c r="B2758" t="s">
        <v>3339</v>
      </c>
      <c r="C2758" t="s">
        <v>3357</v>
      </c>
      <c r="D2758" t="s">
        <v>3358</v>
      </c>
      <c r="E2758">
        <v>344</v>
      </c>
      <c r="F2758" t="str">
        <f>VLOOKUP(D2758,'General IEC Material'!D:D,1,0)</f>
        <v>nc Bendel Clinic</v>
      </c>
    </row>
    <row r="2759" spans="1:6" x14ac:dyDescent="0.3">
      <c r="A2759" t="s">
        <v>3302</v>
      </c>
      <c r="B2759" t="s">
        <v>3386</v>
      </c>
      <c r="C2759" t="s">
        <v>3409</v>
      </c>
      <c r="D2759" t="s">
        <v>3410</v>
      </c>
      <c r="E2759">
        <v>616</v>
      </c>
      <c r="F2759" t="str">
        <f>VLOOKUP(D2759,'General IEC Material'!D:D,1,0)</f>
        <v>nc Bergsig (Max Shapiro) Clinic</v>
      </c>
    </row>
    <row r="2760" spans="1:6" x14ac:dyDescent="0.3">
      <c r="A2760" t="s">
        <v>3302</v>
      </c>
      <c r="B2760" t="s">
        <v>3303</v>
      </c>
      <c r="C2760" t="s">
        <v>3324</v>
      </c>
      <c r="D2760" t="s">
        <v>3326</v>
      </c>
      <c r="E2760">
        <v>1753</v>
      </c>
      <c r="F2760" t="str">
        <f>VLOOKUP(D2760,'General IEC Material'!D:D,1,0)</f>
        <v>nc Betty Gaetsewe Clinic</v>
      </c>
    </row>
    <row r="2761" spans="1:6" x14ac:dyDescent="0.3">
      <c r="A2761" t="s">
        <v>3302</v>
      </c>
      <c r="B2761" t="s">
        <v>3470</v>
      </c>
      <c r="C2761" t="s">
        <v>3471</v>
      </c>
      <c r="D2761" t="s">
        <v>3472</v>
      </c>
      <c r="E2761">
        <v>344</v>
      </c>
      <c r="F2761" t="str">
        <f>VLOOKUP(D2761,'General IEC Material'!D:D,1,0)</f>
        <v>nc Boegoeberg (Brandboom) Clinic</v>
      </c>
    </row>
    <row r="2762" spans="1:6" x14ac:dyDescent="0.3">
      <c r="A2762" t="s">
        <v>3302</v>
      </c>
      <c r="B2762" t="s">
        <v>3470</v>
      </c>
      <c r="C2762" t="s">
        <v>3492</v>
      </c>
      <c r="D2762" t="s">
        <v>3493</v>
      </c>
      <c r="E2762">
        <v>1125</v>
      </c>
      <c r="F2762" t="str">
        <f>VLOOKUP(D2762,'General IEC Material'!D:D,1,0)</f>
        <v>nc Boichoko Clinic</v>
      </c>
    </row>
    <row r="2763" spans="1:6" x14ac:dyDescent="0.3">
      <c r="A2763" t="s">
        <v>3302</v>
      </c>
      <c r="B2763" t="s">
        <v>3339</v>
      </c>
      <c r="C2763" t="s">
        <v>3357</v>
      </c>
      <c r="D2763" t="s">
        <v>3359</v>
      </c>
      <c r="E2763">
        <v>344</v>
      </c>
      <c r="F2763" t="str">
        <f>VLOOKUP(D2763,'General IEC Material'!D:D,1,0)</f>
        <v>nc Bothetheletsa Clinic</v>
      </c>
    </row>
    <row r="2764" spans="1:6" x14ac:dyDescent="0.3">
      <c r="A2764" t="s">
        <v>3302</v>
      </c>
      <c r="B2764" t="s">
        <v>3339</v>
      </c>
      <c r="C2764" t="s">
        <v>3357</v>
      </c>
      <c r="D2764" t="s">
        <v>3360</v>
      </c>
      <c r="E2764">
        <v>370</v>
      </c>
      <c r="F2764" t="str">
        <f>VLOOKUP(D2764,'General IEC Material'!D:D,1,0)</f>
        <v>nc Bothithong Clinic</v>
      </c>
    </row>
    <row r="2765" spans="1:6" x14ac:dyDescent="0.3">
      <c r="A2765" t="s">
        <v>3302</v>
      </c>
      <c r="B2765" t="s">
        <v>3386</v>
      </c>
      <c r="C2765" t="s">
        <v>3387</v>
      </c>
      <c r="D2765" t="s">
        <v>3388</v>
      </c>
      <c r="E2765">
        <v>389</v>
      </c>
      <c r="F2765" t="str">
        <f>VLOOKUP(D2765,'General IEC Material'!D:D,1,0)</f>
        <v>nc Brandvlei CHC</v>
      </c>
    </row>
    <row r="2766" spans="1:6" x14ac:dyDescent="0.3">
      <c r="A2766" t="s">
        <v>3302</v>
      </c>
      <c r="B2766" t="s">
        <v>3425</v>
      </c>
      <c r="C2766" t="s">
        <v>3442</v>
      </c>
      <c r="D2766" t="s">
        <v>3443</v>
      </c>
      <c r="E2766">
        <v>1017</v>
      </c>
      <c r="F2766" t="str">
        <f>VLOOKUP(D2766,'General IEC Material'!D:D,1,0)</f>
        <v>nc Breipaal Clinic</v>
      </c>
    </row>
    <row r="2767" spans="1:6" x14ac:dyDescent="0.3">
      <c r="A2767" t="s">
        <v>3302</v>
      </c>
      <c r="B2767" t="s">
        <v>3425</v>
      </c>
      <c r="C2767" t="s">
        <v>3426</v>
      </c>
      <c r="D2767" t="s">
        <v>3427</v>
      </c>
      <c r="E2767">
        <v>907</v>
      </c>
      <c r="F2767" t="str">
        <f>VLOOKUP(D2767,'General IEC Material'!D:D,1,0)</f>
        <v>nc Britstown Clinic</v>
      </c>
    </row>
    <row r="2768" spans="1:6" x14ac:dyDescent="0.3">
      <c r="A2768" t="s">
        <v>3302</v>
      </c>
      <c r="B2768" t="s">
        <v>3386</v>
      </c>
      <c r="C2768" t="s">
        <v>3387</v>
      </c>
      <c r="D2768" t="s">
        <v>3389</v>
      </c>
      <c r="E2768">
        <v>802</v>
      </c>
      <c r="F2768" t="str">
        <f>VLOOKUP(D2768,'General IEC Material'!D:D,1,0)</f>
        <v>nc Calvinia Clinic</v>
      </c>
    </row>
    <row r="2769" spans="1:6" x14ac:dyDescent="0.3">
      <c r="A2769" t="s">
        <v>3302</v>
      </c>
      <c r="B2769" t="s">
        <v>3425</v>
      </c>
      <c r="C2769" t="s">
        <v>3442</v>
      </c>
      <c r="D2769" t="s">
        <v>3444</v>
      </c>
      <c r="E2769">
        <v>380</v>
      </c>
      <c r="F2769" t="str">
        <f>VLOOKUP(D2769,'General IEC Material'!D:D,1,0)</f>
        <v>nc Campbell Clinic</v>
      </c>
    </row>
    <row r="2770" spans="1:6" x14ac:dyDescent="0.3">
      <c r="A2770" t="s">
        <v>3302</v>
      </c>
      <c r="B2770" t="s">
        <v>3425</v>
      </c>
      <c r="C2770" t="s">
        <v>3433</v>
      </c>
      <c r="D2770" t="s">
        <v>3434</v>
      </c>
      <c r="E2770">
        <v>344</v>
      </c>
      <c r="F2770" t="str">
        <f>VLOOKUP(D2770,'General IEC Material'!D:D,1,0)</f>
        <v>nc Carnarvon CHC</v>
      </c>
    </row>
    <row r="2771" spans="1:6" x14ac:dyDescent="0.3">
      <c r="A2771" t="s">
        <v>3302</v>
      </c>
      <c r="B2771" t="s">
        <v>3425</v>
      </c>
      <c r="C2771" t="s">
        <v>3433</v>
      </c>
      <c r="D2771" t="s">
        <v>3435</v>
      </c>
      <c r="E2771">
        <v>586</v>
      </c>
      <c r="F2771" t="str">
        <f>VLOOKUP(D2771,'General IEC Material'!D:D,1,0)</f>
        <v>nc Carnarvon Clinic</v>
      </c>
    </row>
    <row r="2772" spans="1:6" x14ac:dyDescent="0.3">
      <c r="A2772" t="s">
        <v>3302</v>
      </c>
      <c r="B2772" t="s">
        <v>3339</v>
      </c>
      <c r="C2772" t="s">
        <v>3357</v>
      </c>
      <c r="D2772" t="s">
        <v>3361</v>
      </c>
      <c r="E2772">
        <v>421</v>
      </c>
      <c r="F2772" t="str">
        <f>VLOOKUP(D2772,'General IEC Material'!D:D,1,0)</f>
        <v>nc Cassels CHC</v>
      </c>
    </row>
    <row r="2773" spans="1:6" x14ac:dyDescent="0.3">
      <c r="A2773" t="s">
        <v>3302</v>
      </c>
      <c r="B2773" t="s">
        <v>3339</v>
      </c>
      <c r="C2773" t="s">
        <v>3357</v>
      </c>
      <c r="D2773" t="s">
        <v>3362</v>
      </c>
      <c r="E2773">
        <v>370</v>
      </c>
      <c r="F2773" t="str">
        <f>VLOOKUP(D2773,'General IEC Material'!D:D,1,0)</f>
        <v>nc Churchill Clinic</v>
      </c>
    </row>
    <row r="2774" spans="1:6" x14ac:dyDescent="0.3">
      <c r="A2774" t="s">
        <v>3302</v>
      </c>
      <c r="B2774" t="s">
        <v>3386</v>
      </c>
      <c r="C2774" t="s">
        <v>3409</v>
      </c>
      <c r="D2774" t="s">
        <v>3411</v>
      </c>
      <c r="E2774">
        <v>643</v>
      </c>
      <c r="F2774" t="str">
        <f>VLOOKUP(D2774,'General IEC Material'!D:D,1,0)</f>
        <v>nc Concordia Clinic</v>
      </c>
    </row>
    <row r="2775" spans="1:6" x14ac:dyDescent="0.3">
      <c r="A2775" t="s">
        <v>3302</v>
      </c>
      <c r="B2775" t="s">
        <v>3470</v>
      </c>
      <c r="C2775" t="s">
        <v>3490</v>
      </c>
      <c r="D2775" t="s">
        <v>3491</v>
      </c>
      <c r="E2775">
        <v>1911</v>
      </c>
      <c r="F2775" t="str">
        <f>VLOOKUP(D2775,'General IEC Material'!D:D,1,0)</f>
        <v>nc Danielskuil CHC</v>
      </c>
    </row>
    <row r="2776" spans="1:6" x14ac:dyDescent="0.3">
      <c r="A2776" t="s">
        <v>3302</v>
      </c>
      <c r="B2776" t="s">
        <v>3425</v>
      </c>
      <c r="C2776" t="s">
        <v>3426</v>
      </c>
      <c r="D2776" t="s">
        <v>3428</v>
      </c>
      <c r="E2776">
        <v>653</v>
      </c>
      <c r="F2776" t="str">
        <f>VLOOKUP(D2776,'General IEC Material'!D:D,1,0)</f>
        <v>nc De Aar Clinic</v>
      </c>
    </row>
    <row r="2777" spans="1:6" x14ac:dyDescent="0.3">
      <c r="A2777" t="s">
        <v>3302</v>
      </c>
      <c r="B2777" t="s">
        <v>3425</v>
      </c>
      <c r="C2777" t="s">
        <v>3426</v>
      </c>
      <c r="D2777" t="s">
        <v>3429</v>
      </c>
      <c r="E2777">
        <v>557</v>
      </c>
      <c r="F2777" t="str">
        <f>VLOOKUP(D2777,'General IEC Material'!D:D,1,0)</f>
        <v>nc De Aar Town Clinic</v>
      </c>
    </row>
    <row r="2778" spans="1:6" x14ac:dyDescent="0.3">
      <c r="A2778" t="s">
        <v>3302</v>
      </c>
      <c r="B2778" t="s">
        <v>3303</v>
      </c>
      <c r="C2778" t="s">
        <v>3304</v>
      </c>
      <c r="D2778" t="s">
        <v>3305</v>
      </c>
      <c r="E2778">
        <v>722</v>
      </c>
      <c r="F2778" t="str">
        <f>VLOOKUP(D2778,'General IEC Material'!D:D,1,0)</f>
        <v>nc De Beershoogte Clinic</v>
      </c>
    </row>
    <row r="2779" spans="1:6" x14ac:dyDescent="0.3">
      <c r="A2779" t="s">
        <v>3302</v>
      </c>
      <c r="B2779" t="s">
        <v>3339</v>
      </c>
      <c r="C2779" t="s">
        <v>3357</v>
      </c>
      <c r="D2779" t="s">
        <v>3363</v>
      </c>
      <c r="E2779">
        <v>344</v>
      </c>
      <c r="F2779" t="str">
        <f>VLOOKUP(D2779,'General IEC Material'!D:D,1,0)</f>
        <v>nc Deerward Clinic</v>
      </c>
    </row>
    <row r="2780" spans="1:6" x14ac:dyDescent="0.3">
      <c r="A2780" t="s">
        <v>3302</v>
      </c>
      <c r="B2780" t="s">
        <v>3303</v>
      </c>
      <c r="C2780" t="s">
        <v>3304</v>
      </c>
      <c r="D2780" t="s">
        <v>3306</v>
      </c>
      <c r="E2780">
        <v>1164</v>
      </c>
      <c r="F2780" t="str">
        <f>VLOOKUP(D2780,'General IEC Material'!D:D,1,0)</f>
        <v>nc Delportshoop Clinic</v>
      </c>
    </row>
    <row r="2781" spans="1:6" x14ac:dyDescent="0.3">
      <c r="A2781" t="s">
        <v>3302</v>
      </c>
      <c r="B2781" t="s">
        <v>3339</v>
      </c>
      <c r="C2781" t="s">
        <v>3340</v>
      </c>
      <c r="D2781" t="s">
        <v>3341</v>
      </c>
      <c r="E2781">
        <v>713</v>
      </c>
      <c r="F2781" t="str">
        <f>VLOOKUP(D2781,'General IEC Material'!D:D,1,0)</f>
        <v>nc Dingleton Clinic</v>
      </c>
    </row>
    <row r="2782" spans="1:6" x14ac:dyDescent="0.3">
      <c r="A2782" t="s">
        <v>3302</v>
      </c>
      <c r="B2782" t="s">
        <v>3339</v>
      </c>
      <c r="C2782" t="s">
        <v>3357</v>
      </c>
      <c r="D2782" t="s">
        <v>3364</v>
      </c>
      <c r="E2782">
        <v>439</v>
      </c>
      <c r="F2782" t="str">
        <f>VLOOKUP(D2782,'General IEC Material'!D:D,1,0)</f>
        <v>nc Dithakong Clinic</v>
      </c>
    </row>
    <row r="2783" spans="1:6" x14ac:dyDescent="0.3">
      <c r="A2783" t="s">
        <v>3302</v>
      </c>
      <c r="B2783" t="s">
        <v>3339</v>
      </c>
      <c r="C2783" t="s">
        <v>3357</v>
      </c>
      <c r="D2783" t="s">
        <v>3365</v>
      </c>
      <c r="E2783">
        <v>353</v>
      </c>
      <c r="F2783" t="str">
        <f>VLOOKUP(D2783,'General IEC Material'!D:D,1,0)</f>
        <v>nc Ditshipeng Clinic</v>
      </c>
    </row>
    <row r="2784" spans="1:6" x14ac:dyDescent="0.3">
      <c r="A2784" t="s">
        <v>3302</v>
      </c>
      <c r="B2784" t="s">
        <v>3425</v>
      </c>
      <c r="C2784" t="s">
        <v>3442</v>
      </c>
      <c r="D2784" t="s">
        <v>3445</v>
      </c>
      <c r="E2784">
        <v>353</v>
      </c>
      <c r="F2784" t="str">
        <f>VLOOKUP(D2784,'General IEC Material'!D:D,1,0)</f>
        <v>nc Douglas (Hester Malan) CHC</v>
      </c>
    </row>
    <row r="2785" spans="1:6" x14ac:dyDescent="0.3">
      <c r="A2785" t="s">
        <v>3302</v>
      </c>
      <c r="B2785" t="s">
        <v>3303</v>
      </c>
      <c r="C2785" t="s">
        <v>3324</v>
      </c>
      <c r="D2785" t="s">
        <v>3327</v>
      </c>
      <c r="E2785">
        <v>2347</v>
      </c>
      <c r="F2785" t="str">
        <f>VLOOKUP(D2785,'General IEC Material'!D:D,1,0)</f>
        <v>nc Dr Torres Clinic</v>
      </c>
    </row>
    <row r="2786" spans="1:6" x14ac:dyDescent="0.3">
      <c r="A2786" t="s">
        <v>3302</v>
      </c>
      <c r="B2786" t="s">
        <v>3425</v>
      </c>
      <c r="C2786" t="s">
        <v>3448</v>
      </c>
      <c r="D2786" t="s">
        <v>3449</v>
      </c>
      <c r="E2786">
        <v>521</v>
      </c>
      <c r="F2786" t="str">
        <f>VLOOKUP(D2786,'General IEC Material'!D:D,1,0)</f>
        <v>nc Ethembeni Clinic</v>
      </c>
    </row>
    <row r="2787" spans="1:6" x14ac:dyDescent="0.3">
      <c r="A2787" t="s">
        <v>3302</v>
      </c>
      <c r="B2787" t="s">
        <v>3425</v>
      </c>
      <c r="C2787" t="s">
        <v>3463</v>
      </c>
      <c r="D2787" t="s">
        <v>3464</v>
      </c>
      <c r="E2787">
        <v>535</v>
      </c>
      <c r="F2787" t="str">
        <f>VLOOKUP(D2787,'General IEC Material'!D:D,1,0)</f>
        <v>nc Eurekaville Clinic</v>
      </c>
    </row>
    <row r="2788" spans="1:6" x14ac:dyDescent="0.3">
      <c r="A2788" t="s">
        <v>3302</v>
      </c>
      <c r="B2788" t="s">
        <v>3303</v>
      </c>
      <c r="C2788" t="s">
        <v>3324</v>
      </c>
      <c r="D2788" t="s">
        <v>3328</v>
      </c>
      <c r="E2788">
        <v>924</v>
      </c>
      <c r="F2788" t="str">
        <f>VLOOKUP(D2788,'General IEC Material'!D:D,1,0)</f>
        <v>nc Florianville (Floors) Clinic</v>
      </c>
    </row>
    <row r="2789" spans="1:6" x14ac:dyDescent="0.3">
      <c r="A2789" t="s">
        <v>3302</v>
      </c>
      <c r="B2789" t="s">
        <v>3386</v>
      </c>
      <c r="C2789" t="s">
        <v>3399</v>
      </c>
      <c r="D2789" t="s">
        <v>3400</v>
      </c>
      <c r="E2789">
        <v>444</v>
      </c>
      <c r="F2789" t="str">
        <f>VLOOKUP(D2789,'General IEC Material'!D:D,1,0)</f>
        <v>nc Fraserburg CHC</v>
      </c>
    </row>
    <row r="2790" spans="1:6" x14ac:dyDescent="0.3">
      <c r="A2790" t="s">
        <v>3302</v>
      </c>
      <c r="B2790" t="s">
        <v>3339</v>
      </c>
      <c r="C2790" t="s">
        <v>3357</v>
      </c>
      <c r="D2790" t="s">
        <v>3366</v>
      </c>
      <c r="E2790">
        <v>362</v>
      </c>
      <c r="F2790" t="str">
        <f>VLOOKUP(D2790,'General IEC Material'!D:D,1,0)</f>
        <v>nc Gadiboe Clinic</v>
      </c>
    </row>
    <row r="2791" spans="1:6" x14ac:dyDescent="0.3">
      <c r="A2791" t="s">
        <v>3302</v>
      </c>
      <c r="B2791" t="s">
        <v>3303</v>
      </c>
      <c r="C2791" t="s">
        <v>3324</v>
      </c>
      <c r="D2791" t="s">
        <v>3329</v>
      </c>
      <c r="E2791">
        <v>6131</v>
      </c>
      <c r="F2791" t="str">
        <f>VLOOKUP(D2791,'General IEC Material'!D:D,1,0)</f>
        <v>nc Galeshewe Day Hospital</v>
      </c>
    </row>
    <row r="2792" spans="1:6" x14ac:dyDescent="0.3">
      <c r="A2792" t="s">
        <v>3302</v>
      </c>
      <c r="B2792" t="s">
        <v>3303</v>
      </c>
      <c r="C2792" t="s">
        <v>3315</v>
      </c>
      <c r="D2792" t="s">
        <v>3316</v>
      </c>
      <c r="E2792">
        <v>353</v>
      </c>
      <c r="F2792" t="str">
        <f>VLOOKUP(D2792,'General IEC Material'!D:D,1,0)</f>
        <v>nc Ganspan Clinic</v>
      </c>
    </row>
    <row r="2793" spans="1:6" x14ac:dyDescent="0.3">
      <c r="A2793" t="s">
        <v>3302</v>
      </c>
      <c r="B2793" t="s">
        <v>3339</v>
      </c>
      <c r="C2793" t="s">
        <v>3357</v>
      </c>
      <c r="D2793" t="s">
        <v>3367</v>
      </c>
      <c r="E2793">
        <v>344</v>
      </c>
      <c r="F2793" t="str">
        <f>VLOOKUP(D2793,'General IEC Material'!D:D,1,0)</f>
        <v>nc Gasehunelo Wyk 5 Clinic</v>
      </c>
    </row>
    <row r="2794" spans="1:6" x14ac:dyDescent="0.3">
      <c r="A2794" t="s">
        <v>3302</v>
      </c>
      <c r="B2794" t="s">
        <v>3339</v>
      </c>
      <c r="C2794" t="s">
        <v>3357</v>
      </c>
      <c r="D2794" t="s">
        <v>3368</v>
      </c>
      <c r="E2794">
        <v>362</v>
      </c>
      <c r="F2794" t="str">
        <f>VLOOKUP(D2794,'General IEC Material'!D:D,1,0)</f>
        <v>nc Glen Red Clinic</v>
      </c>
    </row>
    <row r="2795" spans="1:6" x14ac:dyDescent="0.3">
      <c r="A2795" t="s">
        <v>3302</v>
      </c>
      <c r="B2795" t="s">
        <v>3339</v>
      </c>
      <c r="C2795" t="s">
        <v>3357</v>
      </c>
      <c r="D2795" t="s">
        <v>3369</v>
      </c>
      <c r="E2795">
        <v>344</v>
      </c>
      <c r="F2795" t="str">
        <f>VLOOKUP(D2795,'General IEC Material'!D:D,1,0)</f>
        <v>nc Gothusamang Winter Maroro Clinic</v>
      </c>
    </row>
    <row r="2796" spans="1:6" x14ac:dyDescent="0.3">
      <c r="A2796" t="s">
        <v>3302</v>
      </c>
      <c r="B2796" t="s">
        <v>3303</v>
      </c>
      <c r="C2796" t="s">
        <v>3324</v>
      </c>
      <c r="D2796" t="s">
        <v>3330</v>
      </c>
      <c r="E2796">
        <v>814</v>
      </c>
      <c r="F2796" t="str">
        <f>VLOOKUP(D2796,'General IEC Material'!D:D,1,0)</f>
        <v>nc Greenpoint Clinic</v>
      </c>
    </row>
    <row r="2797" spans="1:6" x14ac:dyDescent="0.3">
      <c r="A2797" t="s">
        <v>3302</v>
      </c>
      <c r="B2797" t="s">
        <v>3425</v>
      </c>
      <c r="C2797" t="s">
        <v>3442</v>
      </c>
      <c r="D2797" t="s">
        <v>3446</v>
      </c>
      <c r="E2797">
        <v>641</v>
      </c>
      <c r="F2797" t="str">
        <f>VLOOKUP(D2797,'General IEC Material'!D:D,1,0)</f>
        <v>nc Griekwastad (Helpmekaar) CHC</v>
      </c>
    </row>
    <row r="2798" spans="1:6" x14ac:dyDescent="0.3">
      <c r="A2798" t="s">
        <v>3302</v>
      </c>
      <c r="B2798" t="s">
        <v>3470</v>
      </c>
      <c r="C2798" t="s">
        <v>3471</v>
      </c>
      <c r="D2798" t="s">
        <v>3473</v>
      </c>
      <c r="E2798">
        <v>644</v>
      </c>
      <c r="F2798" t="str">
        <f>VLOOKUP(D2798,'General IEC Material'!D:D,1,0)</f>
        <v>nc Groblershoop CHC</v>
      </c>
    </row>
    <row r="2799" spans="1:6" x14ac:dyDescent="0.3">
      <c r="A2799" t="s">
        <v>3302</v>
      </c>
      <c r="B2799" t="s">
        <v>3425</v>
      </c>
      <c r="C2799" t="s">
        <v>3426</v>
      </c>
      <c r="D2799" t="s">
        <v>3430</v>
      </c>
      <c r="E2799">
        <v>603</v>
      </c>
      <c r="F2799" t="str">
        <f>VLOOKUP(D2799,'General IEC Material'!D:D,1,0)</f>
        <v>nc Hanover Clinic</v>
      </c>
    </row>
    <row r="2800" spans="1:6" x14ac:dyDescent="0.3">
      <c r="A2800" t="s">
        <v>3302</v>
      </c>
      <c r="B2800" t="s">
        <v>3339</v>
      </c>
      <c r="C2800" t="s">
        <v>3357</v>
      </c>
      <c r="D2800" t="s">
        <v>3370</v>
      </c>
      <c r="E2800">
        <v>432</v>
      </c>
      <c r="F2800" t="str">
        <f>VLOOKUP(D2800,'General IEC Material'!D:D,1,0)</f>
        <v>nc Heuningvlei Clinic</v>
      </c>
    </row>
    <row r="2801" spans="1:6" x14ac:dyDescent="0.3">
      <c r="A2801" t="s">
        <v>3302</v>
      </c>
      <c r="B2801" t="s">
        <v>3386</v>
      </c>
      <c r="C2801" t="s">
        <v>3393</v>
      </c>
      <c r="D2801" t="s">
        <v>3394</v>
      </c>
      <c r="E2801">
        <v>344</v>
      </c>
      <c r="F2801" t="str">
        <f>VLOOKUP(D2801,'General IEC Material'!D:D,1,0)</f>
        <v>nc Hondeklipbaai Clinic</v>
      </c>
    </row>
    <row r="2802" spans="1:6" x14ac:dyDescent="0.3">
      <c r="A2802" t="s">
        <v>3302</v>
      </c>
      <c r="B2802" t="s">
        <v>3425</v>
      </c>
      <c r="C2802" t="s">
        <v>3453</v>
      </c>
      <c r="D2802" t="s">
        <v>3454</v>
      </c>
      <c r="E2802">
        <v>344</v>
      </c>
      <c r="F2802" t="str">
        <f>VLOOKUP(D2802,'General IEC Material'!D:D,1,0)</f>
        <v>nc Hopetown (Wege) CHC</v>
      </c>
    </row>
    <row r="2803" spans="1:6" x14ac:dyDescent="0.3">
      <c r="A2803" t="s">
        <v>3302</v>
      </c>
      <c r="B2803" t="s">
        <v>3425</v>
      </c>
      <c r="C2803" t="s">
        <v>3453</v>
      </c>
      <c r="D2803" t="s">
        <v>3455</v>
      </c>
      <c r="E2803">
        <v>962</v>
      </c>
      <c r="F2803" t="str">
        <f>VLOOKUP(D2803,'General IEC Material'!D:D,1,0)</f>
        <v>nc Hopetown Clinic</v>
      </c>
    </row>
    <row r="2804" spans="1:6" x14ac:dyDescent="0.3">
      <c r="A2804" t="s">
        <v>3302</v>
      </c>
      <c r="B2804" t="s">
        <v>3303</v>
      </c>
      <c r="C2804" t="s">
        <v>3310</v>
      </c>
      <c r="D2804" t="s">
        <v>3311</v>
      </c>
      <c r="E2804">
        <v>625</v>
      </c>
      <c r="F2804" t="str">
        <f>VLOOKUP(D2804,'General IEC Material'!D:D,1,0)</f>
        <v>nc Ikhutseng Clinic</v>
      </c>
    </row>
    <row r="2805" spans="1:6" x14ac:dyDescent="0.3">
      <c r="A2805" t="s">
        <v>3302</v>
      </c>
      <c r="B2805" t="s">
        <v>3303</v>
      </c>
      <c r="C2805" t="s">
        <v>3315</v>
      </c>
      <c r="D2805" t="s">
        <v>3317</v>
      </c>
      <c r="E2805">
        <v>353</v>
      </c>
      <c r="F2805" t="str">
        <f>VLOOKUP(D2805,'General IEC Material'!D:D,1,0)</f>
        <v>nc Jan Kempdorp CHC</v>
      </c>
    </row>
    <row r="2806" spans="1:6" x14ac:dyDescent="0.3">
      <c r="A2806" t="s">
        <v>3302</v>
      </c>
      <c r="B2806" t="s">
        <v>3303</v>
      </c>
      <c r="C2806" t="s">
        <v>3315</v>
      </c>
      <c r="D2806" t="s">
        <v>3318</v>
      </c>
      <c r="E2806">
        <v>563</v>
      </c>
      <c r="F2806" t="str">
        <f>VLOOKUP(D2806,'General IEC Material'!D:D,1,0)</f>
        <v>nc Jan Kempdorp Clinic</v>
      </c>
    </row>
    <row r="2807" spans="1:6" x14ac:dyDescent="0.3">
      <c r="A2807" t="s">
        <v>3302</v>
      </c>
      <c r="B2807" t="s">
        <v>3339</v>
      </c>
      <c r="C2807" t="s">
        <v>3340</v>
      </c>
      <c r="D2807" t="s">
        <v>3342</v>
      </c>
      <c r="E2807">
        <v>1864</v>
      </c>
      <c r="F2807" t="str">
        <f>VLOOKUP(D2807,'General IEC Material'!D:D,1,0)</f>
        <v>nc Jan Witbooi Clinic</v>
      </c>
    </row>
    <row r="2808" spans="1:6" x14ac:dyDescent="0.3">
      <c r="A2808" t="s">
        <v>3302</v>
      </c>
      <c r="B2808" t="s">
        <v>3303</v>
      </c>
      <c r="C2808" t="s">
        <v>3315</v>
      </c>
      <c r="D2808" t="s">
        <v>3319</v>
      </c>
      <c r="E2808">
        <v>805</v>
      </c>
      <c r="F2808" t="str">
        <f>VLOOKUP(D2808,'General IEC Material'!D:D,1,0)</f>
        <v>nc Jerry Botha Clinic</v>
      </c>
    </row>
    <row r="2809" spans="1:6" x14ac:dyDescent="0.3">
      <c r="A2809" t="s">
        <v>3302</v>
      </c>
      <c r="B2809" t="s">
        <v>3386</v>
      </c>
      <c r="C2809" t="s">
        <v>3393</v>
      </c>
      <c r="D2809" t="s">
        <v>3395</v>
      </c>
      <c r="E2809">
        <v>344</v>
      </c>
      <c r="F2809" t="str">
        <f>VLOOKUP(D2809,'General IEC Material'!D:D,1,0)</f>
        <v>nc Joe Slovo CHC</v>
      </c>
    </row>
    <row r="2810" spans="1:6" x14ac:dyDescent="0.3">
      <c r="A2810" t="s">
        <v>3302</v>
      </c>
      <c r="B2810" t="s">
        <v>3339</v>
      </c>
      <c r="C2810" t="s">
        <v>3347</v>
      </c>
      <c r="D2810" t="s">
        <v>3349</v>
      </c>
      <c r="E2810">
        <v>2715</v>
      </c>
      <c r="F2810" t="str">
        <f>VLOOKUP(D2810,'General IEC Material'!D:D,1,0)</f>
        <v>nc Kagiso CHC</v>
      </c>
    </row>
    <row r="2811" spans="1:6" x14ac:dyDescent="0.3">
      <c r="A2811" t="s">
        <v>3302</v>
      </c>
      <c r="B2811" t="s">
        <v>3339</v>
      </c>
      <c r="C2811" t="s">
        <v>3347</v>
      </c>
      <c r="D2811" t="s">
        <v>3350</v>
      </c>
      <c r="E2811">
        <v>933</v>
      </c>
      <c r="F2811" t="str">
        <f>VLOOKUP(D2811,'General IEC Material'!D:D,1,0)</f>
        <v>nc Kagung Clinic</v>
      </c>
    </row>
    <row r="2812" spans="1:6" x14ac:dyDescent="0.3">
      <c r="A2812" t="s">
        <v>3302</v>
      </c>
      <c r="B2812" t="s">
        <v>3470</v>
      </c>
      <c r="C2812" t="s">
        <v>3484</v>
      </c>
      <c r="D2812" t="s">
        <v>3485</v>
      </c>
      <c r="E2812">
        <v>1117</v>
      </c>
      <c r="F2812" t="str">
        <f>VLOOKUP(D2812,'General IEC Material'!D:D,1,0)</f>
        <v>nc Kakamas Clinic</v>
      </c>
    </row>
    <row r="2813" spans="1:6" x14ac:dyDescent="0.3">
      <c r="A2813" t="s">
        <v>3302</v>
      </c>
      <c r="B2813" t="s">
        <v>3470</v>
      </c>
      <c r="C2813" t="s">
        <v>3474</v>
      </c>
      <c r="D2813" t="s">
        <v>3476</v>
      </c>
      <c r="E2813">
        <v>632</v>
      </c>
      <c r="F2813" t="str">
        <f>VLOOKUP(D2813,'General IEC Material'!D:D,1,0)</f>
        <v>nc Kalksluit Clinic</v>
      </c>
    </row>
    <row r="2814" spans="1:6" x14ac:dyDescent="0.3">
      <c r="A2814" t="s">
        <v>3302</v>
      </c>
      <c r="B2814" t="s">
        <v>3339</v>
      </c>
      <c r="C2814" t="s">
        <v>3357</v>
      </c>
      <c r="D2814" t="s">
        <v>3371</v>
      </c>
      <c r="E2814">
        <v>387</v>
      </c>
      <c r="F2814" t="str">
        <f>VLOOKUP(D2814,'General IEC Material'!D:D,1,0)</f>
        <v>nc Kamden CHC</v>
      </c>
    </row>
    <row r="2815" spans="1:6" x14ac:dyDescent="0.3">
      <c r="A2815" t="s">
        <v>3302</v>
      </c>
      <c r="B2815" t="s">
        <v>3386</v>
      </c>
      <c r="C2815" t="s">
        <v>3393</v>
      </c>
      <c r="D2815" t="s">
        <v>3396</v>
      </c>
      <c r="E2815">
        <v>344</v>
      </c>
      <c r="F2815" t="str">
        <f>VLOOKUP(D2815,'General IEC Material'!D:D,1,0)</f>
        <v>nc Kamieskroon Clinic</v>
      </c>
    </row>
    <row r="2816" spans="1:6" x14ac:dyDescent="0.3">
      <c r="A2816" t="s">
        <v>3302</v>
      </c>
      <c r="B2816" t="s">
        <v>3339</v>
      </c>
      <c r="C2816" t="s">
        <v>3340</v>
      </c>
      <c r="D2816" t="s">
        <v>3343</v>
      </c>
      <c r="E2816">
        <v>992</v>
      </c>
      <c r="F2816" t="str">
        <f>VLOOKUP(D2816,'General IEC Material'!D:D,1,0)</f>
        <v>nc Kathu Clinic</v>
      </c>
    </row>
    <row r="2817" spans="1:6" x14ac:dyDescent="0.3">
      <c r="A2817" t="s">
        <v>3302</v>
      </c>
      <c r="B2817" t="s">
        <v>3339</v>
      </c>
      <c r="C2817" t="s">
        <v>3340</v>
      </c>
      <c r="D2817" t="s">
        <v>3344</v>
      </c>
      <c r="E2817">
        <v>1095</v>
      </c>
      <c r="F2817" t="str">
        <f>VLOOKUP(D2817,'General IEC Material'!D:D,1,0)</f>
        <v>nc Katrina Koikoi Clinic</v>
      </c>
    </row>
    <row r="2818" spans="1:6" x14ac:dyDescent="0.3">
      <c r="A2818" t="s">
        <v>3302</v>
      </c>
      <c r="B2818" t="s">
        <v>3470</v>
      </c>
      <c r="C2818" t="s">
        <v>3484</v>
      </c>
      <c r="D2818" t="s">
        <v>3486</v>
      </c>
      <c r="E2818">
        <v>605</v>
      </c>
      <c r="F2818" t="str">
        <f>VLOOKUP(D2818,'General IEC Material'!D:D,1,0)</f>
        <v>nc Keimoes CHC</v>
      </c>
    </row>
    <row r="2819" spans="1:6" x14ac:dyDescent="0.3">
      <c r="A2819" t="s">
        <v>3302</v>
      </c>
      <c r="B2819" t="s">
        <v>3470</v>
      </c>
      <c r="C2819" t="s">
        <v>3484</v>
      </c>
      <c r="D2819" t="s">
        <v>3487</v>
      </c>
      <c r="E2819">
        <v>1615</v>
      </c>
      <c r="F2819" t="str">
        <f>VLOOKUP(D2819,'General IEC Material'!D:D,1,0)</f>
        <v>nc Keimoes Clinic</v>
      </c>
    </row>
    <row r="2820" spans="1:6" x14ac:dyDescent="0.3">
      <c r="A2820" t="s">
        <v>3302</v>
      </c>
      <c r="B2820" t="s">
        <v>3470</v>
      </c>
      <c r="C2820" t="s">
        <v>3484</v>
      </c>
      <c r="D2820" t="s">
        <v>3488</v>
      </c>
      <c r="E2820">
        <v>563</v>
      </c>
      <c r="F2820" t="str">
        <f>VLOOKUP(D2820,'General IEC Material'!D:D,1,0)</f>
        <v>nc Kenhardt CHC</v>
      </c>
    </row>
    <row r="2821" spans="1:6" x14ac:dyDescent="0.3">
      <c r="A2821" t="s">
        <v>3302</v>
      </c>
      <c r="B2821" t="s">
        <v>3470</v>
      </c>
      <c r="C2821" t="s">
        <v>3484</v>
      </c>
      <c r="D2821" t="s">
        <v>3489</v>
      </c>
      <c r="E2821">
        <v>389</v>
      </c>
      <c r="F2821" t="str">
        <f>VLOOKUP(D2821,'General IEC Material'!D:D,1,0)</f>
        <v>nc Kenhardt Clinic</v>
      </c>
    </row>
    <row r="2822" spans="1:6" x14ac:dyDescent="0.3">
      <c r="A2822" t="s">
        <v>3302</v>
      </c>
      <c r="B2822" t="s">
        <v>3339</v>
      </c>
      <c r="C2822" t="s">
        <v>3347</v>
      </c>
      <c r="D2822" t="s">
        <v>3351</v>
      </c>
      <c r="E2822">
        <v>1214</v>
      </c>
      <c r="F2822" t="str">
        <f>VLOOKUP(D2822,'General IEC Material'!D:D,1,0)</f>
        <v>nc Keolopile Olepeng Clinic</v>
      </c>
    </row>
    <row r="2823" spans="1:6" x14ac:dyDescent="0.3">
      <c r="A2823" t="s">
        <v>3302</v>
      </c>
      <c r="B2823" t="s">
        <v>3425</v>
      </c>
      <c r="C2823" t="s">
        <v>3438</v>
      </c>
      <c r="D2823" t="s">
        <v>3439</v>
      </c>
      <c r="E2823">
        <v>344</v>
      </c>
      <c r="F2823" t="str">
        <f>VLOOKUP(D2823,'General IEC Material'!D:D,1,0)</f>
        <v>nc Keurtjieskloof Clinic</v>
      </c>
    </row>
    <row r="2824" spans="1:6" x14ac:dyDescent="0.3">
      <c r="A2824" t="s">
        <v>3302</v>
      </c>
      <c r="B2824" t="s">
        <v>3386</v>
      </c>
      <c r="C2824" t="s">
        <v>3393</v>
      </c>
      <c r="D2824" t="s">
        <v>3397</v>
      </c>
      <c r="E2824">
        <v>344</v>
      </c>
      <c r="F2824" t="str">
        <f>VLOOKUP(D2824,'General IEC Material'!D:D,1,0)</f>
        <v>nc Kharkams (Garagams) Clinic</v>
      </c>
    </row>
    <row r="2825" spans="1:6" x14ac:dyDescent="0.3">
      <c r="A2825" t="s">
        <v>3302</v>
      </c>
      <c r="B2825" t="s">
        <v>3425</v>
      </c>
      <c r="C2825" t="s">
        <v>3426</v>
      </c>
      <c r="D2825" t="s">
        <v>3431</v>
      </c>
      <c r="E2825">
        <v>535</v>
      </c>
      <c r="F2825" t="str">
        <f>VLOOKUP(D2825,'General IEC Material'!D:D,1,0)</f>
        <v>nc Kholekile Edward Twani Clinic</v>
      </c>
    </row>
    <row r="2826" spans="1:6" x14ac:dyDescent="0.3">
      <c r="A2826" t="s">
        <v>3302</v>
      </c>
      <c r="B2826" t="s">
        <v>3303</v>
      </c>
      <c r="C2826" t="s">
        <v>3324</v>
      </c>
      <c r="D2826" t="s">
        <v>3331</v>
      </c>
      <c r="E2826">
        <v>2002</v>
      </c>
      <c r="F2826" t="str">
        <f>VLOOKUP(D2826,'General IEC Material'!D:D,1,0)</f>
        <v>nc Kimberley City Clinic</v>
      </c>
    </row>
    <row r="2827" spans="1:6" x14ac:dyDescent="0.3">
      <c r="A2827" t="s">
        <v>3302</v>
      </c>
      <c r="B2827" t="s">
        <v>3386</v>
      </c>
      <c r="C2827" t="s">
        <v>3409</v>
      </c>
      <c r="D2827" t="s">
        <v>3412</v>
      </c>
      <c r="E2827">
        <v>344</v>
      </c>
      <c r="F2827" t="str">
        <f>VLOOKUP(D2827,'General IEC Material'!D:D,1,0)</f>
        <v>nc Kleinzee Clinic</v>
      </c>
    </row>
    <row r="2828" spans="1:6" x14ac:dyDescent="0.3">
      <c r="A2828" t="s">
        <v>3302</v>
      </c>
      <c r="B2828" t="s">
        <v>3386</v>
      </c>
      <c r="C2828" t="s">
        <v>3409</v>
      </c>
      <c r="D2828" t="s">
        <v>3413</v>
      </c>
      <c r="E2828">
        <v>371</v>
      </c>
      <c r="F2828" t="str">
        <f>VLOOKUP(D2828,'General IEC Material'!D:D,1,0)</f>
        <v>nc Komaggas Clinic</v>
      </c>
    </row>
    <row r="2829" spans="1:6" x14ac:dyDescent="0.3">
      <c r="A2829" t="s">
        <v>3302</v>
      </c>
      <c r="B2829" t="s">
        <v>3386</v>
      </c>
      <c r="C2829" t="s">
        <v>3420</v>
      </c>
      <c r="D2829" t="s">
        <v>3422</v>
      </c>
      <c r="E2829">
        <v>344</v>
      </c>
      <c r="F2829" t="str">
        <f>VLOOKUP(D2829,'General IEC Material'!D:D,1,0)</f>
        <v>nc Kuboes Clinic</v>
      </c>
    </row>
    <row r="2830" spans="1:6" x14ac:dyDescent="0.3">
      <c r="A2830" t="s">
        <v>3302</v>
      </c>
      <c r="B2830" t="s">
        <v>3339</v>
      </c>
      <c r="C2830" t="s">
        <v>3347</v>
      </c>
      <c r="D2830" t="s">
        <v>3352</v>
      </c>
      <c r="E2830">
        <v>925</v>
      </c>
      <c r="F2830" t="str">
        <f>VLOOKUP(D2830,'General IEC Material'!D:D,1,0)</f>
        <v>nc Kuruman Clinic</v>
      </c>
    </row>
    <row r="2831" spans="1:6" x14ac:dyDescent="0.3">
      <c r="A2831" t="s">
        <v>3302</v>
      </c>
      <c r="B2831" t="s">
        <v>3425</v>
      </c>
      <c r="C2831" t="s">
        <v>3463</v>
      </c>
      <c r="D2831" t="s">
        <v>3465</v>
      </c>
      <c r="E2831">
        <v>766</v>
      </c>
      <c r="F2831" t="str">
        <f>VLOOKUP(D2831,'General IEC Material'!D:D,1,0)</f>
        <v>nc Kuyasa Clinic</v>
      </c>
    </row>
    <row r="2832" spans="1:6" x14ac:dyDescent="0.3">
      <c r="A2832" t="s">
        <v>3302</v>
      </c>
      <c r="B2832" t="s">
        <v>3339</v>
      </c>
      <c r="C2832" t="s">
        <v>3357</v>
      </c>
      <c r="D2832" t="s">
        <v>3372</v>
      </c>
      <c r="E2832">
        <v>344</v>
      </c>
      <c r="F2832" t="str">
        <f>VLOOKUP(D2832,'General IEC Material'!D:D,1,0)</f>
        <v>nc Laxey Clinic</v>
      </c>
    </row>
    <row r="2833" spans="1:6" x14ac:dyDescent="0.3">
      <c r="A2833" t="s">
        <v>3302</v>
      </c>
      <c r="B2833" t="s">
        <v>3425</v>
      </c>
      <c r="C2833" t="s">
        <v>3442</v>
      </c>
      <c r="D2833" t="s">
        <v>3447</v>
      </c>
      <c r="E2833">
        <v>965</v>
      </c>
      <c r="F2833" t="str">
        <f>VLOOKUP(D2833,'General IEC Material'!D:D,1,0)</f>
        <v>nc Lehlohonolo Adams Clinic</v>
      </c>
    </row>
    <row r="2834" spans="1:6" x14ac:dyDescent="0.3">
      <c r="A2834" t="s">
        <v>3302</v>
      </c>
      <c r="B2834" t="s">
        <v>3386</v>
      </c>
      <c r="C2834" t="s">
        <v>3420</v>
      </c>
      <c r="D2834" t="s">
        <v>3423</v>
      </c>
      <c r="E2834">
        <v>344</v>
      </c>
      <c r="F2834" t="str">
        <f>VLOOKUP(D2834,'General IEC Material'!D:D,1,0)</f>
        <v>nc Lekkersing Clinic</v>
      </c>
    </row>
    <row r="2835" spans="1:6" x14ac:dyDescent="0.3">
      <c r="A2835" t="s">
        <v>3302</v>
      </c>
      <c r="B2835" t="s">
        <v>3386</v>
      </c>
      <c r="C2835" t="s">
        <v>3393</v>
      </c>
      <c r="D2835" t="s">
        <v>3398</v>
      </c>
      <c r="E2835">
        <v>344</v>
      </c>
      <c r="F2835" t="str">
        <f>VLOOKUP(D2835,'General IEC Material'!D:D,1,0)</f>
        <v>nc Leliefontein Clinic</v>
      </c>
    </row>
    <row r="2836" spans="1:6" x14ac:dyDescent="0.3">
      <c r="A2836" t="s">
        <v>3302</v>
      </c>
      <c r="B2836" t="s">
        <v>3470</v>
      </c>
      <c r="C2836" t="s">
        <v>3474</v>
      </c>
      <c r="D2836" t="s">
        <v>3477</v>
      </c>
      <c r="E2836">
        <v>1578</v>
      </c>
      <c r="F2836" t="str">
        <f>VLOOKUP(D2836,'General IEC Material'!D:D,1,0)</f>
        <v>nc Lingelethu Clinic (Pabalello)</v>
      </c>
    </row>
    <row r="2837" spans="1:6" x14ac:dyDescent="0.3">
      <c r="A2837" t="s">
        <v>3302</v>
      </c>
      <c r="B2837" t="s">
        <v>3386</v>
      </c>
      <c r="C2837" t="s">
        <v>3387</v>
      </c>
      <c r="D2837" t="s">
        <v>3390</v>
      </c>
      <c r="E2837">
        <v>344</v>
      </c>
      <c r="F2837" t="str">
        <f>VLOOKUP(D2837,'General IEC Material'!D:D,1,0)</f>
        <v>nc Loeriesfontein CHC</v>
      </c>
    </row>
    <row r="2838" spans="1:6" x14ac:dyDescent="0.3">
      <c r="A2838" t="s">
        <v>3302</v>
      </c>
      <c r="B2838" t="s">
        <v>3386</v>
      </c>
      <c r="C2838" t="s">
        <v>3387</v>
      </c>
      <c r="D2838" t="s">
        <v>3391</v>
      </c>
      <c r="E2838">
        <v>463</v>
      </c>
      <c r="F2838" t="str">
        <f>VLOOKUP(D2838,'General IEC Material'!D:D,1,0)</f>
        <v>nc Loeriesfontein Clinic</v>
      </c>
    </row>
    <row r="2839" spans="1:6" x14ac:dyDescent="0.3">
      <c r="A2839" t="s">
        <v>3302</v>
      </c>
      <c r="B2839" t="s">
        <v>3339</v>
      </c>
      <c r="C2839" t="s">
        <v>3357</v>
      </c>
      <c r="D2839" t="s">
        <v>3373</v>
      </c>
      <c r="E2839">
        <v>353</v>
      </c>
      <c r="F2839" t="str">
        <f>VLOOKUP(D2839,'General IEC Material'!D:D,1,0)</f>
        <v>nc Logobate Clinic</v>
      </c>
    </row>
    <row r="2840" spans="1:6" x14ac:dyDescent="0.3">
      <c r="A2840" t="s">
        <v>3302</v>
      </c>
      <c r="B2840" t="s">
        <v>3303</v>
      </c>
      <c r="C2840" t="s">
        <v>3304</v>
      </c>
      <c r="D2840" t="s">
        <v>3307</v>
      </c>
      <c r="E2840">
        <v>490</v>
      </c>
      <c r="F2840" t="str">
        <f>VLOOKUP(D2840,'General IEC Material'!D:D,1,0)</f>
        <v>nc Longlands Clinic</v>
      </c>
    </row>
    <row r="2841" spans="1:6" x14ac:dyDescent="0.3">
      <c r="A2841" t="s">
        <v>3302</v>
      </c>
      <c r="B2841" t="s">
        <v>3339</v>
      </c>
      <c r="C2841" t="s">
        <v>3357</v>
      </c>
      <c r="D2841" t="s">
        <v>3374</v>
      </c>
      <c r="E2841">
        <v>380</v>
      </c>
      <c r="F2841" t="str">
        <f>VLOOKUP(D2841,'General IEC Material'!D:D,1,0)</f>
        <v>nc Loopeng CHC</v>
      </c>
    </row>
    <row r="2842" spans="1:6" x14ac:dyDescent="0.3">
      <c r="A2842" t="s">
        <v>3302</v>
      </c>
      <c r="B2842" t="s">
        <v>3303</v>
      </c>
      <c r="C2842" t="s">
        <v>3324</v>
      </c>
      <c r="D2842" t="s">
        <v>3332</v>
      </c>
      <c r="E2842">
        <v>344</v>
      </c>
      <c r="F2842" t="str">
        <f>VLOOKUP(D2842,'General IEC Material'!D:D,1,0)</f>
        <v>nc Lorato Park Clinic</v>
      </c>
    </row>
    <row r="2843" spans="1:6" x14ac:dyDescent="0.3">
      <c r="A2843" t="s">
        <v>3302</v>
      </c>
      <c r="B2843" t="s">
        <v>3470</v>
      </c>
      <c r="C2843" t="s">
        <v>3474</v>
      </c>
      <c r="D2843" t="s">
        <v>3478</v>
      </c>
      <c r="E2843">
        <v>853</v>
      </c>
      <c r="F2843" t="str">
        <f>VLOOKUP(D2843,'General IEC Material'!D:D,1,0)</f>
        <v>nc Louisvaleweg Clinic</v>
      </c>
    </row>
    <row r="2844" spans="1:6" x14ac:dyDescent="0.3">
      <c r="A2844" t="s">
        <v>3302</v>
      </c>
      <c r="B2844" t="s">
        <v>3425</v>
      </c>
      <c r="C2844" t="s">
        <v>3463</v>
      </c>
      <c r="D2844" t="s">
        <v>3466</v>
      </c>
      <c r="E2844">
        <v>654</v>
      </c>
      <c r="F2844" t="str">
        <f>VLOOKUP(D2844,'General IEC Material'!D:D,1,0)</f>
        <v>nc Lowryville Clinic</v>
      </c>
    </row>
    <row r="2845" spans="1:6" x14ac:dyDescent="0.3">
      <c r="A2845" t="s">
        <v>3302</v>
      </c>
      <c r="B2845" t="s">
        <v>3425</v>
      </c>
      <c r="C2845" t="s">
        <v>3457</v>
      </c>
      <c r="D2845" t="s">
        <v>3458</v>
      </c>
      <c r="E2845">
        <v>344</v>
      </c>
      <c r="F2845" t="str">
        <f>VLOOKUP(D2845,'General IEC Material'!D:D,1,0)</f>
        <v>nc Loxton Clinic</v>
      </c>
    </row>
    <row r="2846" spans="1:6" x14ac:dyDescent="0.3">
      <c r="A2846" t="s">
        <v>3302</v>
      </c>
      <c r="B2846" t="s">
        <v>3303</v>
      </c>
      <c r="C2846" t="s">
        <v>3324</v>
      </c>
      <c r="D2846" t="s">
        <v>3333</v>
      </c>
      <c r="E2846">
        <v>1129</v>
      </c>
      <c r="F2846" t="str">
        <f>VLOOKUP(D2846,'General IEC Material'!D:D,1,0)</f>
        <v>nc Ma-Doyle Clinic</v>
      </c>
    </row>
    <row r="2847" spans="1:6" x14ac:dyDescent="0.3">
      <c r="A2847" t="s">
        <v>3302</v>
      </c>
      <c r="B2847" t="s">
        <v>3339</v>
      </c>
      <c r="C2847" t="s">
        <v>3357</v>
      </c>
      <c r="D2847" t="s">
        <v>3375</v>
      </c>
      <c r="E2847">
        <v>353</v>
      </c>
      <c r="F2847" t="str">
        <f>VLOOKUP(D2847,'General IEC Material'!D:D,1,0)</f>
        <v>nc Manyeding Clinic</v>
      </c>
    </row>
    <row r="2848" spans="1:6" x14ac:dyDescent="0.3">
      <c r="A2848" t="s">
        <v>3302</v>
      </c>
      <c r="B2848" t="s">
        <v>3303</v>
      </c>
      <c r="C2848" t="s">
        <v>3324</v>
      </c>
      <c r="D2848" t="s">
        <v>3334</v>
      </c>
      <c r="E2848">
        <v>1377</v>
      </c>
      <c r="F2848" t="str">
        <f>VLOOKUP(D2848,'General IEC Material'!D:D,1,0)</f>
        <v>nc Mapule Matsepane Clinic</v>
      </c>
    </row>
    <row r="2849" spans="1:6" x14ac:dyDescent="0.3">
      <c r="A2849" t="s">
        <v>3302</v>
      </c>
      <c r="B2849" t="s">
        <v>3386</v>
      </c>
      <c r="C2849" t="s">
        <v>3420</v>
      </c>
      <c r="D2849" t="s">
        <v>3424</v>
      </c>
      <c r="E2849">
        <v>362</v>
      </c>
      <c r="F2849" t="str">
        <f>VLOOKUP(D2849,'General IEC Material'!D:D,1,0)</f>
        <v>nc Martha Griffiths CHC</v>
      </c>
    </row>
    <row r="2850" spans="1:6" x14ac:dyDescent="0.3">
      <c r="A2850" t="s">
        <v>3302</v>
      </c>
      <c r="B2850" t="s">
        <v>3339</v>
      </c>
      <c r="C2850" t="s">
        <v>3347</v>
      </c>
      <c r="D2850" t="s">
        <v>3353</v>
      </c>
      <c r="E2850">
        <v>785</v>
      </c>
      <c r="F2850" t="str">
        <f>VLOOKUP(D2850,'General IEC Material'!D:D,1,0)</f>
        <v>nc Maruping Clinic</v>
      </c>
    </row>
    <row r="2851" spans="1:6" x14ac:dyDescent="0.3">
      <c r="A2851" t="s">
        <v>3302</v>
      </c>
      <c r="B2851" t="s">
        <v>3425</v>
      </c>
      <c r="C2851" t="s">
        <v>3448</v>
      </c>
      <c r="D2851" t="s">
        <v>3450</v>
      </c>
      <c r="E2851">
        <v>429</v>
      </c>
      <c r="F2851" t="str">
        <f>VLOOKUP(D2851,'General IEC Material'!D:D,1,0)</f>
        <v>nc Marydale Clinic</v>
      </c>
    </row>
    <row r="2852" spans="1:6" x14ac:dyDescent="0.3">
      <c r="A2852" t="s">
        <v>3302</v>
      </c>
      <c r="B2852" t="s">
        <v>3303</v>
      </c>
      <c r="C2852" t="s">
        <v>3324</v>
      </c>
      <c r="D2852" t="s">
        <v>3335</v>
      </c>
      <c r="E2852">
        <v>1358</v>
      </c>
      <c r="F2852" t="str">
        <f>VLOOKUP(D2852,'General IEC Material'!D:D,1,0)</f>
        <v>nc Masakhane Clinic</v>
      </c>
    </row>
    <row r="2853" spans="1:6" x14ac:dyDescent="0.3">
      <c r="A2853" t="s">
        <v>3302</v>
      </c>
      <c r="B2853" t="s">
        <v>3425</v>
      </c>
      <c r="C2853" t="s">
        <v>3438</v>
      </c>
      <c r="D2853" t="s">
        <v>3440</v>
      </c>
      <c r="E2853">
        <v>387</v>
      </c>
      <c r="F2853" t="str">
        <f>VLOOKUP(D2853,'General IEC Material'!D:D,1,0)</f>
        <v>nc Masibambane Clinic</v>
      </c>
    </row>
    <row r="2854" spans="1:6" x14ac:dyDescent="0.3">
      <c r="A2854" t="s">
        <v>3302</v>
      </c>
      <c r="B2854" t="s">
        <v>3303</v>
      </c>
      <c r="C2854" t="s">
        <v>3304</v>
      </c>
      <c r="D2854" t="s">
        <v>3308</v>
      </c>
      <c r="E2854">
        <v>873</v>
      </c>
      <c r="F2854" t="str">
        <f>VLOOKUP(D2854,'General IEC Material'!D:D,1,0)</f>
        <v>nc Mataleng Clinic</v>
      </c>
    </row>
    <row r="2855" spans="1:6" x14ac:dyDescent="0.3">
      <c r="A2855" t="s">
        <v>3302</v>
      </c>
      <c r="B2855" t="s">
        <v>3386</v>
      </c>
      <c r="C2855" t="s">
        <v>3409</v>
      </c>
      <c r="D2855" t="s">
        <v>3414</v>
      </c>
      <c r="E2855">
        <v>371</v>
      </c>
      <c r="F2855" t="str">
        <f>VLOOKUP(D2855,'General IEC Material'!D:D,1,0)</f>
        <v>nc Matjieskloof Clinic</v>
      </c>
    </row>
    <row r="2856" spans="1:6" x14ac:dyDescent="0.3">
      <c r="A2856" t="s">
        <v>3302</v>
      </c>
      <c r="B2856" t="s">
        <v>3339</v>
      </c>
      <c r="C2856" t="s">
        <v>3357</v>
      </c>
      <c r="D2856" t="s">
        <v>3376</v>
      </c>
      <c r="E2856">
        <v>344</v>
      </c>
      <c r="F2856" t="str">
        <f>VLOOKUP(D2856,'General IEC Material'!D:D,1,0)</f>
        <v>nc Mecwetsaneng Clinic</v>
      </c>
    </row>
    <row r="2857" spans="1:6" x14ac:dyDescent="0.3">
      <c r="A2857" t="s">
        <v>3302</v>
      </c>
      <c r="B2857" t="s">
        <v>3339</v>
      </c>
      <c r="C2857" t="s">
        <v>3357</v>
      </c>
      <c r="D2857" t="s">
        <v>3377</v>
      </c>
      <c r="E2857">
        <v>344</v>
      </c>
      <c r="F2857" t="str">
        <f>VLOOKUP(D2857,'General IEC Material'!D:D,1,0)</f>
        <v>nc Metsimansti Wyk 3 Clinic</v>
      </c>
    </row>
    <row r="2858" spans="1:6" x14ac:dyDescent="0.3">
      <c r="A2858" t="s">
        <v>3302</v>
      </c>
      <c r="B2858" t="s">
        <v>3425</v>
      </c>
      <c r="C2858" t="s">
        <v>3426</v>
      </c>
      <c r="D2858" t="s">
        <v>3432</v>
      </c>
      <c r="E2858">
        <v>713</v>
      </c>
      <c r="F2858" t="str">
        <f>VLOOKUP(D2858,'General IEC Material'!D:D,1,0)</f>
        <v>nc Montana Clinic</v>
      </c>
    </row>
    <row r="2859" spans="1:6" x14ac:dyDescent="0.3">
      <c r="A2859" t="s">
        <v>3302</v>
      </c>
      <c r="B2859" t="s">
        <v>3339</v>
      </c>
      <c r="C2859" t="s">
        <v>3357</v>
      </c>
      <c r="D2859" t="s">
        <v>3378</v>
      </c>
      <c r="E2859">
        <v>344</v>
      </c>
      <c r="F2859" t="str">
        <f>VLOOKUP(D2859,'General IEC Material'!D:D,1,0)</f>
        <v>nc Mosalashuping Baicumedi Clinic</v>
      </c>
    </row>
    <row r="2860" spans="1:6" x14ac:dyDescent="0.3">
      <c r="A2860" t="s">
        <v>3302</v>
      </c>
      <c r="B2860" t="s">
        <v>3386</v>
      </c>
      <c r="C2860" t="s">
        <v>3409</v>
      </c>
      <c r="D2860" t="s">
        <v>3415</v>
      </c>
      <c r="E2860">
        <v>379</v>
      </c>
      <c r="F2860" t="str">
        <f>VLOOKUP(D2860,'General IEC Material'!D:D,1,0)</f>
        <v>nc Nababeep CHC</v>
      </c>
    </row>
    <row r="2861" spans="1:6" x14ac:dyDescent="0.3">
      <c r="A2861" t="s">
        <v>3302</v>
      </c>
      <c r="B2861" t="s">
        <v>3425</v>
      </c>
      <c r="C2861" t="s">
        <v>3463</v>
      </c>
      <c r="D2861" t="s">
        <v>3467</v>
      </c>
      <c r="E2861">
        <v>535</v>
      </c>
      <c r="F2861" t="str">
        <f>VLOOKUP(D2861,'General IEC Material'!D:D,1,0)</f>
        <v>nc Nanqo Simon Zono Clinic</v>
      </c>
    </row>
    <row r="2862" spans="1:6" x14ac:dyDescent="0.3">
      <c r="A2862" t="s">
        <v>3302</v>
      </c>
      <c r="B2862" t="s">
        <v>3425</v>
      </c>
      <c r="C2862" t="s">
        <v>3448</v>
      </c>
      <c r="D2862" t="s">
        <v>3451</v>
      </c>
      <c r="E2862">
        <v>353</v>
      </c>
      <c r="F2862" t="str">
        <f>VLOOKUP(D2862,'General IEC Material'!D:D,1,0)</f>
        <v>nc Niekerkshoop Clinic</v>
      </c>
    </row>
    <row r="2863" spans="1:6" x14ac:dyDescent="0.3">
      <c r="A2863" t="s">
        <v>3302</v>
      </c>
      <c r="B2863" t="s">
        <v>3386</v>
      </c>
      <c r="C2863" t="s">
        <v>3387</v>
      </c>
      <c r="D2863" t="s">
        <v>3392</v>
      </c>
      <c r="E2863">
        <v>454</v>
      </c>
      <c r="F2863" t="str">
        <f>VLOOKUP(D2863,'General IEC Material'!D:D,1,0)</f>
        <v>nc Nieuwoudtville Clinic</v>
      </c>
    </row>
    <row r="2864" spans="1:6" x14ac:dyDescent="0.3">
      <c r="A2864" t="s">
        <v>3302</v>
      </c>
      <c r="B2864" t="s">
        <v>3303</v>
      </c>
      <c r="C2864" t="s">
        <v>3315</v>
      </c>
      <c r="D2864" t="s">
        <v>3320</v>
      </c>
      <c r="E2864">
        <v>635</v>
      </c>
      <c r="F2864" t="str">
        <f>VLOOKUP(D2864,'General IEC Material'!D:D,1,0)</f>
        <v>nc Nomimi Mothibi Clinic</v>
      </c>
    </row>
    <row r="2865" spans="1:6" x14ac:dyDescent="0.3">
      <c r="A2865" t="s">
        <v>3302</v>
      </c>
      <c r="B2865" t="s">
        <v>3425</v>
      </c>
      <c r="C2865" t="s">
        <v>3463</v>
      </c>
      <c r="D2865" t="s">
        <v>3468</v>
      </c>
      <c r="E2865">
        <v>381</v>
      </c>
      <c r="F2865" t="str">
        <f>VLOOKUP(D2865,'General IEC Material'!D:D,1,0)</f>
        <v>nc Norvalspont Clinic</v>
      </c>
    </row>
    <row r="2866" spans="1:6" x14ac:dyDescent="0.3">
      <c r="A2866" t="s">
        <v>3302</v>
      </c>
      <c r="B2866" t="s">
        <v>3425</v>
      </c>
      <c r="C2866" t="s">
        <v>3463</v>
      </c>
      <c r="D2866" t="s">
        <v>3469</v>
      </c>
      <c r="E2866">
        <v>344</v>
      </c>
      <c r="F2866" t="str">
        <f>VLOOKUP(D2866,'General IEC Material'!D:D,1,0)</f>
        <v>nc Noupoort (Fritz Visser) CHC</v>
      </c>
    </row>
    <row r="2867" spans="1:6" x14ac:dyDescent="0.3">
      <c r="A2867" t="s">
        <v>3302</v>
      </c>
      <c r="B2867" t="s">
        <v>3386</v>
      </c>
      <c r="C2867" t="s">
        <v>3409</v>
      </c>
      <c r="D2867" t="s">
        <v>3416</v>
      </c>
      <c r="E2867">
        <v>590</v>
      </c>
      <c r="F2867" t="str">
        <f>VLOOKUP(D2867,'General IEC Material'!D:D,1,0)</f>
        <v>nc Okiep Clinic</v>
      </c>
    </row>
    <row r="2868" spans="1:6" x14ac:dyDescent="0.3">
      <c r="A2868" t="s">
        <v>3302</v>
      </c>
      <c r="B2868" t="s">
        <v>3339</v>
      </c>
      <c r="C2868" t="s">
        <v>3340</v>
      </c>
      <c r="D2868" t="s">
        <v>3345</v>
      </c>
      <c r="E2868">
        <v>585</v>
      </c>
      <c r="F2868" t="str">
        <f>VLOOKUP(D2868,'General IEC Material'!D:D,1,0)</f>
        <v>nc Olifantshoek CHC</v>
      </c>
    </row>
    <row r="2869" spans="1:6" x14ac:dyDescent="0.3">
      <c r="A2869" t="s">
        <v>3302</v>
      </c>
      <c r="B2869" t="s">
        <v>3386</v>
      </c>
      <c r="C2869" t="s">
        <v>3403</v>
      </c>
      <c r="D2869" t="s">
        <v>3405</v>
      </c>
      <c r="E2869">
        <v>344</v>
      </c>
      <c r="F2869" t="str">
        <f>VLOOKUP(D2869,'General IEC Material'!D:D,1,0)</f>
        <v>nc Onseepkans Clinic</v>
      </c>
    </row>
    <row r="2870" spans="1:6" x14ac:dyDescent="0.3">
      <c r="A2870" t="s">
        <v>3302</v>
      </c>
      <c r="B2870" t="s">
        <v>3339</v>
      </c>
      <c r="C2870" t="s">
        <v>3357</v>
      </c>
      <c r="D2870" t="s">
        <v>3379</v>
      </c>
      <c r="E2870">
        <v>344</v>
      </c>
      <c r="F2870" t="str">
        <f>VLOOKUP(D2870,'General IEC Material'!D:D,1,0)</f>
        <v>nc Padstow Clinic</v>
      </c>
    </row>
    <row r="2871" spans="1:6" x14ac:dyDescent="0.3">
      <c r="A2871" t="s">
        <v>3302</v>
      </c>
      <c r="B2871" t="s">
        <v>3339</v>
      </c>
      <c r="C2871" t="s">
        <v>3340</v>
      </c>
      <c r="D2871" t="s">
        <v>3346</v>
      </c>
      <c r="E2871">
        <v>1127</v>
      </c>
      <c r="F2871" t="str">
        <f>VLOOKUP(D2871,'General IEC Material'!D:D,1,0)</f>
        <v>nc Pako Seboko Clinic</v>
      </c>
    </row>
    <row r="2872" spans="1:6" x14ac:dyDescent="0.3">
      <c r="A2872" t="s">
        <v>3302</v>
      </c>
      <c r="B2872" t="s">
        <v>3303</v>
      </c>
      <c r="C2872" t="s">
        <v>3315</v>
      </c>
      <c r="D2872" t="s">
        <v>3321</v>
      </c>
      <c r="E2872">
        <v>857</v>
      </c>
      <c r="F2872" t="str">
        <f>VLOOKUP(D2872,'General IEC Material'!D:D,1,0)</f>
        <v>nc Pampierstad CHC</v>
      </c>
    </row>
    <row r="2873" spans="1:6" x14ac:dyDescent="0.3">
      <c r="A2873" t="s">
        <v>3302</v>
      </c>
      <c r="B2873" t="s">
        <v>3386</v>
      </c>
      <c r="C2873" t="s">
        <v>3403</v>
      </c>
      <c r="D2873" t="s">
        <v>3406</v>
      </c>
      <c r="E2873">
        <v>363</v>
      </c>
      <c r="F2873" t="str">
        <f>VLOOKUP(D2873,'General IEC Material'!D:D,1,0)</f>
        <v>nc Pella Clinic</v>
      </c>
    </row>
    <row r="2874" spans="1:6" x14ac:dyDescent="0.3">
      <c r="A2874" t="s">
        <v>3302</v>
      </c>
      <c r="B2874" t="s">
        <v>3339</v>
      </c>
      <c r="C2874" t="s">
        <v>3357</v>
      </c>
      <c r="D2874" t="s">
        <v>3380</v>
      </c>
      <c r="E2874">
        <v>344</v>
      </c>
      <c r="F2874" t="str">
        <f>VLOOKUP(D2874,'General IEC Material'!D:D,1,0)</f>
        <v>nc Penryn Clinic</v>
      </c>
    </row>
    <row r="2875" spans="1:6" x14ac:dyDescent="0.3">
      <c r="A2875" t="s">
        <v>3302</v>
      </c>
      <c r="B2875" t="s">
        <v>3339</v>
      </c>
      <c r="C2875" t="s">
        <v>3357</v>
      </c>
      <c r="D2875" t="s">
        <v>3381</v>
      </c>
      <c r="E2875">
        <v>344</v>
      </c>
      <c r="F2875" t="str">
        <f>VLOOKUP(D2875,'General IEC Material'!D:D,1,0)</f>
        <v>nc Perth Clinic</v>
      </c>
    </row>
    <row r="2876" spans="1:6" x14ac:dyDescent="0.3">
      <c r="A2876" t="s">
        <v>3302</v>
      </c>
      <c r="B2876" t="s">
        <v>3425</v>
      </c>
      <c r="C2876" t="s">
        <v>3438</v>
      </c>
      <c r="D2876" t="s">
        <v>3441</v>
      </c>
      <c r="E2876">
        <v>613</v>
      </c>
      <c r="F2876" t="str">
        <f>VLOOKUP(D2876,'General IEC Material'!D:D,1,0)</f>
        <v>nc Petrusville Clinic</v>
      </c>
    </row>
    <row r="2877" spans="1:6" x14ac:dyDescent="0.3">
      <c r="A2877" t="s">
        <v>3302</v>
      </c>
      <c r="B2877" t="s">
        <v>3303</v>
      </c>
      <c r="C2877" t="s">
        <v>3310</v>
      </c>
      <c r="D2877" t="s">
        <v>3312</v>
      </c>
      <c r="E2877">
        <v>592</v>
      </c>
      <c r="F2877" t="str">
        <f>VLOOKUP(D2877,'General IEC Material'!D:D,1,0)</f>
        <v>nc Pholong Clinic</v>
      </c>
    </row>
    <row r="2878" spans="1:6" x14ac:dyDescent="0.3">
      <c r="A2878" t="s">
        <v>3302</v>
      </c>
      <c r="B2878" t="s">
        <v>3303</v>
      </c>
      <c r="C2878" t="s">
        <v>3324</v>
      </c>
      <c r="D2878" t="s">
        <v>3336</v>
      </c>
      <c r="E2878">
        <v>1274</v>
      </c>
      <c r="F2878" t="str">
        <f>VLOOKUP(D2878,'General IEC Material'!D:D,1,0)</f>
        <v>nc Phutanang Clinic</v>
      </c>
    </row>
    <row r="2879" spans="1:6" x14ac:dyDescent="0.3">
      <c r="A2879" t="s">
        <v>3302</v>
      </c>
      <c r="B2879" t="s">
        <v>3339</v>
      </c>
      <c r="C2879" t="s">
        <v>3357</v>
      </c>
      <c r="D2879" t="s">
        <v>3382</v>
      </c>
      <c r="E2879">
        <v>344</v>
      </c>
      <c r="F2879" t="str">
        <f>VLOOKUP(D2879,'General IEC Material'!D:D,1,0)</f>
        <v>nc Pietersham Clinic</v>
      </c>
    </row>
    <row r="2880" spans="1:6" x14ac:dyDescent="0.3">
      <c r="A2880" t="s">
        <v>3302</v>
      </c>
      <c r="B2880" t="s">
        <v>3303</v>
      </c>
      <c r="C2880" t="s">
        <v>3324</v>
      </c>
      <c r="D2880" t="s">
        <v>3337</v>
      </c>
      <c r="E2880">
        <v>735</v>
      </c>
      <c r="F2880" t="str">
        <f>VLOOKUP(D2880,'General IEC Material'!D:D,1,0)</f>
        <v>nc Platfontein Clinic</v>
      </c>
    </row>
    <row r="2881" spans="1:6" x14ac:dyDescent="0.3">
      <c r="A2881" t="s">
        <v>3302</v>
      </c>
      <c r="B2881" t="s">
        <v>3386</v>
      </c>
      <c r="C2881" t="s">
        <v>3403</v>
      </c>
      <c r="D2881" t="s">
        <v>3407</v>
      </c>
      <c r="E2881">
        <v>363</v>
      </c>
      <c r="F2881" t="str">
        <f>VLOOKUP(D2881,'General IEC Material'!D:D,1,0)</f>
        <v>nc Pofadder CHC</v>
      </c>
    </row>
    <row r="2882" spans="1:6" x14ac:dyDescent="0.3">
      <c r="A2882" t="s">
        <v>3302</v>
      </c>
      <c r="B2882" t="s">
        <v>3386</v>
      </c>
      <c r="C2882" t="s">
        <v>3403</v>
      </c>
      <c r="D2882" t="s">
        <v>3408</v>
      </c>
      <c r="E2882">
        <v>389</v>
      </c>
      <c r="F2882" t="str">
        <f>VLOOKUP(D2882,'General IEC Material'!D:D,1,0)</f>
        <v>nc Pofadder Clinic</v>
      </c>
    </row>
    <row r="2883" spans="1:6" x14ac:dyDescent="0.3">
      <c r="A2883" t="s">
        <v>3302</v>
      </c>
      <c r="B2883" t="s">
        <v>3470</v>
      </c>
      <c r="C2883" t="s">
        <v>3492</v>
      </c>
      <c r="D2883" t="s">
        <v>3494</v>
      </c>
      <c r="E2883">
        <v>1132</v>
      </c>
      <c r="F2883" t="str">
        <f>VLOOKUP(D2883,'General IEC Material'!D:D,1,0)</f>
        <v>nc Postdene Clinic</v>
      </c>
    </row>
    <row r="2884" spans="1:6" x14ac:dyDescent="0.3">
      <c r="A2884" t="s">
        <v>3302</v>
      </c>
      <c r="B2884" t="s">
        <v>3470</v>
      </c>
      <c r="C2884" t="s">
        <v>3492</v>
      </c>
      <c r="D2884" t="s">
        <v>3495</v>
      </c>
      <c r="E2884">
        <v>1610</v>
      </c>
      <c r="F2884" t="str">
        <f>VLOOKUP(D2884,'General IEC Material'!D:D,1,0)</f>
        <v>nc Postmasburg Clinic</v>
      </c>
    </row>
    <row r="2885" spans="1:6" x14ac:dyDescent="0.3">
      <c r="A2885" t="s">
        <v>3302</v>
      </c>
      <c r="B2885" t="s">
        <v>3425</v>
      </c>
      <c r="C2885" t="s">
        <v>3448</v>
      </c>
      <c r="D2885" t="s">
        <v>3452</v>
      </c>
      <c r="E2885">
        <v>906</v>
      </c>
      <c r="F2885" t="str">
        <f>VLOOKUP(D2885,'General IEC Material'!D:D,1,0)</f>
        <v>nc Prieska Clinic</v>
      </c>
    </row>
    <row r="2886" spans="1:6" x14ac:dyDescent="0.3">
      <c r="A2886" t="s">
        <v>3302</v>
      </c>
      <c r="B2886" t="s">
        <v>3470</v>
      </c>
      <c r="C2886" t="s">
        <v>3474</v>
      </c>
      <c r="D2886" t="s">
        <v>3479</v>
      </c>
      <c r="E2886">
        <v>1429</v>
      </c>
      <c r="F2886" t="str">
        <f>VLOOKUP(D2886,'General IEC Material'!D:D,1,0)</f>
        <v>nc Progress Clinic</v>
      </c>
    </row>
    <row r="2887" spans="1:6" x14ac:dyDescent="0.3">
      <c r="A2887" t="s">
        <v>3302</v>
      </c>
      <c r="B2887" t="s">
        <v>3470</v>
      </c>
      <c r="C2887" t="s">
        <v>3474</v>
      </c>
      <c r="D2887" t="s">
        <v>3480</v>
      </c>
      <c r="E2887">
        <v>940</v>
      </c>
      <c r="F2887" t="str">
        <f>VLOOKUP(D2887,'General IEC Material'!D:D,1,0)</f>
        <v>nc Raaswater Clinic</v>
      </c>
    </row>
    <row r="2888" spans="1:6" x14ac:dyDescent="0.3">
      <c r="A2888" t="s">
        <v>3302</v>
      </c>
      <c r="B2888" t="s">
        <v>3425</v>
      </c>
      <c r="C2888" t="s">
        <v>3457</v>
      </c>
      <c r="D2888" t="s">
        <v>3459</v>
      </c>
      <c r="E2888">
        <v>344</v>
      </c>
      <c r="F2888" t="str">
        <f>VLOOKUP(D2888,'General IEC Material'!D:D,1,0)</f>
        <v>nc Richmond CHC</v>
      </c>
    </row>
    <row r="2889" spans="1:6" x14ac:dyDescent="0.3">
      <c r="A2889" t="s">
        <v>3302</v>
      </c>
      <c r="B2889" t="s">
        <v>3425</v>
      </c>
      <c r="C2889" t="s">
        <v>3457</v>
      </c>
      <c r="D2889" t="s">
        <v>3460</v>
      </c>
      <c r="E2889">
        <v>453</v>
      </c>
      <c r="F2889" t="str">
        <f>VLOOKUP(D2889,'General IEC Material'!D:D,1,0)</f>
        <v>nc Richmond Clinic</v>
      </c>
    </row>
    <row r="2890" spans="1:6" x14ac:dyDescent="0.3">
      <c r="A2890" t="s">
        <v>3302</v>
      </c>
      <c r="B2890" t="s">
        <v>3470</v>
      </c>
      <c r="C2890" t="s">
        <v>3474</v>
      </c>
      <c r="D2890" t="s">
        <v>3481</v>
      </c>
      <c r="E2890">
        <v>421</v>
      </c>
      <c r="F2890" t="str">
        <f>VLOOKUP(D2890,'General IEC Material'!D:D,1,0)</f>
        <v>nc Rietfontein CHC</v>
      </c>
    </row>
    <row r="2891" spans="1:6" x14ac:dyDescent="0.3">
      <c r="A2891" t="s">
        <v>3302</v>
      </c>
      <c r="B2891" t="s">
        <v>3303</v>
      </c>
      <c r="C2891" t="s">
        <v>3324</v>
      </c>
      <c r="D2891" t="s">
        <v>3338</v>
      </c>
      <c r="E2891">
        <v>1557</v>
      </c>
      <c r="F2891" t="str">
        <f>VLOOKUP(D2891,'General IEC Material'!D:D,1,0)</f>
        <v>nc Ritchie Clinic</v>
      </c>
    </row>
    <row r="2892" spans="1:6" x14ac:dyDescent="0.3">
      <c r="A2892" t="s">
        <v>3302</v>
      </c>
      <c r="B2892" t="s">
        <v>3339</v>
      </c>
      <c r="C2892" t="s">
        <v>3357</v>
      </c>
      <c r="D2892" t="s">
        <v>3383</v>
      </c>
      <c r="E2892">
        <v>344</v>
      </c>
      <c r="F2892" t="str">
        <f>VLOOKUP(D2892,'General IEC Material'!D:D,1,0)</f>
        <v>nc Rusfontein Clinic</v>
      </c>
    </row>
    <row r="2893" spans="1:6" x14ac:dyDescent="0.3">
      <c r="A2893" t="s">
        <v>3302</v>
      </c>
      <c r="B2893" t="s">
        <v>3303</v>
      </c>
      <c r="C2893" t="s">
        <v>3315</v>
      </c>
      <c r="D2893" t="s">
        <v>3322</v>
      </c>
      <c r="E2893">
        <v>582</v>
      </c>
      <c r="F2893" t="str">
        <f>VLOOKUP(D2893,'General IEC Material'!D:D,1,0)</f>
        <v>nc Sakhile Clinic</v>
      </c>
    </row>
    <row r="2894" spans="1:6" x14ac:dyDescent="0.3">
      <c r="A2894" t="s">
        <v>3302</v>
      </c>
      <c r="B2894" t="s">
        <v>3470</v>
      </c>
      <c r="C2894" t="s">
        <v>3474</v>
      </c>
      <c r="D2894" t="s">
        <v>3482</v>
      </c>
      <c r="E2894">
        <v>1754</v>
      </c>
      <c r="F2894" t="str">
        <f>VLOOKUP(D2894,'General IEC Material'!D:D,1,0)</f>
        <v>nc Sarah Strauss Clinic</v>
      </c>
    </row>
    <row r="2895" spans="1:6" x14ac:dyDescent="0.3">
      <c r="A2895" t="s">
        <v>3302</v>
      </c>
      <c r="B2895" t="s">
        <v>3339</v>
      </c>
      <c r="C2895" t="s">
        <v>3347</v>
      </c>
      <c r="D2895" t="s">
        <v>3354</v>
      </c>
      <c r="E2895">
        <v>1534</v>
      </c>
      <c r="F2895" t="str">
        <f>VLOOKUP(D2895,'General IEC Material'!D:D,1,0)</f>
        <v>nc Seoding Clinic</v>
      </c>
    </row>
    <row r="2896" spans="1:6" x14ac:dyDescent="0.3">
      <c r="A2896" t="s">
        <v>3302</v>
      </c>
      <c r="B2896" t="s">
        <v>3386</v>
      </c>
      <c r="C2896" t="s">
        <v>3409</v>
      </c>
      <c r="D2896" t="s">
        <v>3417</v>
      </c>
      <c r="E2896">
        <v>589</v>
      </c>
      <c r="F2896" t="str">
        <f>VLOOKUP(D2896,'General IEC Material'!D:D,1,0)</f>
        <v>nc Springbok Clinic</v>
      </c>
    </row>
    <row r="2897" spans="1:6" x14ac:dyDescent="0.3">
      <c r="A2897" t="s">
        <v>3302</v>
      </c>
      <c r="B2897" t="s">
        <v>3386</v>
      </c>
      <c r="C2897" t="s">
        <v>3409</v>
      </c>
      <c r="D2897" t="s">
        <v>3418</v>
      </c>
      <c r="E2897">
        <v>792</v>
      </c>
      <c r="F2897" t="str">
        <f>VLOOKUP(D2897,'General IEC Material'!D:D,1,0)</f>
        <v>nc Steinkopf Clinic</v>
      </c>
    </row>
    <row r="2898" spans="1:6" x14ac:dyDescent="0.3">
      <c r="A2898" t="s">
        <v>3302</v>
      </c>
      <c r="B2898" t="s">
        <v>3425</v>
      </c>
      <c r="C2898" t="s">
        <v>3453</v>
      </c>
      <c r="D2898" t="s">
        <v>3456</v>
      </c>
      <c r="E2898">
        <v>380</v>
      </c>
      <c r="F2898" t="str">
        <f>VLOOKUP(D2898,'General IEC Material'!D:D,1,0)</f>
        <v>nc Strydenburg Clinic</v>
      </c>
    </row>
    <row r="2899" spans="1:6" x14ac:dyDescent="0.3">
      <c r="A2899" t="s">
        <v>3302</v>
      </c>
      <c r="B2899" t="s">
        <v>3386</v>
      </c>
      <c r="C2899" t="s">
        <v>3399</v>
      </c>
      <c r="D2899" t="s">
        <v>3401</v>
      </c>
      <c r="E2899">
        <v>353</v>
      </c>
      <c r="F2899" t="str">
        <f>VLOOKUP(D2899,'General IEC Material'!D:D,1,0)</f>
        <v>nc Sutherland CHC</v>
      </c>
    </row>
    <row r="2900" spans="1:6" x14ac:dyDescent="0.3">
      <c r="A2900" t="s">
        <v>3302</v>
      </c>
      <c r="B2900" t="s">
        <v>3339</v>
      </c>
      <c r="C2900" t="s">
        <v>3347</v>
      </c>
      <c r="D2900" t="s">
        <v>3355</v>
      </c>
      <c r="E2900">
        <v>1417</v>
      </c>
      <c r="F2900" t="str">
        <f>VLOOKUP(D2900,'General IEC Material'!D:D,1,0)</f>
        <v>nc Tshwaragano Gateway Clinic</v>
      </c>
    </row>
    <row r="2901" spans="1:6" x14ac:dyDescent="0.3">
      <c r="A2901" t="s">
        <v>3302</v>
      </c>
      <c r="B2901" t="s">
        <v>3339</v>
      </c>
      <c r="C2901" t="s">
        <v>3357</v>
      </c>
      <c r="D2901" t="s">
        <v>3384</v>
      </c>
      <c r="E2901">
        <v>405</v>
      </c>
      <c r="F2901" t="str">
        <f>VLOOKUP(D2901,'General IEC Material'!D:D,1,0)</f>
        <v>nc Tsineng Clinic</v>
      </c>
    </row>
    <row r="2902" spans="1:6" x14ac:dyDescent="0.3">
      <c r="A2902" t="s">
        <v>3302</v>
      </c>
      <c r="B2902" t="s">
        <v>3470</v>
      </c>
      <c r="C2902" t="s">
        <v>3474</v>
      </c>
      <c r="D2902" t="s">
        <v>3483</v>
      </c>
      <c r="E2902">
        <v>1119</v>
      </c>
      <c r="F2902" t="str">
        <f>VLOOKUP(D2902,'General IEC Material'!D:D,1,0)</f>
        <v>nc Upington Clinic</v>
      </c>
    </row>
    <row r="2903" spans="1:6" x14ac:dyDescent="0.3">
      <c r="A2903" t="s">
        <v>3302</v>
      </c>
      <c r="B2903" t="s">
        <v>3303</v>
      </c>
      <c r="C2903" t="s">
        <v>3315</v>
      </c>
      <c r="D2903" t="s">
        <v>3323</v>
      </c>
      <c r="E2903">
        <v>692</v>
      </c>
      <c r="F2903" t="str">
        <f>VLOOKUP(D2903,'General IEC Material'!D:D,1,0)</f>
        <v>nc Valspan Clinic</v>
      </c>
    </row>
    <row r="2904" spans="1:6" x14ac:dyDescent="0.3">
      <c r="A2904" t="s">
        <v>3302</v>
      </c>
      <c r="B2904" t="s">
        <v>3425</v>
      </c>
      <c r="C2904" t="s">
        <v>3433</v>
      </c>
      <c r="D2904" t="s">
        <v>3436</v>
      </c>
      <c r="E2904">
        <v>353</v>
      </c>
      <c r="F2904" t="str">
        <f>VLOOKUP(D2904,'General IEC Material'!D:D,1,0)</f>
        <v>nc Van Wyksvlei Clinic</v>
      </c>
    </row>
    <row r="2905" spans="1:6" x14ac:dyDescent="0.3">
      <c r="A2905" t="s">
        <v>3302</v>
      </c>
      <c r="B2905" t="s">
        <v>3339</v>
      </c>
      <c r="C2905" t="s">
        <v>3357</v>
      </c>
      <c r="D2905" t="s">
        <v>3385</v>
      </c>
      <c r="E2905">
        <v>344</v>
      </c>
      <c r="F2905" t="str">
        <f>VLOOKUP(D2905,'General IEC Material'!D:D,1,0)</f>
        <v>nc Van Zylsrus Clinic</v>
      </c>
    </row>
    <row r="2906" spans="1:6" x14ac:dyDescent="0.3">
      <c r="A2906" t="s">
        <v>3302</v>
      </c>
      <c r="B2906" t="s">
        <v>3425</v>
      </c>
      <c r="C2906" t="s">
        <v>3457</v>
      </c>
      <c r="D2906" t="s">
        <v>3461</v>
      </c>
      <c r="E2906">
        <v>344</v>
      </c>
      <c r="F2906" t="str">
        <f>VLOOKUP(D2906,'General IEC Material'!D:D,1,0)</f>
        <v>nc Victoria West (BJ Kempengedenk) CHC</v>
      </c>
    </row>
    <row r="2907" spans="1:6" x14ac:dyDescent="0.3">
      <c r="A2907" t="s">
        <v>3302</v>
      </c>
      <c r="B2907" t="s">
        <v>3425</v>
      </c>
      <c r="C2907" t="s">
        <v>3457</v>
      </c>
      <c r="D2907" t="s">
        <v>3462</v>
      </c>
      <c r="E2907">
        <v>649</v>
      </c>
      <c r="F2907" t="str">
        <f>VLOOKUP(D2907,'General IEC Material'!D:D,1,0)</f>
        <v>nc Victoria West Clinic</v>
      </c>
    </row>
    <row r="2908" spans="1:6" x14ac:dyDescent="0.3">
      <c r="A2908" t="s">
        <v>3302</v>
      </c>
      <c r="B2908" t="s">
        <v>3386</v>
      </c>
      <c r="C2908" t="s">
        <v>3409</v>
      </c>
      <c r="D2908" t="s">
        <v>3419</v>
      </c>
      <c r="E2908">
        <v>344</v>
      </c>
      <c r="F2908" t="str">
        <f>VLOOKUP(D2908,'General IEC Material'!D:D,1,0)</f>
        <v>nc Vioolsdrift Clinic</v>
      </c>
    </row>
    <row r="2909" spans="1:6" x14ac:dyDescent="0.3">
      <c r="A2909" t="s">
        <v>3302</v>
      </c>
      <c r="B2909" t="s">
        <v>3425</v>
      </c>
      <c r="C2909" t="s">
        <v>3433</v>
      </c>
      <c r="D2909" t="s">
        <v>3437</v>
      </c>
      <c r="E2909">
        <v>344</v>
      </c>
      <c r="F2909" t="str">
        <f>VLOOKUP(D2909,'General IEC Material'!D:D,1,0)</f>
        <v>nc Vosburg CHC</v>
      </c>
    </row>
    <row r="2910" spans="1:6" x14ac:dyDescent="0.3">
      <c r="A2910" t="s">
        <v>3302</v>
      </c>
      <c r="B2910" t="s">
        <v>3303</v>
      </c>
      <c r="C2910" t="s">
        <v>3310</v>
      </c>
      <c r="D2910" t="s">
        <v>3313</v>
      </c>
      <c r="E2910">
        <v>437</v>
      </c>
      <c r="F2910" t="str">
        <f>VLOOKUP(D2910,'General IEC Material'!D:D,1,0)</f>
        <v>nc Warrenton CHC</v>
      </c>
    </row>
    <row r="2911" spans="1:6" x14ac:dyDescent="0.3">
      <c r="A2911" t="s">
        <v>3302</v>
      </c>
      <c r="B2911" t="s">
        <v>3303</v>
      </c>
      <c r="C2911" t="s">
        <v>3310</v>
      </c>
      <c r="D2911" t="s">
        <v>3314</v>
      </c>
      <c r="E2911">
        <v>380</v>
      </c>
      <c r="F2911" t="str">
        <f>VLOOKUP(D2911,'General IEC Material'!D:D,1,0)</f>
        <v>nc Warrenvale Clinic</v>
      </c>
    </row>
    <row r="2912" spans="1:6" x14ac:dyDescent="0.3">
      <c r="A2912" t="s">
        <v>3302</v>
      </c>
      <c r="B2912" t="s">
        <v>3386</v>
      </c>
      <c r="C2912" t="s">
        <v>3399</v>
      </c>
      <c r="D2912" t="s">
        <v>3402</v>
      </c>
      <c r="E2912">
        <v>444</v>
      </c>
      <c r="F2912" t="str">
        <f>VLOOKUP(D2912,'General IEC Material'!D:D,1,0)</f>
        <v>nc Williston CHC</v>
      </c>
    </row>
    <row r="2913" spans="1:6" x14ac:dyDescent="0.3">
      <c r="A2913" t="s">
        <v>3302</v>
      </c>
      <c r="B2913" t="s">
        <v>3303</v>
      </c>
      <c r="C2913" t="s">
        <v>3304</v>
      </c>
      <c r="D2913" t="s">
        <v>3309</v>
      </c>
      <c r="E2913">
        <v>431</v>
      </c>
      <c r="F2913" t="str">
        <f>VLOOKUP(D2913,'General IEC Material'!D:D,1,0)</f>
        <v>nc Windsorton Clinic</v>
      </c>
    </row>
    <row r="2914" spans="1:6" x14ac:dyDescent="0.3">
      <c r="A2914" t="s">
        <v>3302</v>
      </c>
      <c r="B2914" t="s">
        <v>3339</v>
      </c>
      <c r="C2914" t="s">
        <v>3347</v>
      </c>
      <c r="D2914" t="s">
        <v>3356</v>
      </c>
      <c r="E2914">
        <v>807</v>
      </c>
      <c r="F2914" t="str">
        <f>VLOOKUP(D2914,'General IEC Material'!D:D,1,0)</f>
        <v>nc Wrenchville Clinic</v>
      </c>
    </row>
    <row r="2915" spans="1:6" x14ac:dyDescent="0.3">
      <c r="A2915" t="s">
        <v>134</v>
      </c>
      <c r="B2915" t="s">
        <v>3703</v>
      </c>
      <c r="C2915" t="s">
        <v>3704</v>
      </c>
      <c r="D2915" t="s">
        <v>3705</v>
      </c>
      <c r="E2915">
        <v>344</v>
      </c>
      <c r="F2915" t="str">
        <f>VLOOKUP(D2915,'General IEC Material'!D:D,1,0)</f>
        <v>nw AfriSam Clinic</v>
      </c>
    </row>
    <row r="2916" spans="1:6" x14ac:dyDescent="0.3">
      <c r="A2916" t="s">
        <v>134</v>
      </c>
      <c r="B2916" t="s">
        <v>3703</v>
      </c>
      <c r="C2916" t="s">
        <v>3787</v>
      </c>
      <c r="D2916" t="s">
        <v>3788</v>
      </c>
      <c r="E2916">
        <v>874</v>
      </c>
      <c r="F2916" t="str">
        <f>VLOOKUP(D2916,'General IEC Material'!D:D,1,0)</f>
        <v>nw Agisanang Clinic</v>
      </c>
    </row>
    <row r="2917" spans="1:6" x14ac:dyDescent="0.3">
      <c r="A2917" t="s">
        <v>134</v>
      </c>
      <c r="B2917" t="s">
        <v>138</v>
      </c>
      <c r="C2917" t="s">
        <v>139</v>
      </c>
      <c r="D2917" t="s">
        <v>481</v>
      </c>
      <c r="E2917">
        <v>2702</v>
      </c>
      <c r="F2917" t="str">
        <f>VLOOKUP(D2917,'General IEC Material'!D:D,1,0)</f>
        <v>nw Alabama Clinic</v>
      </c>
    </row>
    <row r="2918" spans="1:6" x14ac:dyDescent="0.3">
      <c r="A2918" t="s">
        <v>134</v>
      </c>
      <c r="B2918" t="s">
        <v>3634</v>
      </c>
      <c r="C2918" t="s">
        <v>3691</v>
      </c>
      <c r="D2918" t="s">
        <v>3692</v>
      </c>
      <c r="E2918">
        <v>609</v>
      </c>
      <c r="F2918" t="str">
        <f>VLOOKUP(D2918,'General IEC Material'!D:D,1,0)</f>
        <v>nw Amalia Clinic</v>
      </c>
    </row>
    <row r="2919" spans="1:6" x14ac:dyDescent="0.3">
      <c r="A2919" t="s">
        <v>134</v>
      </c>
      <c r="B2919" t="s">
        <v>135</v>
      </c>
      <c r="C2919" t="s">
        <v>137</v>
      </c>
      <c r="D2919" t="s">
        <v>3587</v>
      </c>
      <c r="E2919">
        <v>2399</v>
      </c>
      <c r="F2919" t="str">
        <f>VLOOKUP(D2919,'General IEC Material'!D:D,1,0)</f>
        <v>nw Anna Legoale Clinic</v>
      </c>
    </row>
    <row r="2920" spans="1:6" x14ac:dyDescent="0.3">
      <c r="A2920" t="s">
        <v>134</v>
      </c>
      <c r="B2920" t="s">
        <v>3703</v>
      </c>
      <c r="C2920" t="s">
        <v>3787</v>
      </c>
      <c r="D2920" t="s">
        <v>3789</v>
      </c>
      <c r="E2920">
        <v>996</v>
      </c>
      <c r="F2920" t="str">
        <f>VLOOKUP(D2920,'General IEC Material'!D:D,1,0)</f>
        <v>nw Atamelang CHC</v>
      </c>
    </row>
    <row r="2921" spans="1:6" x14ac:dyDescent="0.3">
      <c r="A2921" t="s">
        <v>134</v>
      </c>
      <c r="B2921" t="s">
        <v>3634</v>
      </c>
      <c r="C2921" t="s">
        <v>3665</v>
      </c>
      <c r="D2921" t="s">
        <v>3666</v>
      </c>
      <c r="E2921">
        <v>344</v>
      </c>
      <c r="F2921" t="str">
        <f>VLOOKUP(D2921,'General IEC Material'!D:D,1,0)</f>
        <v>nw Austrey Clinic</v>
      </c>
    </row>
    <row r="2922" spans="1:6" x14ac:dyDescent="0.3">
      <c r="A2922" t="s">
        <v>134</v>
      </c>
      <c r="B2922" t="s">
        <v>3634</v>
      </c>
      <c r="C2922" t="s">
        <v>3635</v>
      </c>
      <c r="D2922" t="s">
        <v>3636</v>
      </c>
      <c r="E2922">
        <v>344</v>
      </c>
      <c r="F2922" t="str">
        <f>VLOOKUP(D2922,'General IEC Material'!D:D,1,0)</f>
        <v>nw Ba-Ga Mothibi CHC</v>
      </c>
    </row>
    <row r="2923" spans="1:6" x14ac:dyDescent="0.3">
      <c r="A2923" t="s">
        <v>134</v>
      </c>
      <c r="B2923" t="s">
        <v>135</v>
      </c>
      <c r="C2923" t="s">
        <v>137</v>
      </c>
      <c r="D2923" t="s">
        <v>465</v>
      </c>
      <c r="E2923">
        <v>6855</v>
      </c>
      <c r="F2923" t="str">
        <f>VLOOKUP(D2923,'General IEC Material'!D:D,1,0)</f>
        <v>nw Bafokeng CHC</v>
      </c>
    </row>
    <row r="2924" spans="1:6" x14ac:dyDescent="0.3">
      <c r="A2924" t="s">
        <v>134</v>
      </c>
      <c r="B2924" t="s">
        <v>3703</v>
      </c>
      <c r="C2924" t="s">
        <v>3704</v>
      </c>
      <c r="D2924" t="s">
        <v>3706</v>
      </c>
      <c r="E2924">
        <v>528</v>
      </c>
      <c r="F2924" t="str">
        <f>VLOOKUP(D2924,'General IEC Material'!D:D,1,0)</f>
        <v>nw Bakerville Clinic</v>
      </c>
    </row>
    <row r="2925" spans="1:6" x14ac:dyDescent="0.3">
      <c r="A2925" t="s">
        <v>134</v>
      </c>
      <c r="B2925" t="s">
        <v>135</v>
      </c>
      <c r="C2925" t="s">
        <v>3537</v>
      </c>
      <c r="D2925" t="s">
        <v>3538</v>
      </c>
      <c r="E2925">
        <v>1269</v>
      </c>
      <c r="F2925" t="str">
        <f>VLOOKUP(D2925,'General IEC Material'!D:D,1,0)</f>
        <v>nw Bakubung Clinic</v>
      </c>
    </row>
    <row r="2926" spans="1:6" x14ac:dyDescent="0.3">
      <c r="A2926" t="s">
        <v>134</v>
      </c>
      <c r="B2926" t="s">
        <v>135</v>
      </c>
      <c r="C2926" t="s">
        <v>3537</v>
      </c>
      <c r="D2926" t="s">
        <v>3539</v>
      </c>
      <c r="E2926">
        <v>584</v>
      </c>
      <c r="F2926" t="str">
        <f>VLOOKUP(D2926,'General IEC Material'!D:D,1,0)</f>
        <v>nw Baleema Clinic</v>
      </c>
    </row>
    <row r="2927" spans="1:6" x14ac:dyDescent="0.3">
      <c r="A2927" t="s">
        <v>134</v>
      </c>
      <c r="B2927" t="s">
        <v>135</v>
      </c>
      <c r="C2927" t="s">
        <v>136</v>
      </c>
      <c r="D2927" t="s">
        <v>455</v>
      </c>
      <c r="E2927">
        <v>2712</v>
      </c>
      <c r="F2927" t="str">
        <f>VLOOKUP(D2927,'General IEC Material'!D:D,1,0)</f>
        <v>nw Bapong CHC</v>
      </c>
    </row>
    <row r="2928" spans="1:6" x14ac:dyDescent="0.3">
      <c r="A2928" t="s">
        <v>134</v>
      </c>
      <c r="B2928" t="s">
        <v>135</v>
      </c>
      <c r="C2928" t="s">
        <v>3537</v>
      </c>
      <c r="D2928" t="s">
        <v>3540</v>
      </c>
      <c r="E2928">
        <v>1928</v>
      </c>
      <c r="F2928" t="str">
        <f>VLOOKUP(D2928,'General IEC Material'!D:D,1,0)</f>
        <v>nw Bapong Clinic</v>
      </c>
    </row>
    <row r="2929" spans="1:6" x14ac:dyDescent="0.3">
      <c r="A2929" t="s">
        <v>134</v>
      </c>
      <c r="B2929" t="s">
        <v>135</v>
      </c>
      <c r="C2929" t="s">
        <v>137</v>
      </c>
      <c r="D2929" t="s">
        <v>466</v>
      </c>
      <c r="E2929">
        <v>3283</v>
      </c>
      <c r="F2929" t="str">
        <f>VLOOKUP(D2929,'General IEC Material'!D:D,1,0)</f>
        <v>nw Bethanie Clinic</v>
      </c>
    </row>
    <row r="2930" spans="1:6" x14ac:dyDescent="0.3">
      <c r="A2930" t="s">
        <v>134</v>
      </c>
      <c r="B2930" t="s">
        <v>3634</v>
      </c>
      <c r="C2930" t="s">
        <v>3684</v>
      </c>
      <c r="D2930" t="s">
        <v>3685</v>
      </c>
      <c r="E2930">
        <v>1261</v>
      </c>
      <c r="F2930" t="str">
        <f>VLOOKUP(D2930,'General IEC Material'!D:D,1,0)</f>
        <v>nw Bloemhof CHC</v>
      </c>
    </row>
    <row r="2931" spans="1:6" x14ac:dyDescent="0.3">
      <c r="A2931" t="s">
        <v>134</v>
      </c>
      <c r="B2931" t="s">
        <v>3703</v>
      </c>
      <c r="C2931" t="s">
        <v>3704</v>
      </c>
      <c r="D2931" t="s">
        <v>3707</v>
      </c>
      <c r="E2931">
        <v>922</v>
      </c>
      <c r="F2931" t="str">
        <f>VLOOKUP(D2931,'General IEC Material'!D:D,1,0)</f>
        <v>nw Blydeville 2 Clinic</v>
      </c>
    </row>
    <row r="2932" spans="1:6" x14ac:dyDescent="0.3">
      <c r="A2932" t="s">
        <v>134</v>
      </c>
      <c r="B2932" t="s">
        <v>3703</v>
      </c>
      <c r="C2932" t="s">
        <v>3704</v>
      </c>
      <c r="D2932" t="s">
        <v>3708</v>
      </c>
      <c r="E2932">
        <v>528</v>
      </c>
      <c r="F2932" t="str">
        <f>VLOOKUP(D2932,'General IEC Material'!D:D,1,0)</f>
        <v>nw Blydeville Clinic</v>
      </c>
    </row>
    <row r="2933" spans="1:6" x14ac:dyDescent="0.3">
      <c r="A2933" t="s">
        <v>134</v>
      </c>
      <c r="B2933" t="s">
        <v>3703</v>
      </c>
      <c r="C2933" t="s">
        <v>3704</v>
      </c>
      <c r="D2933" t="s">
        <v>3709</v>
      </c>
      <c r="E2933">
        <v>1412</v>
      </c>
      <c r="F2933" t="str">
        <f>VLOOKUP(D2933,'General IEC Material'!D:D,1,0)</f>
        <v>nw Bodibe 1 Clinic</v>
      </c>
    </row>
    <row r="2934" spans="1:6" x14ac:dyDescent="0.3">
      <c r="A2934" t="s">
        <v>134</v>
      </c>
      <c r="B2934" t="s">
        <v>3703</v>
      </c>
      <c r="C2934" t="s">
        <v>3704</v>
      </c>
      <c r="D2934" t="s">
        <v>3710</v>
      </c>
      <c r="E2934">
        <v>544</v>
      </c>
      <c r="F2934" t="str">
        <f>VLOOKUP(D2934,'General IEC Material'!D:D,1,0)</f>
        <v>nw Bodibe 2 Clinic</v>
      </c>
    </row>
    <row r="2935" spans="1:6" x14ac:dyDescent="0.3">
      <c r="A2935" t="s">
        <v>134</v>
      </c>
      <c r="B2935" t="s">
        <v>135</v>
      </c>
      <c r="C2935" t="s">
        <v>3537</v>
      </c>
      <c r="D2935" t="s">
        <v>3541</v>
      </c>
      <c r="E2935">
        <v>344</v>
      </c>
      <c r="F2935" t="str">
        <f>VLOOKUP(D2935,'General IEC Material'!D:D,1,0)</f>
        <v>nw Boikanyo Clinic</v>
      </c>
    </row>
    <row r="2936" spans="1:6" x14ac:dyDescent="0.3">
      <c r="A2936" t="s">
        <v>134</v>
      </c>
      <c r="B2936" t="s">
        <v>3703</v>
      </c>
      <c r="C2936" t="s">
        <v>3704</v>
      </c>
      <c r="D2936" t="s">
        <v>3711</v>
      </c>
      <c r="E2936">
        <v>1684</v>
      </c>
      <c r="F2936" t="str">
        <f>VLOOKUP(D2936,'General IEC Material'!D:D,1,0)</f>
        <v>nw Boikhutso Clinic</v>
      </c>
    </row>
    <row r="2937" spans="1:6" x14ac:dyDescent="0.3">
      <c r="A2937" t="s">
        <v>134</v>
      </c>
      <c r="B2937" t="s">
        <v>138</v>
      </c>
      <c r="C2937" t="s">
        <v>3607</v>
      </c>
      <c r="D2937" t="s">
        <v>3608</v>
      </c>
      <c r="E2937">
        <v>344</v>
      </c>
      <c r="F2937" t="str">
        <f>VLOOKUP(D2937,'General IEC Material'!D:D,1,0)</f>
        <v>nw Boikhutsong Clinic</v>
      </c>
    </row>
    <row r="2938" spans="1:6" x14ac:dyDescent="0.3">
      <c r="A2938" t="s">
        <v>134</v>
      </c>
      <c r="B2938" t="s">
        <v>138</v>
      </c>
      <c r="C2938" t="s">
        <v>3607</v>
      </c>
      <c r="D2938" t="s">
        <v>3609</v>
      </c>
      <c r="E2938">
        <v>2726</v>
      </c>
      <c r="F2938" t="str">
        <f>VLOOKUP(D2938,'General IEC Material'!D:D,1,0)</f>
        <v>nw Boiki Thlapi CHC</v>
      </c>
    </row>
    <row r="2939" spans="1:6" x14ac:dyDescent="0.3">
      <c r="A2939" t="s">
        <v>134</v>
      </c>
      <c r="B2939" t="s">
        <v>135</v>
      </c>
      <c r="C2939" t="s">
        <v>137</v>
      </c>
      <c r="D2939" t="s">
        <v>467</v>
      </c>
      <c r="E2939">
        <v>5218</v>
      </c>
      <c r="F2939" t="str">
        <f>VLOOKUP(D2939,'General IEC Material'!D:D,1,0)</f>
        <v>nw Boitekong CHC</v>
      </c>
    </row>
    <row r="2940" spans="1:6" x14ac:dyDescent="0.3">
      <c r="A2940" t="s">
        <v>134</v>
      </c>
      <c r="B2940" t="s">
        <v>135</v>
      </c>
      <c r="C2940" t="s">
        <v>137</v>
      </c>
      <c r="D2940" t="s">
        <v>468</v>
      </c>
      <c r="E2940">
        <v>4726</v>
      </c>
      <c r="F2940" t="str">
        <f>VLOOKUP(D2940,'General IEC Material'!D:D,1,0)</f>
        <v>nw Boitekong Clinic</v>
      </c>
    </row>
    <row r="2941" spans="1:6" x14ac:dyDescent="0.3">
      <c r="A2941" t="s">
        <v>134</v>
      </c>
      <c r="B2941" t="s">
        <v>3703</v>
      </c>
      <c r="C2941" t="s">
        <v>3704</v>
      </c>
      <c r="D2941" t="s">
        <v>3712</v>
      </c>
      <c r="E2941">
        <v>372</v>
      </c>
      <c r="F2941" t="str">
        <f>VLOOKUP(D2941,'General IEC Material'!D:D,1,0)</f>
        <v>nw Boitshoko Clinic</v>
      </c>
    </row>
    <row r="2942" spans="1:6" x14ac:dyDescent="0.3">
      <c r="A2942" t="s">
        <v>134</v>
      </c>
      <c r="B2942" t="s">
        <v>3634</v>
      </c>
      <c r="C2942" t="s">
        <v>3684</v>
      </c>
      <c r="D2942" t="s">
        <v>3686</v>
      </c>
      <c r="E2942">
        <v>1208</v>
      </c>
      <c r="F2942" t="str">
        <f>VLOOKUP(D2942,'General IEC Material'!D:D,1,0)</f>
        <v>nw Boitumelong Clinic</v>
      </c>
    </row>
    <row r="2943" spans="1:6" x14ac:dyDescent="0.3">
      <c r="A2943" t="s">
        <v>134</v>
      </c>
      <c r="B2943" t="s">
        <v>3634</v>
      </c>
      <c r="C2943" t="s">
        <v>3665</v>
      </c>
      <c r="D2943" t="s">
        <v>3667</v>
      </c>
      <c r="E2943">
        <v>344</v>
      </c>
      <c r="F2943" t="str">
        <f>VLOOKUP(D2943,'General IEC Material'!D:D,1,0)</f>
        <v>nw Bona Bona Clinic</v>
      </c>
    </row>
    <row r="2944" spans="1:6" x14ac:dyDescent="0.3">
      <c r="A2944" t="s">
        <v>134</v>
      </c>
      <c r="B2944" t="s">
        <v>138</v>
      </c>
      <c r="C2944" t="s">
        <v>3625</v>
      </c>
      <c r="D2944" t="s">
        <v>3626</v>
      </c>
      <c r="E2944">
        <v>344</v>
      </c>
      <c r="F2944" t="str">
        <f>VLOOKUP(D2944,'General IEC Material'!D:D,1,0)</f>
        <v>nw Bophelo Clinic</v>
      </c>
    </row>
    <row r="2945" spans="1:6" x14ac:dyDescent="0.3">
      <c r="A2945" t="s">
        <v>134</v>
      </c>
      <c r="B2945" t="s">
        <v>3703</v>
      </c>
      <c r="C2945" t="s">
        <v>3750</v>
      </c>
      <c r="D2945" t="s">
        <v>3751</v>
      </c>
      <c r="E2945">
        <v>741</v>
      </c>
      <c r="F2945" t="str">
        <f>VLOOKUP(D2945,'General IEC Material'!D:D,1,0)</f>
        <v>nw Borakalalo CHC</v>
      </c>
    </row>
    <row r="2946" spans="1:6" x14ac:dyDescent="0.3">
      <c r="A2946" t="s">
        <v>134</v>
      </c>
      <c r="B2946" t="s">
        <v>138</v>
      </c>
      <c r="C2946" t="s">
        <v>3607</v>
      </c>
      <c r="D2946" t="s">
        <v>3610</v>
      </c>
      <c r="E2946">
        <v>353</v>
      </c>
      <c r="F2946" t="str">
        <f>VLOOKUP(D2946,'General IEC Material'!D:D,1,0)</f>
        <v>nw Boskop Clinic</v>
      </c>
    </row>
    <row r="2947" spans="1:6" x14ac:dyDescent="0.3">
      <c r="A2947" t="s">
        <v>134</v>
      </c>
      <c r="B2947" t="s">
        <v>135</v>
      </c>
      <c r="C2947" t="s">
        <v>3513</v>
      </c>
      <c r="D2947" t="s">
        <v>3514</v>
      </c>
      <c r="E2947">
        <v>630</v>
      </c>
      <c r="F2947" t="str">
        <f>VLOOKUP(D2947,'General IEC Material'!D:D,1,0)</f>
        <v>nw Bosplaas Clinic</v>
      </c>
    </row>
    <row r="2948" spans="1:6" x14ac:dyDescent="0.3">
      <c r="A2948" t="s">
        <v>134</v>
      </c>
      <c r="B2948" t="s">
        <v>138</v>
      </c>
      <c r="C2948" t="s">
        <v>139</v>
      </c>
      <c r="D2948" t="s">
        <v>482</v>
      </c>
      <c r="E2948">
        <v>2446</v>
      </c>
      <c r="F2948" t="str">
        <f>VLOOKUP(D2948,'General IEC Material'!D:D,1,0)</f>
        <v>nw Botshabelo CHC</v>
      </c>
    </row>
    <row r="2949" spans="1:6" x14ac:dyDescent="0.3">
      <c r="A2949" t="s">
        <v>134</v>
      </c>
      <c r="B2949" t="s">
        <v>135</v>
      </c>
      <c r="C2949" t="s">
        <v>3537</v>
      </c>
      <c r="D2949" t="s">
        <v>3542</v>
      </c>
      <c r="E2949">
        <v>397</v>
      </c>
      <c r="F2949" t="str">
        <f>VLOOKUP(D2949,'General IEC Material'!D:D,1,0)</f>
        <v>nw Brakkuil Clinic</v>
      </c>
    </row>
    <row r="2950" spans="1:6" x14ac:dyDescent="0.3">
      <c r="A2950" t="s">
        <v>134</v>
      </c>
      <c r="B2950" t="s">
        <v>3703</v>
      </c>
      <c r="C2950" t="s">
        <v>3750</v>
      </c>
      <c r="D2950" t="s">
        <v>3752</v>
      </c>
      <c r="E2950">
        <v>676</v>
      </c>
      <c r="F2950" t="str">
        <f>VLOOKUP(D2950,'General IEC Material'!D:D,1,0)</f>
        <v>nw Braklaagte Clinic</v>
      </c>
    </row>
    <row r="2951" spans="1:6" x14ac:dyDescent="0.3">
      <c r="A2951" t="s">
        <v>134</v>
      </c>
      <c r="B2951" t="s">
        <v>3634</v>
      </c>
      <c r="C2951" t="s">
        <v>3665</v>
      </c>
      <c r="D2951" t="s">
        <v>3668</v>
      </c>
      <c r="E2951">
        <v>396</v>
      </c>
      <c r="F2951" t="str">
        <f>VLOOKUP(D2951,'General IEC Material'!D:D,1,0)</f>
        <v>nw Bray CHC</v>
      </c>
    </row>
    <row r="2952" spans="1:6" x14ac:dyDescent="0.3">
      <c r="A2952" t="s">
        <v>134</v>
      </c>
      <c r="B2952" t="s">
        <v>135</v>
      </c>
      <c r="C2952" t="s">
        <v>136</v>
      </c>
      <c r="D2952" t="s">
        <v>3500</v>
      </c>
      <c r="E2952">
        <v>1283</v>
      </c>
      <c r="F2952" t="str">
        <f>VLOOKUP(D2952,'General IEC Material'!D:D,1,0)</f>
        <v>nw Broederstroom Clinic</v>
      </c>
    </row>
    <row r="2953" spans="1:6" x14ac:dyDescent="0.3">
      <c r="A2953" t="s">
        <v>134</v>
      </c>
      <c r="B2953" t="s">
        <v>3634</v>
      </c>
      <c r="C2953" t="s">
        <v>3635</v>
      </c>
      <c r="D2953" t="s">
        <v>3637</v>
      </c>
      <c r="E2953">
        <v>697</v>
      </c>
      <c r="F2953" t="str">
        <f>VLOOKUP(D2953,'General IEC Material'!D:D,1,0)</f>
        <v>nw Buxton Clinic</v>
      </c>
    </row>
    <row r="2954" spans="1:6" x14ac:dyDescent="0.3">
      <c r="A2954" t="s">
        <v>134</v>
      </c>
      <c r="B2954" t="s">
        <v>135</v>
      </c>
      <c r="C2954" t="s">
        <v>137</v>
      </c>
      <c r="D2954" t="s">
        <v>469</v>
      </c>
      <c r="E2954">
        <v>2659</v>
      </c>
      <c r="F2954" t="str">
        <f>VLOOKUP(D2954,'General IEC Material'!D:D,1,0)</f>
        <v>nw Chaneng Clinic</v>
      </c>
    </row>
    <row r="2955" spans="1:6" x14ac:dyDescent="0.3">
      <c r="A2955" t="s">
        <v>134</v>
      </c>
      <c r="B2955" t="s">
        <v>3634</v>
      </c>
      <c r="C2955" t="s">
        <v>3691</v>
      </c>
      <c r="D2955" t="s">
        <v>3693</v>
      </c>
      <c r="E2955">
        <v>370</v>
      </c>
      <c r="F2955" t="str">
        <f>VLOOKUP(D2955,'General IEC Material'!D:D,1,0)</f>
        <v>nw Charon Clinic</v>
      </c>
    </row>
    <row r="2956" spans="1:6" x14ac:dyDescent="0.3">
      <c r="A2956" t="s">
        <v>134</v>
      </c>
      <c r="B2956" t="s">
        <v>3634</v>
      </c>
      <c r="C2956" t="s">
        <v>3684</v>
      </c>
      <c r="D2956" t="s">
        <v>3687</v>
      </c>
      <c r="E2956">
        <v>478</v>
      </c>
      <c r="F2956" t="str">
        <f>VLOOKUP(D2956,'General IEC Material'!D:D,1,0)</f>
        <v>nw Christiana Town Clinic</v>
      </c>
    </row>
    <row r="2957" spans="1:6" x14ac:dyDescent="0.3">
      <c r="A2957" t="s">
        <v>134</v>
      </c>
      <c r="B2957" t="s">
        <v>3634</v>
      </c>
      <c r="C2957" t="s">
        <v>3635</v>
      </c>
      <c r="D2957" t="s">
        <v>3638</v>
      </c>
      <c r="E2957">
        <v>536</v>
      </c>
      <c r="F2957" t="str">
        <f>VLOOKUP(D2957,'General IEC Material'!D:D,1,0)</f>
        <v>nw Cokonyane Clinic</v>
      </c>
    </row>
    <row r="2958" spans="1:6" x14ac:dyDescent="0.3">
      <c r="A2958" t="s">
        <v>134</v>
      </c>
      <c r="B2958" t="s">
        <v>3703</v>
      </c>
      <c r="C2958" t="s">
        <v>3704</v>
      </c>
      <c r="D2958" t="s">
        <v>3713</v>
      </c>
      <c r="E2958">
        <v>1334</v>
      </c>
      <c r="F2958" t="str">
        <f>VLOOKUP(D2958,'General IEC Material'!D:D,1,0)</f>
        <v>nw Coligny CHC</v>
      </c>
    </row>
    <row r="2959" spans="1:6" x14ac:dyDescent="0.3">
      <c r="A2959" t="s">
        <v>134</v>
      </c>
      <c r="B2959" t="s">
        <v>3634</v>
      </c>
      <c r="C2959" t="s">
        <v>3698</v>
      </c>
      <c r="D2959" t="s">
        <v>3699</v>
      </c>
      <c r="E2959">
        <v>1308</v>
      </c>
      <c r="F2959" t="str">
        <f>VLOOKUP(D2959,'General IEC Material'!D:D,1,0)</f>
        <v>nw Colridge Clinic</v>
      </c>
    </row>
    <row r="2960" spans="1:6" x14ac:dyDescent="0.3">
      <c r="A2960" t="s">
        <v>134</v>
      </c>
      <c r="B2960" t="s">
        <v>3634</v>
      </c>
      <c r="C2960" t="s">
        <v>3684</v>
      </c>
      <c r="D2960" t="s">
        <v>3688</v>
      </c>
      <c r="E2960">
        <v>469</v>
      </c>
      <c r="F2960" t="str">
        <f>VLOOKUP(D2960,'General IEC Material'!D:D,1,0)</f>
        <v>nw Coverdale Clinic</v>
      </c>
    </row>
    <row r="2961" spans="1:6" x14ac:dyDescent="0.3">
      <c r="A2961" t="s">
        <v>134</v>
      </c>
      <c r="B2961" t="s">
        <v>135</v>
      </c>
      <c r="C2961" t="s">
        <v>3513</v>
      </c>
      <c r="D2961" t="s">
        <v>3515</v>
      </c>
      <c r="E2961">
        <v>1130</v>
      </c>
      <c r="F2961" t="str">
        <f>VLOOKUP(D2961,'General IEC Material'!D:D,1,0)</f>
        <v>nw Cyferkuil (Kutloanong) Clinic</v>
      </c>
    </row>
    <row r="2962" spans="1:6" x14ac:dyDescent="0.3">
      <c r="A2962" t="s">
        <v>134</v>
      </c>
      <c r="B2962" t="s">
        <v>135</v>
      </c>
      <c r="C2962" t="s">
        <v>136</v>
      </c>
      <c r="D2962" t="s">
        <v>3501</v>
      </c>
      <c r="E2962">
        <v>1331</v>
      </c>
      <c r="F2962" t="str">
        <f>VLOOKUP(D2962,'General IEC Material'!D:D,1,0)</f>
        <v>nw Damonsville Clinic</v>
      </c>
    </row>
    <row r="2963" spans="1:6" x14ac:dyDescent="0.3">
      <c r="A2963" t="s">
        <v>134</v>
      </c>
      <c r="B2963" t="s">
        <v>135</v>
      </c>
      <c r="C2963" t="s">
        <v>3537</v>
      </c>
      <c r="D2963" t="s">
        <v>3543</v>
      </c>
      <c r="E2963">
        <v>344</v>
      </c>
      <c r="F2963" t="str">
        <f>VLOOKUP(D2963,'General IEC Material'!D:D,1,0)</f>
        <v>nw David Katnagel Clinic</v>
      </c>
    </row>
    <row r="2964" spans="1:6" x14ac:dyDescent="0.3">
      <c r="A2964" t="s">
        <v>134</v>
      </c>
      <c r="B2964" t="s">
        <v>3703</v>
      </c>
      <c r="C2964" t="s">
        <v>3787</v>
      </c>
      <c r="D2964" t="s">
        <v>3790</v>
      </c>
      <c r="E2964">
        <v>344</v>
      </c>
      <c r="F2964" t="str">
        <f>VLOOKUP(D2964,'General IEC Material'!D:D,1,0)</f>
        <v>nw Deelpan Clinic</v>
      </c>
    </row>
    <row r="2965" spans="1:6" x14ac:dyDescent="0.3">
      <c r="A2965" t="s">
        <v>134</v>
      </c>
      <c r="B2965" t="s">
        <v>3703</v>
      </c>
      <c r="C2965" t="s">
        <v>3787</v>
      </c>
      <c r="D2965" t="s">
        <v>3791</v>
      </c>
      <c r="E2965">
        <v>1674</v>
      </c>
      <c r="F2965" t="str">
        <f>VLOOKUP(D2965,'General IEC Material'!D:D,1,0)</f>
        <v>nw Delareyville CHC</v>
      </c>
    </row>
    <row r="2966" spans="1:6" x14ac:dyDescent="0.3">
      <c r="A2966" t="s">
        <v>134</v>
      </c>
      <c r="B2966" t="s">
        <v>138</v>
      </c>
      <c r="C2966" t="s">
        <v>139</v>
      </c>
      <c r="D2966" t="s">
        <v>3594</v>
      </c>
      <c r="E2966">
        <v>1615</v>
      </c>
      <c r="F2966" t="str">
        <f>VLOOKUP(D2966,'General IEC Material'!D:D,1,0)</f>
        <v>nw Delekile Khoza Clinic</v>
      </c>
    </row>
    <row r="2967" spans="1:6" x14ac:dyDescent="0.3">
      <c r="A2967" t="s">
        <v>134</v>
      </c>
      <c r="B2967" t="s">
        <v>135</v>
      </c>
      <c r="C2967" t="s">
        <v>3513</v>
      </c>
      <c r="D2967" t="s">
        <v>3516</v>
      </c>
      <c r="E2967">
        <v>576</v>
      </c>
      <c r="F2967" t="str">
        <f>VLOOKUP(D2967,'General IEC Material'!D:D,1,0)</f>
        <v>nw Dertig (Leseding) Clinic</v>
      </c>
    </row>
    <row r="2968" spans="1:6" x14ac:dyDescent="0.3">
      <c r="A2968" t="s">
        <v>134</v>
      </c>
      <c r="B2968" t="s">
        <v>135</v>
      </c>
      <c r="C2968" t="s">
        <v>3513</v>
      </c>
      <c r="D2968" t="s">
        <v>3517</v>
      </c>
      <c r="E2968">
        <v>755</v>
      </c>
      <c r="F2968" t="str">
        <f>VLOOKUP(D2968,'General IEC Material'!D:D,1,0)</f>
        <v>nw Dikebu (Sediane) Clinic</v>
      </c>
    </row>
    <row r="2969" spans="1:6" x14ac:dyDescent="0.3">
      <c r="A2969" t="s">
        <v>134</v>
      </c>
      <c r="B2969" t="s">
        <v>3703</v>
      </c>
      <c r="C2969" t="s">
        <v>3750</v>
      </c>
      <c r="D2969" t="s">
        <v>3753</v>
      </c>
      <c r="E2969">
        <v>1473</v>
      </c>
      <c r="F2969" t="str">
        <f>VLOOKUP(D2969,'General IEC Material'!D:D,1,0)</f>
        <v>nw Dinokana CHC</v>
      </c>
    </row>
    <row r="2970" spans="1:6" x14ac:dyDescent="0.3">
      <c r="A2970" t="s">
        <v>134</v>
      </c>
      <c r="B2970" t="s">
        <v>3703</v>
      </c>
      <c r="C2970" t="s">
        <v>3750</v>
      </c>
      <c r="D2970" t="s">
        <v>3754</v>
      </c>
      <c r="E2970">
        <v>558</v>
      </c>
      <c r="F2970" t="str">
        <f>VLOOKUP(D2970,'General IEC Material'!D:D,1,0)</f>
        <v>nw Dinokana Clinic</v>
      </c>
    </row>
    <row r="2971" spans="1:6" x14ac:dyDescent="0.3">
      <c r="A2971" t="s">
        <v>134</v>
      </c>
      <c r="B2971" t="s">
        <v>3703</v>
      </c>
      <c r="C2971" t="s">
        <v>3772</v>
      </c>
      <c r="D2971" t="s">
        <v>3773</v>
      </c>
      <c r="E2971">
        <v>665</v>
      </c>
      <c r="F2971" t="str">
        <f>VLOOKUP(D2971,'General IEC Material'!D:D,1,0)</f>
        <v>nw Disaneng Clinic</v>
      </c>
    </row>
    <row r="2972" spans="1:6" x14ac:dyDescent="0.3">
      <c r="A2972" t="s">
        <v>134</v>
      </c>
      <c r="B2972" t="s">
        <v>3703</v>
      </c>
      <c r="C2972" t="s">
        <v>3722</v>
      </c>
      <c r="D2972" t="s">
        <v>3723</v>
      </c>
      <c r="E2972">
        <v>587</v>
      </c>
      <c r="F2972" t="str">
        <f>VLOOKUP(D2972,'General IEC Material'!D:D,1,0)</f>
        <v>nw Dithakong (Mahikeng) Clinic</v>
      </c>
    </row>
    <row r="2973" spans="1:6" x14ac:dyDescent="0.3">
      <c r="A2973" t="s">
        <v>134</v>
      </c>
      <c r="B2973" t="s">
        <v>3703</v>
      </c>
      <c r="C2973" t="s">
        <v>3750</v>
      </c>
      <c r="D2973" t="s">
        <v>3755</v>
      </c>
      <c r="E2973">
        <v>353</v>
      </c>
      <c r="F2973" t="str">
        <f>VLOOKUP(D2973,'General IEC Material'!D:D,1,0)</f>
        <v>nw Driefontein Clinic</v>
      </c>
    </row>
    <row r="2974" spans="1:6" x14ac:dyDescent="0.3">
      <c r="A2974" t="s">
        <v>134</v>
      </c>
      <c r="B2974" t="s">
        <v>3634</v>
      </c>
      <c r="C2974" t="s">
        <v>3635</v>
      </c>
      <c r="D2974" t="s">
        <v>3639</v>
      </c>
      <c r="E2974">
        <v>757</v>
      </c>
      <c r="F2974" t="str">
        <f>VLOOKUP(D2974,'General IEC Material'!D:D,1,0)</f>
        <v>nw Dryharts Clinic</v>
      </c>
    </row>
    <row r="2975" spans="1:6" x14ac:dyDescent="0.3">
      <c r="A2975" t="s">
        <v>134</v>
      </c>
      <c r="B2975" t="s">
        <v>135</v>
      </c>
      <c r="C2975" t="s">
        <v>3537</v>
      </c>
      <c r="D2975" t="s">
        <v>3544</v>
      </c>
      <c r="E2975">
        <v>344</v>
      </c>
      <c r="F2975" t="str">
        <f>VLOOKUP(D2975,'General IEC Material'!D:D,1,0)</f>
        <v>nw Dwarsberg Clinic</v>
      </c>
    </row>
    <row r="2976" spans="1:6" x14ac:dyDescent="0.3">
      <c r="A2976" t="s">
        <v>134</v>
      </c>
      <c r="B2976" t="s">
        <v>3634</v>
      </c>
      <c r="C2976" t="s">
        <v>3665</v>
      </c>
      <c r="D2976" t="s">
        <v>3669</v>
      </c>
      <c r="E2976">
        <v>353</v>
      </c>
      <c r="F2976" t="str">
        <f>VLOOKUP(D2976,'General IEC Material'!D:D,1,0)</f>
        <v>nw Eckron Clinic</v>
      </c>
    </row>
    <row r="2977" spans="1:6" x14ac:dyDescent="0.3">
      <c r="A2977" t="s">
        <v>134</v>
      </c>
      <c r="B2977" t="s">
        <v>135</v>
      </c>
      <c r="C2977" t="s">
        <v>3537</v>
      </c>
      <c r="D2977" t="s">
        <v>3545</v>
      </c>
      <c r="E2977">
        <v>344</v>
      </c>
      <c r="F2977" t="str">
        <f>VLOOKUP(D2977,'General IEC Material'!D:D,1,0)</f>
        <v>nw Elandskuil Clinic</v>
      </c>
    </row>
    <row r="2978" spans="1:6" x14ac:dyDescent="0.3">
      <c r="A2978" t="s">
        <v>134</v>
      </c>
      <c r="B2978" t="s">
        <v>138</v>
      </c>
      <c r="C2978" t="s">
        <v>139</v>
      </c>
      <c r="D2978" t="s">
        <v>483</v>
      </c>
      <c r="E2978">
        <v>2603</v>
      </c>
      <c r="F2978" t="str">
        <f>VLOOKUP(D2978,'General IEC Material'!D:D,1,0)</f>
        <v>nw Empilisweni Clinic</v>
      </c>
    </row>
    <row r="2979" spans="1:6" x14ac:dyDescent="0.3">
      <c r="A2979" t="s">
        <v>134</v>
      </c>
      <c r="B2979" t="s">
        <v>135</v>
      </c>
      <c r="C2979" t="s">
        <v>136</v>
      </c>
      <c r="D2979" t="s">
        <v>3502</v>
      </c>
      <c r="E2979">
        <v>759</v>
      </c>
      <c r="F2979" t="str">
        <f>VLOOKUP(D2979,'General IEC Material'!D:D,1,0)</f>
        <v>nw Fafung Clinic</v>
      </c>
    </row>
    <row r="2980" spans="1:6" x14ac:dyDescent="0.3">
      <c r="A2980" t="s">
        <v>134</v>
      </c>
      <c r="B2980" t="s">
        <v>135</v>
      </c>
      <c r="C2980" t="s">
        <v>137</v>
      </c>
      <c r="D2980" t="s">
        <v>470</v>
      </c>
      <c r="E2980">
        <v>2319</v>
      </c>
      <c r="F2980" t="str">
        <f>VLOOKUP(D2980,'General IEC Material'!D:D,1,0)</f>
        <v>nw Freedom Park Clinic</v>
      </c>
    </row>
    <row r="2981" spans="1:6" x14ac:dyDescent="0.3">
      <c r="A2981" t="s">
        <v>134</v>
      </c>
      <c r="B2981" t="s">
        <v>3703</v>
      </c>
      <c r="C2981" t="s">
        <v>3704</v>
      </c>
      <c r="D2981" t="s">
        <v>3714</v>
      </c>
      <c r="E2981">
        <v>344</v>
      </c>
      <c r="F2981" t="str">
        <f>VLOOKUP(D2981,'General IEC Material'!D:D,1,0)</f>
        <v>nw Ga Motlatla Clinic</v>
      </c>
    </row>
    <row r="2982" spans="1:6" x14ac:dyDescent="0.3">
      <c r="A2982" t="s">
        <v>134</v>
      </c>
      <c r="B2982" t="s">
        <v>135</v>
      </c>
      <c r="C2982" t="s">
        <v>3513</v>
      </c>
      <c r="D2982" t="s">
        <v>3518</v>
      </c>
      <c r="E2982">
        <v>654</v>
      </c>
      <c r="F2982" t="str">
        <f>VLOOKUP(D2982,'General IEC Material'!D:D,1,0)</f>
        <v>nw Ga-Motla Clinic</v>
      </c>
    </row>
    <row r="2983" spans="1:6" x14ac:dyDescent="0.3">
      <c r="A2983" t="s">
        <v>134</v>
      </c>
      <c r="B2983" t="s">
        <v>3703</v>
      </c>
      <c r="C2983" t="s">
        <v>3787</v>
      </c>
      <c r="D2983" t="s">
        <v>3792</v>
      </c>
      <c r="E2983">
        <v>1132</v>
      </c>
      <c r="F2983" t="str">
        <f>VLOOKUP(D2983,'General IEC Material'!D:D,1,0)</f>
        <v>nw Ganalaagte Clinic</v>
      </c>
    </row>
    <row r="2984" spans="1:6" x14ac:dyDescent="0.3">
      <c r="A2984" t="s">
        <v>134</v>
      </c>
      <c r="B2984" t="s">
        <v>3634</v>
      </c>
      <c r="C2984" t="s">
        <v>3665</v>
      </c>
      <c r="D2984" t="s">
        <v>3670</v>
      </c>
      <c r="E2984">
        <v>1078</v>
      </c>
      <c r="F2984" t="str">
        <f>VLOOKUP(D2984,'General IEC Material'!D:D,1,0)</f>
        <v>nw Ganyesa CHC</v>
      </c>
    </row>
    <row r="2985" spans="1:6" x14ac:dyDescent="0.3">
      <c r="A2985" t="s">
        <v>134</v>
      </c>
      <c r="B2985" t="s">
        <v>3634</v>
      </c>
      <c r="C2985" t="s">
        <v>3684</v>
      </c>
      <c r="D2985" t="s">
        <v>3689</v>
      </c>
      <c r="E2985">
        <v>344</v>
      </c>
      <c r="F2985" t="str">
        <f>VLOOKUP(D2985,'General IEC Material'!D:D,1,0)</f>
        <v>nw Geluksoord Clinic</v>
      </c>
    </row>
    <row r="2986" spans="1:6" x14ac:dyDescent="0.3">
      <c r="A2986" t="s">
        <v>134</v>
      </c>
      <c r="B2986" t="s">
        <v>3703</v>
      </c>
      <c r="C2986" t="s">
        <v>3722</v>
      </c>
      <c r="D2986" t="s">
        <v>3724</v>
      </c>
      <c r="E2986">
        <v>594</v>
      </c>
      <c r="F2986" t="str">
        <f>VLOOKUP(D2986,'General IEC Material'!D:D,1,0)</f>
        <v>nw Gelukspan Gateway Clinic</v>
      </c>
    </row>
    <row r="2987" spans="1:6" x14ac:dyDescent="0.3">
      <c r="A2987" t="s">
        <v>134</v>
      </c>
      <c r="B2987" t="s">
        <v>3634</v>
      </c>
      <c r="C2987" t="s">
        <v>3691</v>
      </c>
      <c r="D2987" t="s">
        <v>3694</v>
      </c>
      <c r="E2987">
        <v>444</v>
      </c>
      <c r="F2987" t="str">
        <f>VLOOKUP(D2987,'General IEC Material'!D:D,1,0)</f>
        <v>nw Glaudina Clinic</v>
      </c>
    </row>
    <row r="2988" spans="1:6" x14ac:dyDescent="0.3">
      <c r="A2988" t="s">
        <v>134</v>
      </c>
      <c r="B2988" t="s">
        <v>138</v>
      </c>
      <c r="C2988" t="s">
        <v>3607</v>
      </c>
      <c r="D2988" t="s">
        <v>3611</v>
      </c>
      <c r="E2988">
        <v>379</v>
      </c>
      <c r="F2988" t="str">
        <f>VLOOKUP(D2988,'General IEC Material'!D:D,1,0)</f>
        <v>nw Goedgevonden Clinic</v>
      </c>
    </row>
    <row r="2989" spans="1:6" x14ac:dyDescent="0.3">
      <c r="A2989" t="s">
        <v>134</v>
      </c>
      <c r="B2989" t="s">
        <v>3703</v>
      </c>
      <c r="C2989" t="s">
        <v>3750</v>
      </c>
      <c r="D2989" t="s">
        <v>3756</v>
      </c>
      <c r="E2989">
        <v>808</v>
      </c>
      <c r="F2989" t="str">
        <f>VLOOKUP(D2989,'General IEC Material'!D:D,1,0)</f>
        <v>nw Gopane Clinic</v>
      </c>
    </row>
    <row r="2990" spans="1:6" x14ac:dyDescent="0.3">
      <c r="A2990" t="s">
        <v>134</v>
      </c>
      <c r="B2990" t="s">
        <v>138</v>
      </c>
      <c r="C2990" t="s">
        <v>139</v>
      </c>
      <c r="D2990" t="s">
        <v>484</v>
      </c>
      <c r="E2990">
        <v>3599</v>
      </c>
      <c r="F2990" t="str">
        <f>VLOOKUP(D2990,'General IEC Material'!D:D,1,0)</f>
        <v>nw Grace Mokgomo CHC</v>
      </c>
    </row>
    <row r="2991" spans="1:6" x14ac:dyDescent="0.3">
      <c r="A2991" t="s">
        <v>134</v>
      </c>
      <c r="B2991" t="s">
        <v>3703</v>
      </c>
      <c r="C2991" t="s">
        <v>3750</v>
      </c>
      <c r="D2991" t="s">
        <v>3757</v>
      </c>
      <c r="E2991">
        <v>516</v>
      </c>
      <c r="F2991" t="str">
        <f>VLOOKUP(D2991,'General IEC Material'!D:D,1,0)</f>
        <v>nw Groot Marico Clinic</v>
      </c>
    </row>
    <row r="2992" spans="1:6" x14ac:dyDescent="0.3">
      <c r="A2992" t="s">
        <v>134</v>
      </c>
      <c r="B2992" t="s">
        <v>135</v>
      </c>
      <c r="C2992" t="s">
        <v>136</v>
      </c>
      <c r="D2992" t="s">
        <v>3503</v>
      </c>
      <c r="E2992">
        <v>2151</v>
      </c>
      <c r="F2992" t="str">
        <f>VLOOKUP(D2992,'General IEC Material'!D:D,1,0)</f>
        <v>nw Hartbeespoort Clinic</v>
      </c>
    </row>
    <row r="2993" spans="1:6" x14ac:dyDescent="0.3">
      <c r="A2993" t="s">
        <v>134</v>
      </c>
      <c r="B2993" t="s">
        <v>135</v>
      </c>
      <c r="C2993" t="s">
        <v>137</v>
      </c>
      <c r="D2993" t="s">
        <v>471</v>
      </c>
      <c r="E2993">
        <v>2626</v>
      </c>
      <c r="F2993" t="str">
        <f>VLOOKUP(D2993,'General IEC Material'!D:D,1,0)</f>
        <v>nw Hartebeesfontein Clinic</v>
      </c>
    </row>
    <row r="2994" spans="1:6" x14ac:dyDescent="0.3">
      <c r="A2994" t="s">
        <v>134</v>
      </c>
      <c r="B2994" t="s">
        <v>135</v>
      </c>
      <c r="C2994" t="s">
        <v>136</v>
      </c>
      <c r="D2994" t="s">
        <v>456</v>
      </c>
      <c r="E2994">
        <v>3307</v>
      </c>
      <c r="F2994" t="str">
        <f>VLOOKUP(D2994,'General IEC Material'!D:D,1,0)</f>
        <v>nw Hebron Clinic</v>
      </c>
    </row>
    <row r="2995" spans="1:6" x14ac:dyDescent="0.3">
      <c r="A2995" t="s">
        <v>134</v>
      </c>
      <c r="B2995" t="s">
        <v>135</v>
      </c>
      <c r="C2995" t="s">
        <v>136</v>
      </c>
      <c r="D2995" t="s">
        <v>457</v>
      </c>
      <c r="E2995">
        <v>2265</v>
      </c>
      <c r="F2995" t="str">
        <f>VLOOKUP(D2995,'General IEC Material'!D:D,1,0)</f>
        <v>nw Hoekfontein (Mmakau) Clinic</v>
      </c>
    </row>
    <row r="2996" spans="1:6" x14ac:dyDescent="0.3">
      <c r="A2996" t="s">
        <v>134</v>
      </c>
      <c r="B2996" t="s">
        <v>3634</v>
      </c>
      <c r="C2996" t="s">
        <v>3698</v>
      </c>
      <c r="D2996" t="s">
        <v>3700</v>
      </c>
      <c r="E2996">
        <v>1274</v>
      </c>
      <c r="F2996" t="str">
        <f>VLOOKUP(D2996,'General IEC Material'!D:D,1,0)</f>
        <v>nw Huhudi CHC</v>
      </c>
    </row>
    <row r="2997" spans="1:6" x14ac:dyDescent="0.3">
      <c r="A2997" t="s">
        <v>134</v>
      </c>
      <c r="B2997" t="s">
        <v>135</v>
      </c>
      <c r="C2997" t="s">
        <v>137</v>
      </c>
      <c r="D2997" t="s">
        <v>472</v>
      </c>
      <c r="E2997">
        <v>3482</v>
      </c>
      <c r="F2997" t="str">
        <f>VLOOKUP(D2997,'General IEC Material'!D:D,1,0)</f>
        <v>nw Ikemeleng Clinic</v>
      </c>
    </row>
    <row r="2998" spans="1:6" x14ac:dyDescent="0.3">
      <c r="A2998" t="s">
        <v>134</v>
      </c>
      <c r="B2998" t="s">
        <v>135</v>
      </c>
      <c r="C2998" t="s">
        <v>136</v>
      </c>
      <c r="D2998" t="s">
        <v>458</v>
      </c>
      <c r="E2998">
        <v>3563</v>
      </c>
      <c r="F2998" t="str">
        <f>VLOOKUP(D2998,'General IEC Material'!D:D,1,0)</f>
        <v>nw Ikhutseng (Klipgat) Clinic</v>
      </c>
    </row>
    <row r="2999" spans="1:6" x14ac:dyDescent="0.3">
      <c r="A2999" t="s">
        <v>134</v>
      </c>
      <c r="B2999" t="s">
        <v>3634</v>
      </c>
      <c r="C2999" t="s">
        <v>3635</v>
      </c>
      <c r="D2999" t="s">
        <v>3640</v>
      </c>
      <c r="E2999">
        <v>344</v>
      </c>
      <c r="F2999" t="str">
        <f>VLOOKUP(D2999,'General IEC Material'!D:D,1,0)</f>
        <v>nw Ikotlhaeng Andrew Mahura Clinic</v>
      </c>
    </row>
    <row r="3000" spans="1:6" x14ac:dyDescent="0.3">
      <c r="A3000" t="s">
        <v>134</v>
      </c>
      <c r="B3000" t="s">
        <v>3634</v>
      </c>
      <c r="C3000" t="s">
        <v>3691</v>
      </c>
      <c r="D3000" t="s">
        <v>3695</v>
      </c>
      <c r="E3000">
        <v>1128</v>
      </c>
      <c r="F3000" t="str">
        <f>VLOOKUP(D3000,'General IEC Material'!D:D,1,0)</f>
        <v>nw Ipelegeng Clinic</v>
      </c>
    </row>
    <row r="3001" spans="1:6" x14ac:dyDescent="0.3">
      <c r="A3001" t="s">
        <v>134</v>
      </c>
      <c r="B3001" t="s">
        <v>135</v>
      </c>
      <c r="C3001" t="s">
        <v>3537</v>
      </c>
      <c r="D3001" t="s">
        <v>3546</v>
      </c>
      <c r="E3001">
        <v>479</v>
      </c>
      <c r="F3001" t="str">
        <f>VLOOKUP(D3001,'General IEC Material'!D:D,1,0)</f>
        <v>nw Ipopeng Clinic</v>
      </c>
    </row>
    <row r="3002" spans="1:6" x14ac:dyDescent="0.3">
      <c r="A3002" t="s">
        <v>134</v>
      </c>
      <c r="B3002" t="s">
        <v>3703</v>
      </c>
      <c r="C3002" t="s">
        <v>3704</v>
      </c>
      <c r="D3002" t="s">
        <v>3715</v>
      </c>
      <c r="E3002">
        <v>653</v>
      </c>
      <c r="F3002" t="str">
        <f>VLOOKUP(D3002,'General IEC Material'!D:D,1,0)</f>
        <v>nw Itekeng Clinic</v>
      </c>
    </row>
    <row r="3003" spans="1:6" x14ac:dyDescent="0.3">
      <c r="A3003" t="s">
        <v>134</v>
      </c>
      <c r="B3003" t="s">
        <v>3703</v>
      </c>
      <c r="C3003" t="s">
        <v>3704</v>
      </c>
      <c r="D3003" t="s">
        <v>3716</v>
      </c>
      <c r="E3003">
        <v>1961</v>
      </c>
      <c r="F3003" t="str">
        <f>VLOOKUP(D3003,'General IEC Material'!D:D,1,0)</f>
        <v>nw Itsoseng CHC</v>
      </c>
    </row>
    <row r="3004" spans="1:6" x14ac:dyDescent="0.3">
      <c r="A3004" t="s">
        <v>134</v>
      </c>
      <c r="B3004" t="s">
        <v>3703</v>
      </c>
      <c r="C3004" t="s">
        <v>3704</v>
      </c>
      <c r="D3004" t="s">
        <v>3717</v>
      </c>
      <c r="E3004">
        <v>587</v>
      </c>
      <c r="F3004" t="str">
        <f>VLOOKUP(D3004,'General IEC Material'!D:D,1,0)</f>
        <v>nw Itsoseng Clinic</v>
      </c>
    </row>
    <row r="3005" spans="1:6" x14ac:dyDescent="0.3">
      <c r="A3005" t="s">
        <v>134</v>
      </c>
      <c r="B3005" t="s">
        <v>138</v>
      </c>
      <c r="C3005" t="s">
        <v>3607</v>
      </c>
      <c r="D3005" t="s">
        <v>3612</v>
      </c>
      <c r="E3005">
        <v>2773</v>
      </c>
      <c r="F3005" t="str">
        <f>VLOOKUP(D3005,'General IEC Material'!D:D,1,0)</f>
        <v>nw JB Marks CHC</v>
      </c>
    </row>
    <row r="3006" spans="1:6" x14ac:dyDescent="0.3">
      <c r="A3006" t="s">
        <v>134</v>
      </c>
      <c r="B3006" t="s">
        <v>135</v>
      </c>
      <c r="C3006" t="s">
        <v>136</v>
      </c>
      <c r="D3006" t="s">
        <v>3504</v>
      </c>
      <c r="E3006">
        <v>1830</v>
      </c>
      <c r="F3006" t="str">
        <f>VLOOKUP(D3006,'General IEC Material'!D:D,1,0)</f>
        <v>nw Jericho Clinic</v>
      </c>
    </row>
    <row r="3007" spans="1:6" x14ac:dyDescent="0.3">
      <c r="A3007" t="s">
        <v>134</v>
      </c>
      <c r="B3007" t="s">
        <v>138</v>
      </c>
      <c r="C3007" t="s">
        <v>139</v>
      </c>
      <c r="D3007" t="s">
        <v>3595</v>
      </c>
      <c r="E3007">
        <v>344</v>
      </c>
      <c r="F3007" t="str">
        <f>VLOOKUP(D3007,'General IEC Material'!D:D,1,0)</f>
        <v>nw Jouberton CHC</v>
      </c>
    </row>
    <row r="3008" spans="1:6" x14ac:dyDescent="0.3">
      <c r="A3008" t="s">
        <v>134</v>
      </c>
      <c r="B3008" t="s">
        <v>138</v>
      </c>
      <c r="C3008" t="s">
        <v>139</v>
      </c>
      <c r="D3008" t="s">
        <v>3596</v>
      </c>
      <c r="E3008">
        <v>2857</v>
      </c>
      <c r="F3008" t="str">
        <f>VLOOKUP(D3008,'General IEC Material'!D:D,1,0)</f>
        <v>nw Jouberton Clinic</v>
      </c>
    </row>
    <row r="3009" spans="1:6" x14ac:dyDescent="0.3">
      <c r="A3009" t="s">
        <v>134</v>
      </c>
      <c r="B3009" t="s">
        <v>135</v>
      </c>
      <c r="C3009" t="s">
        <v>137</v>
      </c>
      <c r="D3009" t="s">
        <v>473</v>
      </c>
      <c r="E3009">
        <v>2867</v>
      </c>
      <c r="F3009" t="str">
        <f>VLOOKUP(D3009,'General IEC Material'!D:D,1,0)</f>
        <v>nw Kana Clinic</v>
      </c>
    </row>
    <row r="3010" spans="1:6" x14ac:dyDescent="0.3">
      <c r="A3010" t="s">
        <v>134</v>
      </c>
      <c r="B3010" t="s">
        <v>138</v>
      </c>
      <c r="C3010" t="s">
        <v>139</v>
      </c>
      <c r="D3010" t="s">
        <v>3597</v>
      </c>
      <c r="E3010">
        <v>1369</v>
      </c>
      <c r="F3010" t="str">
        <f>VLOOKUP(D3010,'General IEC Material'!D:D,1,0)</f>
        <v>nw Kanana Clinic</v>
      </c>
    </row>
    <row r="3011" spans="1:6" x14ac:dyDescent="0.3">
      <c r="A3011" t="s">
        <v>134</v>
      </c>
      <c r="B3011" t="s">
        <v>135</v>
      </c>
      <c r="C3011" t="s">
        <v>137</v>
      </c>
      <c r="D3011" t="s">
        <v>3588</v>
      </c>
      <c r="E3011">
        <v>1642</v>
      </c>
      <c r="F3011" t="str">
        <f>VLOOKUP(D3011,'General IEC Material'!D:D,1,0)</f>
        <v>nw Karlien Park Clinic</v>
      </c>
    </row>
    <row r="3012" spans="1:6" x14ac:dyDescent="0.3">
      <c r="A3012" t="s">
        <v>134</v>
      </c>
      <c r="B3012" t="s">
        <v>135</v>
      </c>
      <c r="C3012" t="s">
        <v>136</v>
      </c>
      <c r="D3012" t="s">
        <v>3505</v>
      </c>
      <c r="E3012">
        <v>1593</v>
      </c>
      <c r="F3012" t="str">
        <f>VLOOKUP(D3012,'General IEC Material'!D:D,1,0)</f>
        <v>nw Kgabalatsane Clinic</v>
      </c>
    </row>
    <row r="3013" spans="1:6" x14ac:dyDescent="0.3">
      <c r="A3013" t="s">
        <v>134</v>
      </c>
      <c r="B3013" t="s">
        <v>138</v>
      </c>
      <c r="C3013" t="s">
        <v>3625</v>
      </c>
      <c r="D3013" t="s">
        <v>3627</v>
      </c>
      <c r="E3013">
        <v>802</v>
      </c>
      <c r="F3013" t="str">
        <f>VLOOKUP(D3013,'General IEC Material'!D:D,1,0)</f>
        <v>nw Kgakala Clinic</v>
      </c>
    </row>
    <row r="3014" spans="1:6" x14ac:dyDescent="0.3">
      <c r="A3014" t="s">
        <v>134</v>
      </c>
      <c r="B3014" t="s">
        <v>3634</v>
      </c>
      <c r="C3014" t="s">
        <v>3665</v>
      </c>
      <c r="D3014" t="s">
        <v>3671</v>
      </c>
      <c r="E3014">
        <v>457</v>
      </c>
      <c r="F3014" t="str">
        <f>VLOOKUP(D3014,'General IEC Material'!D:D,1,0)</f>
        <v>nw Kgokgojane Clinic</v>
      </c>
    </row>
    <row r="3015" spans="1:6" x14ac:dyDescent="0.3">
      <c r="A3015" t="s">
        <v>134</v>
      </c>
      <c r="B3015" t="s">
        <v>3634</v>
      </c>
      <c r="C3015" t="s">
        <v>3665</v>
      </c>
      <c r="D3015" t="s">
        <v>3672</v>
      </c>
      <c r="E3015">
        <v>344</v>
      </c>
      <c r="F3015" t="str">
        <f>VLOOKUP(D3015,'General IEC Material'!D:D,1,0)</f>
        <v>nw Kgokgole Clinic</v>
      </c>
    </row>
    <row r="3016" spans="1:6" x14ac:dyDescent="0.3">
      <c r="A3016" t="s">
        <v>134</v>
      </c>
      <c r="B3016" t="s">
        <v>135</v>
      </c>
      <c r="C3016" t="s">
        <v>3513</v>
      </c>
      <c r="D3016" t="s">
        <v>3519</v>
      </c>
      <c r="E3016">
        <v>362</v>
      </c>
      <c r="F3016" t="str">
        <f>VLOOKUP(D3016,'General IEC Material'!D:D,1,0)</f>
        <v>nw Kgomo-Kgomo Clinic</v>
      </c>
    </row>
    <row r="3017" spans="1:6" x14ac:dyDescent="0.3">
      <c r="A3017" t="s">
        <v>134</v>
      </c>
      <c r="B3017" t="s">
        <v>3634</v>
      </c>
      <c r="C3017" t="s">
        <v>3635</v>
      </c>
      <c r="D3017" t="s">
        <v>3641</v>
      </c>
      <c r="E3017">
        <v>560</v>
      </c>
      <c r="F3017" t="str">
        <f>VLOOKUP(D3017,'General IEC Material'!D:D,1,0)</f>
        <v>nw Kgomotso Clinic</v>
      </c>
    </row>
    <row r="3018" spans="1:6" x14ac:dyDescent="0.3">
      <c r="A3018" t="s">
        <v>134</v>
      </c>
      <c r="B3018" t="s">
        <v>138</v>
      </c>
      <c r="C3018" t="s">
        <v>3607</v>
      </c>
      <c r="D3018" t="s">
        <v>3613</v>
      </c>
      <c r="E3018">
        <v>344</v>
      </c>
      <c r="F3018" t="str">
        <f>VLOOKUP(D3018,'General IEC Material'!D:D,1,0)</f>
        <v>nw Kgotso Clinic</v>
      </c>
    </row>
    <row r="3019" spans="1:6" x14ac:dyDescent="0.3">
      <c r="A3019" t="s">
        <v>134</v>
      </c>
      <c r="B3019" t="s">
        <v>135</v>
      </c>
      <c r="C3019" t="s">
        <v>3537</v>
      </c>
      <c r="D3019" t="s">
        <v>3547</v>
      </c>
      <c r="E3019">
        <v>353</v>
      </c>
      <c r="F3019" t="str">
        <f>VLOOKUP(D3019,'General IEC Material'!D:D,1,0)</f>
        <v>nw Khayakulu Clinic</v>
      </c>
    </row>
    <row r="3020" spans="1:6" x14ac:dyDescent="0.3">
      <c r="A3020" t="s">
        <v>134</v>
      </c>
      <c r="B3020" t="s">
        <v>3634</v>
      </c>
      <c r="C3020" t="s">
        <v>3635</v>
      </c>
      <c r="D3020" t="s">
        <v>3642</v>
      </c>
      <c r="E3020">
        <v>738</v>
      </c>
      <c r="F3020" t="str">
        <f>VLOOKUP(D3020,'General IEC Material'!D:D,1,0)</f>
        <v>nw Khudutlou Clinic</v>
      </c>
    </row>
    <row r="3021" spans="1:6" x14ac:dyDescent="0.3">
      <c r="A3021" t="s">
        <v>134</v>
      </c>
      <c r="B3021" t="s">
        <v>138</v>
      </c>
      <c r="C3021" t="s">
        <v>139</v>
      </c>
      <c r="D3021" t="s">
        <v>3598</v>
      </c>
      <c r="E3021">
        <v>1633</v>
      </c>
      <c r="F3021" t="str">
        <f>VLOOKUP(D3021,'General IEC Material'!D:D,1,0)</f>
        <v>nw Khuma Clinic</v>
      </c>
    </row>
    <row r="3022" spans="1:6" x14ac:dyDescent="0.3">
      <c r="A3022" t="s">
        <v>134</v>
      </c>
      <c r="B3022" t="s">
        <v>3703</v>
      </c>
      <c r="C3022" t="s">
        <v>3750</v>
      </c>
      <c r="D3022" t="s">
        <v>3758</v>
      </c>
      <c r="E3022">
        <v>457</v>
      </c>
      <c r="F3022" t="str">
        <f>VLOOKUP(D3022,'General IEC Material'!D:D,1,0)</f>
        <v>nw Khunotswana Clinic</v>
      </c>
    </row>
    <row r="3023" spans="1:6" x14ac:dyDescent="0.3">
      <c r="A3023" t="s">
        <v>134</v>
      </c>
      <c r="B3023" t="s">
        <v>135</v>
      </c>
      <c r="C3023" t="s">
        <v>3537</v>
      </c>
      <c r="D3023" t="s">
        <v>3548</v>
      </c>
      <c r="E3023">
        <v>412</v>
      </c>
      <c r="F3023" t="str">
        <f>VLOOKUP(D3023,'General IEC Material'!D:D,1,0)</f>
        <v>nw Koedoesrand Clinic</v>
      </c>
    </row>
    <row r="3024" spans="1:6" x14ac:dyDescent="0.3">
      <c r="A3024" t="s">
        <v>134</v>
      </c>
      <c r="B3024" t="s">
        <v>135</v>
      </c>
      <c r="C3024" t="s">
        <v>3537</v>
      </c>
      <c r="D3024" t="s">
        <v>3549</v>
      </c>
      <c r="E3024">
        <v>483</v>
      </c>
      <c r="F3024" t="str">
        <f>VLOOKUP(D3024,'General IEC Material'!D:D,1,0)</f>
        <v>nw Koffiekraal Clinic</v>
      </c>
    </row>
    <row r="3025" spans="1:6" x14ac:dyDescent="0.3">
      <c r="A3025" t="s">
        <v>134</v>
      </c>
      <c r="B3025" t="s">
        <v>3634</v>
      </c>
      <c r="C3025" t="s">
        <v>3665</v>
      </c>
      <c r="D3025" t="s">
        <v>3673</v>
      </c>
      <c r="E3025">
        <v>344</v>
      </c>
      <c r="F3025" t="str">
        <f>VLOOKUP(D3025,'General IEC Material'!D:D,1,0)</f>
        <v>nw Kokoana Clinic</v>
      </c>
    </row>
    <row r="3026" spans="1:6" x14ac:dyDescent="0.3">
      <c r="A3026" t="s">
        <v>134</v>
      </c>
      <c r="B3026" t="s">
        <v>3634</v>
      </c>
      <c r="C3026" t="s">
        <v>3635</v>
      </c>
      <c r="D3026" t="s">
        <v>3643</v>
      </c>
      <c r="E3026">
        <v>344</v>
      </c>
      <c r="F3026" t="str">
        <f>VLOOKUP(D3026,'General IEC Material'!D:D,1,0)</f>
        <v>nw Kokomeng Clinic</v>
      </c>
    </row>
    <row r="3027" spans="1:6" x14ac:dyDescent="0.3">
      <c r="A3027" t="s">
        <v>134</v>
      </c>
      <c r="B3027" t="s">
        <v>3703</v>
      </c>
      <c r="C3027" t="s">
        <v>3787</v>
      </c>
      <c r="D3027" t="s">
        <v>3793</v>
      </c>
      <c r="E3027">
        <v>344</v>
      </c>
      <c r="F3027" t="str">
        <f>VLOOKUP(D3027,'General IEC Material'!D:D,1,0)</f>
        <v>nw Kopela Clinic</v>
      </c>
    </row>
    <row r="3028" spans="1:6" x14ac:dyDescent="0.3">
      <c r="A3028" t="s">
        <v>134</v>
      </c>
      <c r="B3028" t="s">
        <v>3703</v>
      </c>
      <c r="C3028" t="s">
        <v>3772</v>
      </c>
      <c r="D3028" t="s">
        <v>3774</v>
      </c>
      <c r="E3028">
        <v>656</v>
      </c>
      <c r="F3028" t="str">
        <f>VLOOKUP(D3028,'General IEC Material'!D:D,1,0)</f>
        <v>nw Kraaipan Clinic</v>
      </c>
    </row>
    <row r="3029" spans="1:6" x14ac:dyDescent="0.3">
      <c r="A3029" t="s">
        <v>134</v>
      </c>
      <c r="B3029" t="s">
        <v>135</v>
      </c>
      <c r="C3029" t="s">
        <v>3537</v>
      </c>
      <c r="D3029" t="s">
        <v>3550</v>
      </c>
      <c r="E3029">
        <v>412</v>
      </c>
      <c r="F3029" t="str">
        <f>VLOOKUP(D3029,'General IEC Material'!D:D,1,0)</f>
        <v>nw Kraalhoek Clinic</v>
      </c>
    </row>
    <row r="3030" spans="1:6" x14ac:dyDescent="0.3">
      <c r="A3030" t="s">
        <v>134</v>
      </c>
      <c r="B3030" t="s">
        <v>135</v>
      </c>
      <c r="C3030" t="s">
        <v>3513</v>
      </c>
      <c r="D3030" t="s">
        <v>3520</v>
      </c>
      <c r="E3030">
        <v>524</v>
      </c>
      <c r="F3030" t="str">
        <f>VLOOKUP(D3030,'General IEC Material'!D:D,1,0)</f>
        <v>nw Kromkuil (Mpho-ya-batho) Clinic</v>
      </c>
    </row>
    <row r="3031" spans="1:6" x14ac:dyDescent="0.3">
      <c r="A3031" t="s">
        <v>134</v>
      </c>
      <c r="B3031" t="s">
        <v>3634</v>
      </c>
      <c r="C3031" t="s">
        <v>3665</v>
      </c>
      <c r="D3031" t="s">
        <v>3674</v>
      </c>
      <c r="E3031">
        <v>353</v>
      </c>
      <c r="F3031" t="str">
        <f>VLOOKUP(D3031,'General IEC Material'!D:D,1,0)</f>
        <v>nw Kudunkgwane Clinic</v>
      </c>
    </row>
    <row r="3032" spans="1:6" x14ac:dyDescent="0.3">
      <c r="A3032" t="s">
        <v>134</v>
      </c>
      <c r="B3032" t="s">
        <v>3703</v>
      </c>
      <c r="C3032" t="s">
        <v>3787</v>
      </c>
      <c r="D3032" t="s">
        <v>3794</v>
      </c>
      <c r="E3032">
        <v>1015</v>
      </c>
      <c r="F3032" t="str">
        <f>VLOOKUP(D3032,'General IEC Material'!D:D,1,0)</f>
        <v>nw Kunana Clinic</v>
      </c>
    </row>
    <row r="3033" spans="1:6" x14ac:dyDescent="0.3">
      <c r="A3033" t="s">
        <v>134</v>
      </c>
      <c r="B3033" t="s">
        <v>135</v>
      </c>
      <c r="C3033" t="s">
        <v>3513</v>
      </c>
      <c r="D3033" t="s">
        <v>3521</v>
      </c>
      <c r="E3033">
        <v>1112</v>
      </c>
      <c r="F3033" t="str">
        <f>VLOOKUP(D3033,'General IEC Material'!D:D,1,0)</f>
        <v>nw Lebotloane Clinic</v>
      </c>
    </row>
    <row r="3034" spans="1:6" x14ac:dyDescent="0.3">
      <c r="A3034" t="s">
        <v>134</v>
      </c>
      <c r="B3034" t="s">
        <v>138</v>
      </c>
      <c r="C3034" t="s">
        <v>3625</v>
      </c>
      <c r="D3034" t="s">
        <v>3628</v>
      </c>
      <c r="E3034">
        <v>1104</v>
      </c>
      <c r="F3034" t="str">
        <f>VLOOKUP(D3034,'General IEC Material'!D:D,1,0)</f>
        <v>nw Leeudoringstad CHC</v>
      </c>
    </row>
    <row r="3035" spans="1:6" x14ac:dyDescent="0.3">
      <c r="A3035" t="s">
        <v>134</v>
      </c>
      <c r="B3035" t="s">
        <v>135</v>
      </c>
      <c r="C3035" t="s">
        <v>3513</v>
      </c>
      <c r="D3035" t="s">
        <v>3522</v>
      </c>
      <c r="E3035">
        <v>696</v>
      </c>
      <c r="F3035" t="str">
        <f>VLOOKUP(D3035,'General IEC Material'!D:D,1,0)</f>
        <v>nw Lefatlheng Clinic</v>
      </c>
    </row>
    <row r="3036" spans="1:6" x14ac:dyDescent="0.3">
      <c r="A3036" t="s">
        <v>134</v>
      </c>
      <c r="B3036" t="s">
        <v>135</v>
      </c>
      <c r="C3036" t="s">
        <v>3537</v>
      </c>
      <c r="D3036" t="s">
        <v>3551</v>
      </c>
      <c r="E3036">
        <v>371</v>
      </c>
      <c r="F3036" t="str">
        <f>VLOOKUP(D3036,'General IEC Material'!D:D,1,0)</f>
        <v>nw Legkraal Clinic</v>
      </c>
    </row>
    <row r="3037" spans="1:6" x14ac:dyDescent="0.3">
      <c r="A3037" t="s">
        <v>134</v>
      </c>
      <c r="B3037" t="s">
        <v>3703</v>
      </c>
      <c r="C3037" t="s">
        <v>3750</v>
      </c>
      <c r="D3037" t="s">
        <v>3759</v>
      </c>
      <c r="E3037">
        <v>575</v>
      </c>
      <c r="F3037" t="str">
        <f>VLOOKUP(D3037,'General IEC Material'!D:D,1,0)</f>
        <v>nw Lehurutshe Clinic</v>
      </c>
    </row>
    <row r="3038" spans="1:6" x14ac:dyDescent="0.3">
      <c r="A3038" t="s">
        <v>134</v>
      </c>
      <c r="B3038" t="s">
        <v>3703</v>
      </c>
      <c r="C3038" t="s">
        <v>3750</v>
      </c>
      <c r="D3038" t="s">
        <v>3760</v>
      </c>
      <c r="E3038">
        <v>353</v>
      </c>
      <c r="F3038" t="str">
        <f>VLOOKUP(D3038,'General IEC Material'!D:D,1,0)</f>
        <v>nw Lekgophung Clinic</v>
      </c>
    </row>
    <row r="3039" spans="1:6" x14ac:dyDescent="0.3">
      <c r="A3039" t="s">
        <v>134</v>
      </c>
      <c r="B3039" t="s">
        <v>3703</v>
      </c>
      <c r="C3039" t="s">
        <v>3722</v>
      </c>
      <c r="D3039" t="s">
        <v>3725</v>
      </c>
      <c r="E3039">
        <v>1202</v>
      </c>
      <c r="F3039" t="str">
        <f>VLOOKUP(D3039,'General IEC Material'!D:D,1,0)</f>
        <v>nw Lekoko CHC</v>
      </c>
    </row>
    <row r="3040" spans="1:6" x14ac:dyDescent="0.3">
      <c r="A3040" t="s">
        <v>134</v>
      </c>
      <c r="B3040" t="s">
        <v>138</v>
      </c>
      <c r="C3040" t="s">
        <v>3607</v>
      </c>
      <c r="D3040" t="s">
        <v>3614</v>
      </c>
      <c r="E3040">
        <v>1181</v>
      </c>
      <c r="F3040" t="str">
        <f>VLOOKUP(D3040,'General IEC Material'!D:D,1,0)</f>
        <v>nw Lesego Clinic</v>
      </c>
    </row>
    <row r="3041" spans="1:6" x14ac:dyDescent="0.3">
      <c r="A3041" t="s">
        <v>134</v>
      </c>
      <c r="B3041" t="s">
        <v>3703</v>
      </c>
      <c r="C3041" t="s">
        <v>3772</v>
      </c>
      <c r="D3041" t="s">
        <v>3775</v>
      </c>
      <c r="E3041">
        <v>407</v>
      </c>
      <c r="F3041" t="str">
        <f>VLOOKUP(D3041,'General IEC Material'!D:D,1,0)</f>
        <v>nw Lesego Digital Village Clinic</v>
      </c>
    </row>
    <row r="3042" spans="1:6" x14ac:dyDescent="0.3">
      <c r="A3042" t="s">
        <v>134</v>
      </c>
      <c r="B3042" t="s">
        <v>135</v>
      </c>
      <c r="C3042" t="s">
        <v>3537</v>
      </c>
      <c r="D3042" t="s">
        <v>3552</v>
      </c>
      <c r="E3042">
        <v>541</v>
      </c>
      <c r="F3042" t="str">
        <f>VLOOKUP(D3042,'General IEC Material'!D:D,1,0)</f>
        <v>nw Lesetlheng Clinic</v>
      </c>
    </row>
    <row r="3043" spans="1:6" x14ac:dyDescent="0.3">
      <c r="A3043" t="s">
        <v>134</v>
      </c>
      <c r="B3043" t="s">
        <v>3634</v>
      </c>
      <c r="C3043" t="s">
        <v>3635</v>
      </c>
      <c r="D3043" t="s">
        <v>3644</v>
      </c>
      <c r="E3043">
        <v>344</v>
      </c>
      <c r="F3043" t="str">
        <f>VLOOKUP(D3043,'General IEC Material'!D:D,1,0)</f>
        <v>nw Leshobo Clinic</v>
      </c>
    </row>
    <row r="3044" spans="1:6" x14ac:dyDescent="0.3">
      <c r="A3044" t="s">
        <v>134</v>
      </c>
      <c r="B3044" t="s">
        <v>135</v>
      </c>
      <c r="C3044" t="s">
        <v>136</v>
      </c>
      <c r="D3044" t="s">
        <v>459</v>
      </c>
      <c r="E3044">
        <v>9101</v>
      </c>
      <c r="F3044" t="str">
        <f>VLOOKUP(D3044,'General IEC Material'!D:D,1,0)</f>
        <v>nw Letlhabile CHC</v>
      </c>
    </row>
    <row r="3045" spans="1:6" x14ac:dyDescent="0.3">
      <c r="A3045" t="s">
        <v>134</v>
      </c>
      <c r="B3045" t="s">
        <v>135</v>
      </c>
      <c r="C3045" t="s">
        <v>3537</v>
      </c>
      <c r="D3045" t="s">
        <v>3553</v>
      </c>
      <c r="E3045">
        <v>344</v>
      </c>
      <c r="F3045" t="str">
        <f>VLOOKUP(D3045,'General IEC Material'!D:D,1,0)</f>
        <v>nw Letlhakeng Clinic</v>
      </c>
    </row>
    <row r="3046" spans="1:6" x14ac:dyDescent="0.3">
      <c r="A3046" t="s">
        <v>134</v>
      </c>
      <c r="B3046" t="s">
        <v>3703</v>
      </c>
      <c r="C3046" t="s">
        <v>3787</v>
      </c>
      <c r="D3046" t="s">
        <v>3795</v>
      </c>
      <c r="E3046">
        <v>1202</v>
      </c>
      <c r="F3046" t="str">
        <f>VLOOKUP(D3046,'General IEC Material'!D:D,1,0)</f>
        <v>nw Letsopa Clinic</v>
      </c>
    </row>
    <row r="3047" spans="1:6" x14ac:dyDescent="0.3">
      <c r="A3047" t="s">
        <v>134</v>
      </c>
      <c r="B3047" t="s">
        <v>3703</v>
      </c>
      <c r="C3047" t="s">
        <v>3704</v>
      </c>
      <c r="D3047" t="s">
        <v>3718</v>
      </c>
      <c r="E3047">
        <v>1302</v>
      </c>
      <c r="F3047" t="str">
        <f>VLOOKUP(D3047,'General IEC Material'!D:D,1,0)</f>
        <v>nw Lichtenburg Municipal Clinic</v>
      </c>
    </row>
    <row r="3048" spans="1:6" x14ac:dyDescent="0.3">
      <c r="A3048" t="s">
        <v>134</v>
      </c>
      <c r="B3048" t="s">
        <v>135</v>
      </c>
      <c r="C3048" t="s">
        <v>3537</v>
      </c>
      <c r="D3048" t="s">
        <v>3554</v>
      </c>
      <c r="E3048">
        <v>601</v>
      </c>
      <c r="F3048" t="str">
        <f>VLOOKUP(D3048,'General IEC Material'!D:D,1,0)</f>
        <v>nw Lincoe Clinic</v>
      </c>
    </row>
    <row r="3049" spans="1:6" x14ac:dyDescent="0.3">
      <c r="A3049" t="s">
        <v>134</v>
      </c>
      <c r="B3049" t="s">
        <v>3703</v>
      </c>
      <c r="C3049" t="s">
        <v>3750</v>
      </c>
      <c r="D3049" t="s">
        <v>3761</v>
      </c>
      <c r="E3049">
        <v>353</v>
      </c>
      <c r="F3049" t="str">
        <f>VLOOKUP(D3049,'General IEC Material'!D:D,1,0)</f>
        <v>nw Lobatla Clinic</v>
      </c>
    </row>
    <row r="3050" spans="1:6" x14ac:dyDescent="0.3">
      <c r="A3050" t="s">
        <v>134</v>
      </c>
      <c r="B3050" t="s">
        <v>3703</v>
      </c>
      <c r="C3050" t="s">
        <v>3772</v>
      </c>
      <c r="D3050" t="s">
        <v>3776</v>
      </c>
      <c r="E3050">
        <v>536</v>
      </c>
      <c r="F3050" t="str">
        <f>VLOOKUP(D3050,'General IEC Material'!D:D,1,0)</f>
        <v>nw Logageng Clinic</v>
      </c>
    </row>
    <row r="3051" spans="1:6" x14ac:dyDescent="0.3">
      <c r="A3051" t="s">
        <v>134</v>
      </c>
      <c r="B3051" t="s">
        <v>3703</v>
      </c>
      <c r="C3051" t="s">
        <v>3722</v>
      </c>
      <c r="D3051" t="s">
        <v>3726</v>
      </c>
      <c r="E3051">
        <v>362</v>
      </c>
      <c r="F3051" t="str">
        <f>VLOOKUP(D3051,'General IEC Material'!D:D,1,0)</f>
        <v>nw Lokaleng Clinic</v>
      </c>
    </row>
    <row r="3052" spans="1:6" x14ac:dyDescent="0.3">
      <c r="A3052" t="s">
        <v>134</v>
      </c>
      <c r="B3052" t="s">
        <v>3703</v>
      </c>
      <c r="C3052" t="s">
        <v>3722</v>
      </c>
      <c r="D3052" t="s">
        <v>3727</v>
      </c>
      <c r="E3052">
        <v>1617</v>
      </c>
      <c r="F3052" t="str">
        <f>VLOOKUP(D3052,'General IEC Material'!D:D,1,0)</f>
        <v>nw Lonely Park Clinic</v>
      </c>
    </row>
    <row r="3053" spans="1:6" x14ac:dyDescent="0.3">
      <c r="A3053" t="s">
        <v>134</v>
      </c>
      <c r="B3053" t="s">
        <v>3703</v>
      </c>
      <c r="C3053" t="s">
        <v>3772</v>
      </c>
      <c r="D3053" t="s">
        <v>3777</v>
      </c>
      <c r="E3053">
        <v>344</v>
      </c>
      <c r="F3053" t="str">
        <f>VLOOKUP(D3053,'General IEC Material'!D:D,1,0)</f>
        <v>nw Loporung Clinic</v>
      </c>
    </row>
    <row r="3054" spans="1:6" x14ac:dyDescent="0.3">
      <c r="A3054" t="s">
        <v>134</v>
      </c>
      <c r="B3054" t="s">
        <v>3634</v>
      </c>
      <c r="C3054" t="s">
        <v>3635</v>
      </c>
      <c r="D3054" t="s">
        <v>3645</v>
      </c>
      <c r="E3054">
        <v>387</v>
      </c>
      <c r="F3054" t="str">
        <f>VLOOKUP(D3054,'General IEC Material'!D:D,1,0)</f>
        <v>nw Lower Majeakgoro Clinic</v>
      </c>
    </row>
    <row r="3055" spans="1:6" x14ac:dyDescent="0.3">
      <c r="A3055" t="s">
        <v>134</v>
      </c>
      <c r="B3055" t="s">
        <v>135</v>
      </c>
      <c r="C3055" t="s">
        <v>137</v>
      </c>
      <c r="D3055" t="s">
        <v>474</v>
      </c>
      <c r="E3055">
        <v>2826</v>
      </c>
      <c r="F3055" t="str">
        <f>VLOOKUP(D3055,'General IEC Material'!D:D,1,0)</f>
        <v>nw Luka Clinic</v>
      </c>
    </row>
    <row r="3056" spans="1:6" x14ac:dyDescent="0.3">
      <c r="A3056" t="s">
        <v>134</v>
      </c>
      <c r="B3056" t="s">
        <v>135</v>
      </c>
      <c r="C3056" t="s">
        <v>3537</v>
      </c>
      <c r="D3056" t="s">
        <v>3555</v>
      </c>
      <c r="E3056">
        <v>1187</v>
      </c>
      <c r="F3056" t="str">
        <f>VLOOKUP(D3056,'General IEC Material'!D:D,1,0)</f>
        <v>nw Mabeskraal CHC</v>
      </c>
    </row>
    <row r="3057" spans="1:6" x14ac:dyDescent="0.3">
      <c r="A3057" t="s">
        <v>134</v>
      </c>
      <c r="B3057" t="s">
        <v>135</v>
      </c>
      <c r="C3057" t="s">
        <v>136</v>
      </c>
      <c r="D3057" t="s">
        <v>460</v>
      </c>
      <c r="E3057">
        <v>2278</v>
      </c>
      <c r="F3057" t="str">
        <f>VLOOKUP(D3057,'General IEC Material'!D:D,1,0)</f>
        <v>nw Maboloka Clinic</v>
      </c>
    </row>
    <row r="3058" spans="1:6" x14ac:dyDescent="0.3">
      <c r="A3058" t="s">
        <v>134</v>
      </c>
      <c r="B3058" t="s">
        <v>3703</v>
      </c>
      <c r="C3058" t="s">
        <v>3772</v>
      </c>
      <c r="D3058" t="s">
        <v>3778</v>
      </c>
      <c r="E3058">
        <v>344</v>
      </c>
      <c r="F3058" t="str">
        <f>VLOOKUP(D3058,'General IEC Material'!D:D,1,0)</f>
        <v>nw Mabule Clinic</v>
      </c>
    </row>
    <row r="3059" spans="1:6" x14ac:dyDescent="0.3">
      <c r="A3059" t="s">
        <v>134</v>
      </c>
      <c r="B3059" t="s">
        <v>3703</v>
      </c>
      <c r="C3059" t="s">
        <v>3722</v>
      </c>
      <c r="D3059" t="s">
        <v>3728</v>
      </c>
      <c r="E3059">
        <v>517</v>
      </c>
      <c r="F3059" t="str">
        <f>VLOOKUP(D3059,'General IEC Material'!D:D,1,0)</f>
        <v>nw Madibe A Makgabane Clinic</v>
      </c>
    </row>
    <row r="3060" spans="1:6" x14ac:dyDescent="0.3">
      <c r="A3060" t="s">
        <v>134</v>
      </c>
      <c r="B3060" t="s">
        <v>135</v>
      </c>
      <c r="C3060" t="s">
        <v>136</v>
      </c>
      <c r="D3060" t="s">
        <v>461</v>
      </c>
      <c r="E3060">
        <v>2033</v>
      </c>
      <c r="F3060" t="str">
        <f>VLOOKUP(D3060,'General IEC Material'!D:D,1,0)</f>
        <v>nw Madibeng Clinic</v>
      </c>
    </row>
    <row r="3061" spans="1:6" x14ac:dyDescent="0.3">
      <c r="A3061" t="s">
        <v>134</v>
      </c>
      <c r="B3061" t="s">
        <v>3703</v>
      </c>
      <c r="C3061" t="s">
        <v>3772</v>
      </c>
      <c r="D3061" t="s">
        <v>3779</v>
      </c>
      <c r="E3061">
        <v>545</v>
      </c>
      <c r="F3061" t="str">
        <f>VLOOKUP(D3061,'General IEC Material'!D:D,1,0)</f>
        <v>nw Madibogopan Clinic</v>
      </c>
    </row>
    <row r="3062" spans="1:6" x14ac:dyDescent="0.3">
      <c r="A3062" t="s">
        <v>134</v>
      </c>
      <c r="B3062" t="s">
        <v>135</v>
      </c>
      <c r="C3062" t="s">
        <v>136</v>
      </c>
      <c r="D3062" t="s">
        <v>3506</v>
      </c>
      <c r="E3062">
        <v>1735</v>
      </c>
      <c r="F3062" t="str">
        <f>VLOOKUP(D3062,'General IEC Material'!D:D,1,0)</f>
        <v>nw Madidi (Kleinfontein) Clinic</v>
      </c>
    </row>
    <row r="3063" spans="1:6" x14ac:dyDescent="0.3">
      <c r="A3063" t="s">
        <v>134</v>
      </c>
      <c r="B3063" t="s">
        <v>135</v>
      </c>
      <c r="C3063" t="s">
        <v>3537</v>
      </c>
      <c r="D3063" t="s">
        <v>3556</v>
      </c>
      <c r="E3063">
        <v>691</v>
      </c>
      <c r="F3063" t="str">
        <f>VLOOKUP(D3063,'General IEC Material'!D:D,1,0)</f>
        <v>nw Madikwe Clinic</v>
      </c>
    </row>
    <row r="3064" spans="1:6" x14ac:dyDescent="0.3">
      <c r="A3064" t="s">
        <v>134</v>
      </c>
      <c r="B3064" t="s">
        <v>3634</v>
      </c>
      <c r="C3064" t="s">
        <v>3635</v>
      </c>
      <c r="D3064" t="s">
        <v>3646</v>
      </c>
      <c r="E3064">
        <v>362</v>
      </c>
      <c r="F3064" t="str">
        <f>VLOOKUP(D3064,'General IEC Material'!D:D,1,0)</f>
        <v>nw Madipelesa Clinic</v>
      </c>
    </row>
    <row r="3065" spans="1:6" x14ac:dyDescent="0.3">
      <c r="A3065" t="s">
        <v>134</v>
      </c>
      <c r="B3065" t="s">
        <v>3634</v>
      </c>
      <c r="C3065" t="s">
        <v>3635</v>
      </c>
      <c r="D3065" t="s">
        <v>3647</v>
      </c>
      <c r="E3065">
        <v>353</v>
      </c>
      <c r="F3065" t="str">
        <f>VLOOKUP(D3065,'General IEC Material'!D:D,1,0)</f>
        <v>nw Maganeng Clinic</v>
      </c>
    </row>
    <row r="3066" spans="1:6" x14ac:dyDescent="0.3">
      <c r="A3066" t="s">
        <v>134</v>
      </c>
      <c r="B3066" t="s">
        <v>3634</v>
      </c>
      <c r="C3066" t="s">
        <v>3635</v>
      </c>
      <c r="D3066" t="s">
        <v>3648</v>
      </c>
      <c r="E3066">
        <v>542</v>
      </c>
      <c r="F3066" t="str">
        <f>VLOOKUP(D3066,'General IEC Material'!D:D,1,0)</f>
        <v>nw Magogong Clinic</v>
      </c>
    </row>
    <row r="3067" spans="1:6" x14ac:dyDescent="0.3">
      <c r="A3067" t="s">
        <v>134</v>
      </c>
      <c r="B3067" t="s">
        <v>3703</v>
      </c>
      <c r="C3067" t="s">
        <v>3722</v>
      </c>
      <c r="D3067" t="s">
        <v>3729</v>
      </c>
      <c r="E3067">
        <v>1065</v>
      </c>
      <c r="F3067" t="str">
        <f>VLOOKUP(D3067,'General IEC Material'!D:D,1,0)</f>
        <v>nw Magogwe Clinic</v>
      </c>
    </row>
    <row r="3068" spans="1:6" x14ac:dyDescent="0.3">
      <c r="A3068" t="s">
        <v>134</v>
      </c>
      <c r="B3068" t="s">
        <v>3703</v>
      </c>
      <c r="C3068" t="s">
        <v>3722</v>
      </c>
      <c r="D3068" t="s">
        <v>3730</v>
      </c>
      <c r="E3068">
        <v>1368</v>
      </c>
      <c r="F3068" t="str">
        <f>VLOOKUP(D3068,'General IEC Material'!D:D,1,0)</f>
        <v>nw Mahikeng Gateway Clinic</v>
      </c>
    </row>
    <row r="3069" spans="1:6" x14ac:dyDescent="0.3">
      <c r="A3069" t="s">
        <v>134</v>
      </c>
      <c r="B3069" t="s">
        <v>135</v>
      </c>
      <c r="C3069" t="s">
        <v>136</v>
      </c>
      <c r="D3069" t="s">
        <v>462</v>
      </c>
      <c r="E3069">
        <v>3729</v>
      </c>
      <c r="F3069" t="str">
        <f>VLOOKUP(D3069,'General IEC Material'!D:D,1,0)</f>
        <v>nw Majakaneng Clinic</v>
      </c>
    </row>
    <row r="3070" spans="1:6" x14ac:dyDescent="0.3">
      <c r="A3070" t="s">
        <v>134</v>
      </c>
      <c r="B3070" t="s">
        <v>138</v>
      </c>
      <c r="C3070" t="s">
        <v>139</v>
      </c>
      <c r="D3070" t="s">
        <v>3599</v>
      </c>
      <c r="E3070">
        <v>2073</v>
      </c>
      <c r="F3070" t="str">
        <f>VLOOKUP(D3070,'General IEC Material'!D:D,1,0)</f>
        <v>nw Majara Sephapo Clinic</v>
      </c>
    </row>
    <row r="3071" spans="1:6" x14ac:dyDescent="0.3">
      <c r="A3071" t="s">
        <v>134</v>
      </c>
      <c r="B3071" t="s">
        <v>135</v>
      </c>
      <c r="C3071" t="s">
        <v>3513</v>
      </c>
      <c r="D3071" t="s">
        <v>3523</v>
      </c>
      <c r="E3071">
        <v>1206</v>
      </c>
      <c r="F3071" t="str">
        <f>VLOOKUP(D3071,'General IEC Material'!D:D,1,0)</f>
        <v>nw Makapanstad (Seaparankwe) Clinic</v>
      </c>
    </row>
    <row r="3072" spans="1:6" x14ac:dyDescent="0.3">
      <c r="A3072" t="s">
        <v>134</v>
      </c>
      <c r="B3072" t="s">
        <v>3703</v>
      </c>
      <c r="C3072" t="s">
        <v>3772</v>
      </c>
      <c r="D3072" t="s">
        <v>3780</v>
      </c>
      <c r="E3072">
        <v>425</v>
      </c>
      <c r="F3072" t="str">
        <f>VLOOKUP(D3072,'General IEC Material'!D:D,1,0)</f>
        <v>nw Makgobistadt CHC</v>
      </c>
    </row>
    <row r="3073" spans="1:6" x14ac:dyDescent="0.3">
      <c r="A3073" t="s">
        <v>134</v>
      </c>
      <c r="B3073" t="s">
        <v>3703</v>
      </c>
      <c r="C3073" t="s">
        <v>3722</v>
      </c>
      <c r="D3073" t="s">
        <v>3731</v>
      </c>
      <c r="E3073">
        <v>525</v>
      </c>
      <c r="F3073" t="str">
        <f>VLOOKUP(D3073,'General IEC Material'!D:D,1,0)</f>
        <v>nw Makouspan Clinic</v>
      </c>
    </row>
    <row r="3074" spans="1:6" x14ac:dyDescent="0.3">
      <c r="A3074" t="s">
        <v>134</v>
      </c>
      <c r="B3074" t="s">
        <v>138</v>
      </c>
      <c r="C3074" t="s">
        <v>3625</v>
      </c>
      <c r="D3074" t="s">
        <v>3629</v>
      </c>
      <c r="E3074">
        <v>550</v>
      </c>
      <c r="F3074" t="str">
        <f>VLOOKUP(D3074,'General IEC Material'!D:D,1,0)</f>
        <v>nw Makwassie Clinic</v>
      </c>
    </row>
    <row r="3075" spans="1:6" x14ac:dyDescent="0.3">
      <c r="A3075" t="s">
        <v>134</v>
      </c>
      <c r="B3075" t="s">
        <v>3634</v>
      </c>
      <c r="C3075" t="s">
        <v>3635</v>
      </c>
      <c r="D3075" t="s">
        <v>3649</v>
      </c>
      <c r="E3075">
        <v>484</v>
      </c>
      <c r="F3075" t="str">
        <f>VLOOKUP(D3075,'General IEC Material'!D:D,1,0)</f>
        <v>nw Mammutla Clinic</v>
      </c>
    </row>
    <row r="3076" spans="1:6" x14ac:dyDescent="0.3">
      <c r="A3076" t="s">
        <v>134</v>
      </c>
      <c r="B3076" t="s">
        <v>3634</v>
      </c>
      <c r="C3076" t="s">
        <v>3691</v>
      </c>
      <c r="D3076" t="s">
        <v>3696</v>
      </c>
      <c r="E3076">
        <v>1608</v>
      </c>
      <c r="F3076" t="str">
        <f>VLOOKUP(D3076,'General IEC Material'!D:D,1,0)</f>
        <v>nw Mamusa CHC</v>
      </c>
    </row>
    <row r="3077" spans="1:6" x14ac:dyDescent="0.3">
      <c r="A3077" t="s">
        <v>134</v>
      </c>
      <c r="B3077" t="s">
        <v>3634</v>
      </c>
      <c r="C3077" t="s">
        <v>3635</v>
      </c>
      <c r="D3077" t="s">
        <v>3650</v>
      </c>
      <c r="E3077">
        <v>604</v>
      </c>
      <c r="F3077" t="str">
        <f>VLOOKUP(D3077,'General IEC Material'!D:D,1,0)</f>
        <v>nw Manthe CHC</v>
      </c>
    </row>
    <row r="3078" spans="1:6" x14ac:dyDescent="0.3">
      <c r="A3078" t="s">
        <v>134</v>
      </c>
      <c r="B3078" t="s">
        <v>3634</v>
      </c>
      <c r="C3078" t="s">
        <v>3635</v>
      </c>
      <c r="D3078" t="s">
        <v>3651</v>
      </c>
      <c r="E3078">
        <v>389</v>
      </c>
      <c r="F3078" t="str">
        <f>VLOOKUP(D3078,'General IEC Material'!D:D,1,0)</f>
        <v>nw Maphoitsile Clinic</v>
      </c>
    </row>
    <row r="3079" spans="1:6" x14ac:dyDescent="0.3">
      <c r="A3079" t="s">
        <v>134</v>
      </c>
      <c r="B3079" t="s">
        <v>138</v>
      </c>
      <c r="C3079" t="s">
        <v>139</v>
      </c>
      <c r="D3079" t="s">
        <v>3600</v>
      </c>
      <c r="E3079">
        <v>1862</v>
      </c>
      <c r="F3079" t="str">
        <f>VLOOKUP(D3079,'General IEC Material'!D:D,1,0)</f>
        <v>nw Marcus Zinzele Clinic</v>
      </c>
    </row>
    <row r="3080" spans="1:6" x14ac:dyDescent="0.3">
      <c r="A3080" t="s">
        <v>134</v>
      </c>
      <c r="B3080" t="s">
        <v>3703</v>
      </c>
      <c r="C3080" t="s">
        <v>3772</v>
      </c>
      <c r="D3080" t="s">
        <v>3781</v>
      </c>
      <c r="E3080">
        <v>697</v>
      </c>
      <c r="F3080" t="str">
        <f>VLOOKUP(D3080,'General IEC Material'!D:D,1,0)</f>
        <v>nw Mareetsane Clinic</v>
      </c>
    </row>
    <row r="3081" spans="1:6" x14ac:dyDescent="0.3">
      <c r="A3081" t="s">
        <v>134</v>
      </c>
      <c r="B3081" t="s">
        <v>135</v>
      </c>
      <c r="C3081" t="s">
        <v>137</v>
      </c>
      <c r="D3081" t="s">
        <v>475</v>
      </c>
      <c r="E3081">
        <v>2423</v>
      </c>
      <c r="F3081" t="str">
        <f>VLOOKUP(D3081,'General IEC Material'!D:D,1,0)</f>
        <v>nw Marikana Clinic</v>
      </c>
    </row>
    <row r="3082" spans="1:6" x14ac:dyDescent="0.3">
      <c r="A3082" t="s">
        <v>134</v>
      </c>
      <c r="B3082" t="s">
        <v>3703</v>
      </c>
      <c r="C3082" t="s">
        <v>3722</v>
      </c>
      <c r="D3082" t="s">
        <v>3732</v>
      </c>
      <c r="E3082">
        <v>485</v>
      </c>
      <c r="F3082" t="str">
        <f>VLOOKUP(D3082,'General IEC Material'!D:D,1,0)</f>
        <v>nw Maruping Clinic</v>
      </c>
    </row>
    <row r="3083" spans="1:6" x14ac:dyDescent="0.3">
      <c r="A3083" t="s">
        <v>134</v>
      </c>
      <c r="B3083" t="s">
        <v>3703</v>
      </c>
      <c r="C3083" t="s">
        <v>3772</v>
      </c>
      <c r="D3083" t="s">
        <v>3782</v>
      </c>
      <c r="E3083">
        <v>451</v>
      </c>
      <c r="F3083" t="str">
        <f>VLOOKUP(D3083,'General IEC Material'!D:D,1,0)</f>
        <v>nw Masamane Clinic</v>
      </c>
    </row>
    <row r="3084" spans="1:6" x14ac:dyDescent="0.3">
      <c r="A3084" t="s">
        <v>134</v>
      </c>
      <c r="B3084" t="s">
        <v>3703</v>
      </c>
      <c r="C3084" t="s">
        <v>3722</v>
      </c>
      <c r="D3084" t="s">
        <v>3733</v>
      </c>
      <c r="E3084">
        <v>344</v>
      </c>
      <c r="F3084" t="str">
        <f>VLOOKUP(D3084,'General IEC Material'!D:D,1,0)</f>
        <v>nw Masutlhe 1 Clinic</v>
      </c>
    </row>
    <row r="3085" spans="1:6" x14ac:dyDescent="0.3">
      <c r="A3085" t="s">
        <v>134</v>
      </c>
      <c r="B3085" t="s">
        <v>3703</v>
      </c>
      <c r="C3085" t="s">
        <v>3722</v>
      </c>
      <c r="D3085" t="s">
        <v>3734</v>
      </c>
      <c r="E3085">
        <v>381</v>
      </c>
      <c r="F3085" t="str">
        <f>VLOOKUP(D3085,'General IEC Material'!D:D,1,0)</f>
        <v>nw Masutlhe 2 Clinic</v>
      </c>
    </row>
    <row r="3086" spans="1:6" x14ac:dyDescent="0.3">
      <c r="A3086" t="s">
        <v>134</v>
      </c>
      <c r="B3086" t="s">
        <v>135</v>
      </c>
      <c r="C3086" t="s">
        <v>3513</v>
      </c>
      <c r="D3086" t="s">
        <v>3524</v>
      </c>
      <c r="E3086">
        <v>1507</v>
      </c>
      <c r="F3086" t="str">
        <f>VLOOKUP(D3086,'General IEC Material'!D:D,1,0)</f>
        <v>nw Mathibestad Clinic</v>
      </c>
    </row>
    <row r="3087" spans="1:6" x14ac:dyDescent="0.3">
      <c r="A3087" t="s">
        <v>134</v>
      </c>
      <c r="B3087" t="s">
        <v>135</v>
      </c>
      <c r="C3087" t="s">
        <v>3496</v>
      </c>
      <c r="D3087" t="s">
        <v>3497</v>
      </c>
      <c r="E3087">
        <v>523</v>
      </c>
      <c r="F3087" t="str">
        <f>VLOOKUP(D3087,'General IEC Material'!D:D,1,0)</f>
        <v>nw Mathopestad Clinic</v>
      </c>
    </row>
    <row r="3088" spans="1:6" x14ac:dyDescent="0.3">
      <c r="A3088" t="s">
        <v>134</v>
      </c>
      <c r="B3088" t="s">
        <v>3703</v>
      </c>
      <c r="C3088" t="s">
        <v>3704</v>
      </c>
      <c r="D3088" t="s">
        <v>3719</v>
      </c>
      <c r="E3088">
        <v>379</v>
      </c>
      <c r="F3088" t="str">
        <f>VLOOKUP(D3088,'General IEC Material'!D:D,1,0)</f>
        <v>nw Matile Clinic</v>
      </c>
    </row>
    <row r="3089" spans="1:6" x14ac:dyDescent="0.3">
      <c r="A3089" t="s">
        <v>134</v>
      </c>
      <c r="B3089" t="s">
        <v>3634</v>
      </c>
      <c r="C3089" t="s">
        <v>3635</v>
      </c>
      <c r="D3089" t="s">
        <v>3652</v>
      </c>
      <c r="E3089">
        <v>527</v>
      </c>
      <c r="F3089" t="str">
        <f>VLOOKUP(D3089,'General IEC Material'!D:D,1,0)</f>
        <v>nw Matlapaneng Clinic</v>
      </c>
    </row>
    <row r="3090" spans="1:6" x14ac:dyDescent="0.3">
      <c r="A3090" t="s">
        <v>134</v>
      </c>
      <c r="B3090" t="s">
        <v>3703</v>
      </c>
      <c r="C3090" t="s">
        <v>3722</v>
      </c>
      <c r="D3090" t="s">
        <v>3735</v>
      </c>
      <c r="E3090">
        <v>344</v>
      </c>
      <c r="F3090" t="str">
        <f>VLOOKUP(D3090,'General IEC Material'!D:D,1,0)</f>
        <v>nw Matlhonyane Clinic</v>
      </c>
    </row>
    <row r="3091" spans="1:6" x14ac:dyDescent="0.3">
      <c r="A3091" t="s">
        <v>134</v>
      </c>
      <c r="B3091" t="s">
        <v>3703</v>
      </c>
      <c r="C3091" t="s">
        <v>3772</v>
      </c>
      <c r="D3091" t="s">
        <v>3783</v>
      </c>
      <c r="E3091">
        <v>344</v>
      </c>
      <c r="F3091" t="str">
        <f>VLOOKUP(D3091,'General IEC Material'!D:D,1,0)</f>
        <v>nw Matloding Clinic</v>
      </c>
    </row>
    <row r="3092" spans="1:6" x14ac:dyDescent="0.3">
      <c r="A3092" t="s">
        <v>134</v>
      </c>
      <c r="B3092" t="s">
        <v>135</v>
      </c>
      <c r="C3092" t="s">
        <v>3513</v>
      </c>
      <c r="D3092" t="s">
        <v>3525</v>
      </c>
      <c r="E3092">
        <v>1045</v>
      </c>
      <c r="F3092" t="str">
        <f>VLOOKUP(D3092,'General IEC Material'!D:D,1,0)</f>
        <v>nw Maubane Clinic</v>
      </c>
    </row>
    <row r="3093" spans="1:6" x14ac:dyDescent="0.3">
      <c r="A3093" t="s">
        <v>134</v>
      </c>
      <c r="B3093" t="s">
        <v>3703</v>
      </c>
      <c r="C3093" t="s">
        <v>3722</v>
      </c>
      <c r="D3093" t="s">
        <v>3736</v>
      </c>
      <c r="E3093">
        <v>795</v>
      </c>
      <c r="F3093" t="str">
        <f>VLOOKUP(D3093,'General IEC Material'!D:D,1,0)</f>
        <v>nw Maureen Roberts Clinic</v>
      </c>
    </row>
    <row r="3094" spans="1:6" x14ac:dyDescent="0.3">
      <c r="A3094" t="s">
        <v>134</v>
      </c>
      <c r="B3094" t="s">
        <v>135</v>
      </c>
      <c r="C3094" t="s">
        <v>137</v>
      </c>
      <c r="D3094" t="s">
        <v>3589</v>
      </c>
      <c r="E3094">
        <v>1403</v>
      </c>
      <c r="F3094" t="str">
        <f>VLOOKUP(D3094,'General IEC Material'!D:D,1,0)</f>
        <v>nw Mfidikwe Clinic</v>
      </c>
    </row>
    <row r="3095" spans="1:6" x14ac:dyDescent="0.3">
      <c r="A3095" t="s">
        <v>134</v>
      </c>
      <c r="B3095" t="s">
        <v>3703</v>
      </c>
      <c r="C3095" t="s">
        <v>3722</v>
      </c>
      <c r="D3095" t="s">
        <v>3737</v>
      </c>
      <c r="E3095">
        <v>397</v>
      </c>
      <c r="F3095" t="str">
        <f>VLOOKUP(D3095,'General IEC Material'!D:D,1,0)</f>
        <v>nw Miga Clinic</v>
      </c>
    </row>
    <row r="3096" spans="1:6" x14ac:dyDescent="0.3">
      <c r="A3096" t="s">
        <v>134</v>
      </c>
      <c r="B3096" t="s">
        <v>135</v>
      </c>
      <c r="C3096" t="s">
        <v>3513</v>
      </c>
      <c r="D3096" t="s">
        <v>3526</v>
      </c>
      <c r="E3096">
        <v>941</v>
      </c>
      <c r="F3096" t="str">
        <f>VLOOKUP(D3096,'General IEC Material'!D:D,1,0)</f>
        <v>nw Mmakaunyane Clinic</v>
      </c>
    </row>
    <row r="3097" spans="1:6" x14ac:dyDescent="0.3">
      <c r="A3097" t="s">
        <v>134</v>
      </c>
      <c r="B3097" t="s">
        <v>135</v>
      </c>
      <c r="C3097" t="s">
        <v>3537</v>
      </c>
      <c r="D3097" t="s">
        <v>3557</v>
      </c>
      <c r="E3097">
        <v>344</v>
      </c>
      <c r="F3097" t="str">
        <f>VLOOKUP(D3097,'General IEC Material'!D:D,1,0)</f>
        <v>nw Mmankaipaya Clinic</v>
      </c>
    </row>
    <row r="3098" spans="1:6" x14ac:dyDescent="0.3">
      <c r="A3098" t="s">
        <v>134</v>
      </c>
      <c r="B3098" t="s">
        <v>3703</v>
      </c>
      <c r="C3098" t="s">
        <v>3750</v>
      </c>
      <c r="D3098" t="s">
        <v>3762</v>
      </c>
      <c r="E3098">
        <v>344</v>
      </c>
      <c r="F3098" t="str">
        <f>VLOOKUP(D3098,'General IEC Material'!D:D,1,0)</f>
        <v>nw Mmasebudule Clinic</v>
      </c>
    </row>
    <row r="3099" spans="1:6" x14ac:dyDescent="0.3">
      <c r="A3099" t="s">
        <v>134</v>
      </c>
      <c r="B3099" t="s">
        <v>3703</v>
      </c>
      <c r="C3099" t="s">
        <v>3722</v>
      </c>
      <c r="D3099" t="s">
        <v>3738</v>
      </c>
      <c r="E3099">
        <v>1119</v>
      </c>
      <c r="F3099" t="str">
        <f>VLOOKUP(D3099,'General IEC Material'!D:D,1,0)</f>
        <v>nw Mocoseng Clinic</v>
      </c>
    </row>
    <row r="3100" spans="1:6" x14ac:dyDescent="0.3">
      <c r="A3100" t="s">
        <v>134</v>
      </c>
      <c r="B3100" t="s">
        <v>3634</v>
      </c>
      <c r="C3100" t="s">
        <v>3635</v>
      </c>
      <c r="D3100" t="s">
        <v>3653</v>
      </c>
      <c r="E3100">
        <v>362</v>
      </c>
      <c r="F3100" t="str">
        <f>VLOOKUP(D3100,'General IEC Material'!D:D,1,0)</f>
        <v>nw Mocweding Clinic</v>
      </c>
    </row>
    <row r="3101" spans="1:6" x14ac:dyDescent="0.3">
      <c r="A3101" t="s">
        <v>134</v>
      </c>
      <c r="B3101" t="s">
        <v>135</v>
      </c>
      <c r="C3101" t="s">
        <v>3537</v>
      </c>
      <c r="D3101" t="s">
        <v>3558</v>
      </c>
      <c r="E3101">
        <v>896</v>
      </c>
      <c r="F3101" t="str">
        <f>VLOOKUP(D3101,'General IEC Material'!D:D,1,0)</f>
        <v>nw Modderkuil Clinic</v>
      </c>
    </row>
    <row r="3102" spans="1:6" x14ac:dyDescent="0.3">
      <c r="A3102" t="s">
        <v>134</v>
      </c>
      <c r="B3102" t="s">
        <v>135</v>
      </c>
      <c r="C3102" t="s">
        <v>136</v>
      </c>
      <c r="D3102" t="s">
        <v>3507</v>
      </c>
      <c r="E3102">
        <v>1527</v>
      </c>
      <c r="F3102" t="str">
        <f>VLOOKUP(D3102,'General IEC Material'!D:D,1,0)</f>
        <v>nw Modderspruit Clinic</v>
      </c>
    </row>
    <row r="3103" spans="1:6" x14ac:dyDescent="0.3">
      <c r="A3103" t="s">
        <v>134</v>
      </c>
      <c r="B3103" t="s">
        <v>3703</v>
      </c>
      <c r="C3103" t="s">
        <v>3787</v>
      </c>
      <c r="D3103" t="s">
        <v>3796</v>
      </c>
      <c r="E3103">
        <v>344</v>
      </c>
      <c r="F3103" t="str">
        <f>VLOOKUP(D3103,'General IEC Material'!D:D,1,0)</f>
        <v>nw Mofufutso Clinic</v>
      </c>
    </row>
    <row r="3104" spans="1:6" x14ac:dyDescent="0.3">
      <c r="A3104" t="s">
        <v>134</v>
      </c>
      <c r="B3104" t="s">
        <v>135</v>
      </c>
      <c r="C3104" t="s">
        <v>3513</v>
      </c>
      <c r="D3104" t="s">
        <v>3527</v>
      </c>
      <c r="E3104">
        <v>721</v>
      </c>
      <c r="F3104" t="str">
        <f>VLOOKUP(D3104,'General IEC Material'!D:D,1,0)</f>
        <v>nw Mogogelo Clinic</v>
      </c>
    </row>
    <row r="3105" spans="1:6" x14ac:dyDescent="0.3">
      <c r="A3105" t="s">
        <v>134</v>
      </c>
      <c r="B3105" t="s">
        <v>138</v>
      </c>
      <c r="C3105" t="s">
        <v>3607</v>
      </c>
      <c r="D3105" t="s">
        <v>3615</v>
      </c>
      <c r="E3105">
        <v>353</v>
      </c>
      <c r="F3105" t="str">
        <f>VLOOKUP(D3105,'General IEC Material'!D:D,1,0)</f>
        <v>nw Mogopa Clinic</v>
      </c>
    </row>
    <row r="3106" spans="1:6" x14ac:dyDescent="0.3">
      <c r="A3106" t="s">
        <v>134</v>
      </c>
      <c r="B3106" t="s">
        <v>3703</v>
      </c>
      <c r="C3106" t="s">
        <v>3722</v>
      </c>
      <c r="D3106" t="s">
        <v>3739</v>
      </c>
      <c r="E3106">
        <v>344</v>
      </c>
      <c r="F3106" t="str">
        <f>VLOOKUP(D3106,'General IEC Material'!D:D,1,0)</f>
        <v>nw Mogosane Clinic</v>
      </c>
    </row>
    <row r="3107" spans="1:6" x14ac:dyDescent="0.3">
      <c r="A3107" t="s">
        <v>134</v>
      </c>
      <c r="B3107" t="s">
        <v>135</v>
      </c>
      <c r="C3107" t="s">
        <v>3537</v>
      </c>
      <c r="D3107" t="s">
        <v>3559</v>
      </c>
      <c r="E3107">
        <v>1910</v>
      </c>
      <c r="F3107" t="str">
        <f>VLOOKUP(D3107,'General IEC Material'!D:D,1,0)</f>
        <v>nw Mogwase CHC</v>
      </c>
    </row>
    <row r="3108" spans="1:6" x14ac:dyDescent="0.3">
      <c r="A3108" t="s">
        <v>134</v>
      </c>
      <c r="B3108" t="s">
        <v>138</v>
      </c>
      <c r="C3108" t="s">
        <v>3607</v>
      </c>
      <c r="D3108" t="s">
        <v>3616</v>
      </c>
      <c r="E3108">
        <v>1667</v>
      </c>
      <c r="F3108" t="str">
        <f>VLOOKUP(D3108,'General IEC Material'!D:D,1,0)</f>
        <v>nw Mohadin Clinic</v>
      </c>
    </row>
    <row r="3109" spans="1:6" x14ac:dyDescent="0.3">
      <c r="A3109" t="s">
        <v>134</v>
      </c>
      <c r="B3109" t="s">
        <v>135</v>
      </c>
      <c r="C3109" t="s">
        <v>136</v>
      </c>
      <c r="D3109" t="s">
        <v>3508</v>
      </c>
      <c r="E3109">
        <v>1009</v>
      </c>
      <c r="F3109" t="str">
        <f>VLOOKUP(D3109,'General IEC Material'!D:D,1,0)</f>
        <v>nw Moiletsoane (Buffelsdoorn) Clinic</v>
      </c>
    </row>
    <row r="3110" spans="1:6" x14ac:dyDescent="0.3">
      <c r="A3110" t="s">
        <v>134</v>
      </c>
      <c r="B3110" t="s">
        <v>3634</v>
      </c>
      <c r="C3110" t="s">
        <v>3635</v>
      </c>
      <c r="D3110" t="s">
        <v>3654</v>
      </c>
      <c r="E3110">
        <v>545</v>
      </c>
      <c r="F3110" t="str">
        <f>VLOOKUP(D3110,'General IEC Material'!D:D,1,0)</f>
        <v>nw Mokgareng Clinic</v>
      </c>
    </row>
    <row r="3111" spans="1:6" x14ac:dyDescent="0.3">
      <c r="A3111" t="s">
        <v>134</v>
      </c>
      <c r="B3111" t="s">
        <v>3703</v>
      </c>
      <c r="C3111" t="s">
        <v>3750</v>
      </c>
      <c r="D3111" t="s">
        <v>3763</v>
      </c>
      <c r="E3111">
        <v>627</v>
      </c>
      <c r="F3111" t="str">
        <f>VLOOKUP(D3111,'General IEC Material'!D:D,1,0)</f>
        <v>nw Mokgola Clinic</v>
      </c>
    </row>
    <row r="3112" spans="1:6" x14ac:dyDescent="0.3">
      <c r="A3112" t="s">
        <v>134</v>
      </c>
      <c r="B3112" t="s">
        <v>135</v>
      </c>
      <c r="C3112" t="s">
        <v>3537</v>
      </c>
      <c r="D3112" t="s">
        <v>3560</v>
      </c>
      <c r="E3112">
        <v>344</v>
      </c>
      <c r="F3112" t="str">
        <f>VLOOKUP(D3112,'General IEC Material'!D:D,1,0)</f>
        <v>nw Molatedi Clinic</v>
      </c>
    </row>
    <row r="3113" spans="1:6" x14ac:dyDescent="0.3">
      <c r="A3113" t="s">
        <v>134</v>
      </c>
      <c r="B3113" t="s">
        <v>3634</v>
      </c>
      <c r="C3113" t="s">
        <v>3635</v>
      </c>
      <c r="D3113" t="s">
        <v>3655</v>
      </c>
      <c r="E3113">
        <v>362</v>
      </c>
      <c r="F3113" t="str">
        <f>VLOOKUP(D3113,'General IEC Material'!D:D,1,0)</f>
        <v>nw Molelema Clinic</v>
      </c>
    </row>
    <row r="3114" spans="1:6" x14ac:dyDescent="0.3">
      <c r="A3114" t="s">
        <v>134</v>
      </c>
      <c r="B3114" t="s">
        <v>135</v>
      </c>
      <c r="C3114" t="s">
        <v>3537</v>
      </c>
      <c r="D3114" t="s">
        <v>3561</v>
      </c>
      <c r="E3114">
        <v>344</v>
      </c>
      <c r="F3114" t="str">
        <f>VLOOKUP(D3114,'General IEC Material'!D:D,1,0)</f>
        <v>nw Molorwe Clinic</v>
      </c>
    </row>
    <row r="3115" spans="1:6" x14ac:dyDescent="0.3">
      <c r="A3115" t="s">
        <v>134</v>
      </c>
      <c r="B3115" t="s">
        <v>135</v>
      </c>
      <c r="C3115" t="s">
        <v>137</v>
      </c>
      <c r="D3115" t="s">
        <v>3590</v>
      </c>
      <c r="E3115">
        <v>2212</v>
      </c>
      <c r="F3115" t="str">
        <f>VLOOKUP(D3115,'General IEC Material'!D:D,1,0)</f>
        <v>nw Monakato Clinic</v>
      </c>
    </row>
    <row r="3116" spans="1:6" x14ac:dyDescent="0.3">
      <c r="A3116" t="s">
        <v>134</v>
      </c>
      <c r="B3116" t="s">
        <v>135</v>
      </c>
      <c r="C3116" t="s">
        <v>3537</v>
      </c>
      <c r="D3116" t="s">
        <v>3562</v>
      </c>
      <c r="E3116">
        <v>344</v>
      </c>
      <c r="F3116" t="str">
        <f>VLOOKUP(D3116,'General IEC Material'!D:D,1,0)</f>
        <v>nw Mononono Clinic</v>
      </c>
    </row>
    <row r="3117" spans="1:6" x14ac:dyDescent="0.3">
      <c r="A3117" t="s">
        <v>134</v>
      </c>
      <c r="B3117" t="s">
        <v>135</v>
      </c>
      <c r="C3117" t="s">
        <v>3537</v>
      </c>
      <c r="D3117" t="s">
        <v>3563</v>
      </c>
      <c r="E3117">
        <v>344</v>
      </c>
      <c r="F3117" t="str">
        <f>VLOOKUP(D3117,'General IEC Material'!D:D,1,0)</f>
        <v>nw Montsana Clinic</v>
      </c>
    </row>
    <row r="3118" spans="1:6" x14ac:dyDescent="0.3">
      <c r="A3118" t="s">
        <v>134</v>
      </c>
      <c r="B3118" t="s">
        <v>3703</v>
      </c>
      <c r="C3118" t="s">
        <v>3722</v>
      </c>
      <c r="D3118" t="s">
        <v>3740</v>
      </c>
      <c r="E3118">
        <v>2137</v>
      </c>
      <c r="F3118" t="str">
        <f>VLOOKUP(D3118,'General IEC Material'!D:D,1,0)</f>
        <v>nw Montshioa Stadt CHC</v>
      </c>
    </row>
    <row r="3119" spans="1:6" x14ac:dyDescent="0.3">
      <c r="A3119" t="s">
        <v>134</v>
      </c>
      <c r="B3119" t="s">
        <v>3703</v>
      </c>
      <c r="C3119" t="s">
        <v>3722</v>
      </c>
      <c r="D3119" t="s">
        <v>3741</v>
      </c>
      <c r="E3119">
        <v>2049</v>
      </c>
      <c r="F3119" t="str">
        <f>VLOOKUP(D3119,'General IEC Material'!D:D,1,0)</f>
        <v>nw Montshioa Town Clinic</v>
      </c>
    </row>
    <row r="3120" spans="1:6" x14ac:dyDescent="0.3">
      <c r="A3120" t="s">
        <v>134</v>
      </c>
      <c r="B3120" t="s">
        <v>135</v>
      </c>
      <c r="C3120" t="s">
        <v>3513</v>
      </c>
      <c r="D3120" t="s">
        <v>3528</v>
      </c>
      <c r="E3120">
        <v>550</v>
      </c>
      <c r="F3120" t="str">
        <f>VLOOKUP(D3120,'General IEC Material'!D:D,1,0)</f>
        <v>nw Moretele Clinic</v>
      </c>
    </row>
    <row r="3121" spans="1:6" x14ac:dyDescent="0.3">
      <c r="A3121" t="s">
        <v>134</v>
      </c>
      <c r="B3121" t="s">
        <v>3634</v>
      </c>
      <c r="C3121" t="s">
        <v>3665</v>
      </c>
      <c r="D3121" t="s">
        <v>3675</v>
      </c>
      <c r="E3121">
        <v>425</v>
      </c>
      <c r="F3121" t="str">
        <f>VLOOKUP(D3121,'General IEC Material'!D:D,1,0)</f>
        <v>nw Morokwaneng Clinic</v>
      </c>
    </row>
    <row r="3122" spans="1:6" x14ac:dyDescent="0.3">
      <c r="A3122" t="s">
        <v>134</v>
      </c>
      <c r="B3122" t="s">
        <v>3634</v>
      </c>
      <c r="C3122" t="s">
        <v>3665</v>
      </c>
      <c r="D3122" t="s">
        <v>3676</v>
      </c>
      <c r="E3122">
        <v>1182</v>
      </c>
      <c r="F3122" t="str">
        <f>VLOOKUP(D3122,'General IEC Material'!D:D,1,0)</f>
        <v>nw Morokweng CHC</v>
      </c>
    </row>
    <row r="3123" spans="1:6" x14ac:dyDescent="0.3">
      <c r="A3123" t="s">
        <v>134</v>
      </c>
      <c r="B3123" t="s">
        <v>135</v>
      </c>
      <c r="C3123" t="s">
        <v>3537</v>
      </c>
      <c r="D3123" t="s">
        <v>3564</v>
      </c>
      <c r="E3123">
        <v>699</v>
      </c>
      <c r="F3123" t="str">
        <f>VLOOKUP(D3123,'General IEC Material'!D:D,1,0)</f>
        <v>nw Moruleng Clinic</v>
      </c>
    </row>
    <row r="3124" spans="1:6" x14ac:dyDescent="0.3">
      <c r="A3124" t="s">
        <v>134</v>
      </c>
      <c r="B3124" t="s">
        <v>3703</v>
      </c>
      <c r="C3124" t="s">
        <v>3750</v>
      </c>
      <c r="D3124" t="s">
        <v>3764</v>
      </c>
      <c r="E3124">
        <v>1029</v>
      </c>
      <c r="F3124" t="str">
        <f>VLOOKUP(D3124,'General IEC Material'!D:D,1,0)</f>
        <v>nw Moshana CHC</v>
      </c>
    </row>
    <row r="3125" spans="1:6" x14ac:dyDescent="0.3">
      <c r="A3125" t="s">
        <v>134</v>
      </c>
      <c r="B3125" t="s">
        <v>3634</v>
      </c>
      <c r="C3125" t="s">
        <v>3665</v>
      </c>
      <c r="D3125" t="s">
        <v>3677</v>
      </c>
      <c r="E3125">
        <v>344</v>
      </c>
      <c r="F3125" t="str">
        <f>VLOOKUP(D3125,'General IEC Material'!D:D,1,0)</f>
        <v>nw Moswana Clinic</v>
      </c>
    </row>
    <row r="3126" spans="1:6" x14ac:dyDescent="0.3">
      <c r="A3126" t="s">
        <v>134</v>
      </c>
      <c r="B3126" t="s">
        <v>3703</v>
      </c>
      <c r="C3126" t="s">
        <v>3750</v>
      </c>
      <c r="D3126" t="s">
        <v>3765</v>
      </c>
      <c r="E3126">
        <v>371</v>
      </c>
      <c r="F3126" t="str">
        <f>VLOOKUP(D3126,'General IEC Material'!D:D,1,0)</f>
        <v>nw Mosweu Clinic</v>
      </c>
    </row>
    <row r="3127" spans="1:6" x14ac:dyDescent="0.3">
      <c r="A3127" t="s">
        <v>134</v>
      </c>
      <c r="B3127" t="s">
        <v>3634</v>
      </c>
      <c r="C3127" t="s">
        <v>3635</v>
      </c>
      <c r="D3127" t="s">
        <v>3656</v>
      </c>
      <c r="E3127">
        <v>344</v>
      </c>
      <c r="F3127" t="str">
        <f>VLOOKUP(D3127,'General IEC Material'!D:D,1,0)</f>
        <v>nw Mothanthanyaneng Clinic</v>
      </c>
    </row>
    <row r="3128" spans="1:6" x14ac:dyDescent="0.3">
      <c r="A3128" t="s">
        <v>134</v>
      </c>
      <c r="B3128" t="s">
        <v>135</v>
      </c>
      <c r="C3128" t="s">
        <v>136</v>
      </c>
      <c r="D3128" t="s">
        <v>3509</v>
      </c>
      <c r="E3128">
        <v>2251</v>
      </c>
      <c r="F3128" t="str">
        <f>VLOOKUP(D3128,'General IEC Material'!D:D,1,0)</f>
        <v>nw Mothutlong Clinic</v>
      </c>
    </row>
    <row r="3129" spans="1:6" x14ac:dyDescent="0.3">
      <c r="A3129" t="s">
        <v>134</v>
      </c>
      <c r="B3129" t="s">
        <v>135</v>
      </c>
      <c r="C3129" t="s">
        <v>3537</v>
      </c>
      <c r="D3129" t="s">
        <v>3565</v>
      </c>
      <c r="E3129">
        <v>575</v>
      </c>
      <c r="F3129" t="str">
        <f>VLOOKUP(D3129,'General IEC Material'!D:D,1,0)</f>
        <v>nw Motlhabe Clinic</v>
      </c>
    </row>
    <row r="3130" spans="1:6" x14ac:dyDescent="0.3">
      <c r="A3130" t="s">
        <v>134</v>
      </c>
      <c r="B3130" t="s">
        <v>3703</v>
      </c>
      <c r="C3130" t="s">
        <v>3722</v>
      </c>
      <c r="D3130" t="s">
        <v>3742</v>
      </c>
      <c r="E3130">
        <v>1077</v>
      </c>
      <c r="F3130" t="str">
        <f>VLOOKUP(D3130,'General IEC Material'!D:D,1,0)</f>
        <v>nw Motlhabeng Clinic</v>
      </c>
    </row>
    <row r="3131" spans="1:6" x14ac:dyDescent="0.3">
      <c r="A3131" t="s">
        <v>134</v>
      </c>
      <c r="B3131" t="s">
        <v>3703</v>
      </c>
      <c r="C3131" t="s">
        <v>3750</v>
      </c>
      <c r="D3131" t="s">
        <v>3766</v>
      </c>
      <c r="E3131">
        <v>558</v>
      </c>
      <c r="F3131" t="str">
        <f>VLOOKUP(D3131,'General IEC Material'!D:D,1,0)</f>
        <v>nw Motswedi Clinic</v>
      </c>
    </row>
    <row r="3132" spans="1:6" x14ac:dyDescent="0.3">
      <c r="A3132" t="s">
        <v>134</v>
      </c>
      <c r="B3132" t="s">
        <v>135</v>
      </c>
      <c r="C3132" t="s">
        <v>3537</v>
      </c>
      <c r="D3132" t="s">
        <v>3566</v>
      </c>
      <c r="E3132">
        <v>387</v>
      </c>
      <c r="F3132" t="str">
        <f>VLOOKUP(D3132,'General IEC Material'!D:D,1,0)</f>
        <v>nw Neo Clinic</v>
      </c>
    </row>
    <row r="3133" spans="1:6" x14ac:dyDescent="0.3">
      <c r="A3133" t="s">
        <v>134</v>
      </c>
      <c r="B3133" t="s">
        <v>135</v>
      </c>
      <c r="C3133" t="s">
        <v>3513</v>
      </c>
      <c r="D3133" t="s">
        <v>3529</v>
      </c>
      <c r="E3133">
        <v>490</v>
      </c>
      <c r="F3133" t="str">
        <f>VLOOKUP(D3133,'General IEC Material'!D:D,1,0)</f>
        <v>nw Ngobi Clinic</v>
      </c>
    </row>
    <row r="3134" spans="1:6" x14ac:dyDescent="0.3">
      <c r="A3134" t="s">
        <v>134</v>
      </c>
      <c r="B3134" t="s">
        <v>138</v>
      </c>
      <c r="C3134" t="s">
        <v>139</v>
      </c>
      <c r="D3134" t="s">
        <v>3601</v>
      </c>
      <c r="E3134">
        <v>1582</v>
      </c>
      <c r="F3134" t="str">
        <f>VLOOKUP(D3134,'General IEC Material'!D:D,1,0)</f>
        <v>nw NM Pretorius Gateway Clinic</v>
      </c>
    </row>
    <row r="3135" spans="1:6" x14ac:dyDescent="0.3">
      <c r="A3135" t="s">
        <v>134</v>
      </c>
      <c r="B3135" t="s">
        <v>135</v>
      </c>
      <c r="C3135" t="s">
        <v>3537</v>
      </c>
      <c r="D3135" t="s">
        <v>3567</v>
      </c>
      <c r="E3135">
        <v>362</v>
      </c>
      <c r="F3135" t="str">
        <f>VLOOKUP(D3135,'General IEC Material'!D:D,1,0)</f>
        <v>nw Obakeng Clinic</v>
      </c>
    </row>
    <row r="3136" spans="1:6" x14ac:dyDescent="0.3">
      <c r="A3136" t="s">
        <v>134</v>
      </c>
      <c r="B3136" t="s">
        <v>138</v>
      </c>
      <c r="C3136" t="s">
        <v>139</v>
      </c>
      <c r="D3136" t="s">
        <v>3602</v>
      </c>
      <c r="E3136">
        <v>1433</v>
      </c>
      <c r="F3136" t="str">
        <f>VLOOKUP(D3136,'General IEC Material'!D:D,1,0)</f>
        <v>nw Orkney Town Clinic</v>
      </c>
    </row>
    <row r="3137" spans="1:6" x14ac:dyDescent="0.3">
      <c r="A3137" t="s">
        <v>134</v>
      </c>
      <c r="B3137" t="s">
        <v>3703</v>
      </c>
      <c r="C3137" t="s">
        <v>3787</v>
      </c>
      <c r="D3137" t="s">
        <v>3797</v>
      </c>
      <c r="E3137">
        <v>1306</v>
      </c>
      <c r="F3137" t="str">
        <f>VLOOKUP(D3137,'General IEC Material'!D:D,1,0)</f>
        <v>nw Ottosdal CHC</v>
      </c>
    </row>
    <row r="3138" spans="1:6" x14ac:dyDescent="0.3">
      <c r="A3138" t="s">
        <v>134</v>
      </c>
      <c r="B3138" t="s">
        <v>135</v>
      </c>
      <c r="C3138" t="s">
        <v>136</v>
      </c>
      <c r="D3138" t="s">
        <v>463</v>
      </c>
      <c r="E3138">
        <v>2391</v>
      </c>
      <c r="F3138" t="str">
        <f>VLOOKUP(D3138,'General IEC Material'!D:D,1,0)</f>
        <v>nw Oukasie Clinic</v>
      </c>
    </row>
    <row r="3139" spans="1:6" x14ac:dyDescent="0.3">
      <c r="A3139" t="s">
        <v>134</v>
      </c>
      <c r="B3139" t="s">
        <v>3703</v>
      </c>
      <c r="C3139" t="s">
        <v>3750</v>
      </c>
      <c r="D3139" t="s">
        <v>3767</v>
      </c>
      <c r="E3139">
        <v>344</v>
      </c>
      <c r="F3139" t="str">
        <f>VLOOKUP(D3139,'General IEC Material'!D:D,1,0)</f>
        <v>nw Pachsdraai Clinic</v>
      </c>
    </row>
    <row r="3140" spans="1:6" x14ac:dyDescent="0.3">
      <c r="A3140" t="s">
        <v>134</v>
      </c>
      <c r="B3140" t="s">
        <v>138</v>
      </c>
      <c r="C3140" t="s">
        <v>139</v>
      </c>
      <c r="D3140" t="s">
        <v>485</v>
      </c>
      <c r="E3140">
        <v>3242</v>
      </c>
      <c r="F3140" t="str">
        <f>VLOOKUP(D3140,'General IEC Material'!D:D,1,0)</f>
        <v>nw Park Street Clinic</v>
      </c>
    </row>
    <row r="3141" spans="1:6" x14ac:dyDescent="0.3">
      <c r="A3141" t="s">
        <v>134</v>
      </c>
      <c r="B3141" t="s">
        <v>135</v>
      </c>
      <c r="C3141" t="s">
        <v>3537</v>
      </c>
      <c r="D3141" t="s">
        <v>3568</v>
      </c>
      <c r="E3141">
        <v>1255</v>
      </c>
      <c r="F3141" t="str">
        <f>VLOOKUP(D3141,'General IEC Material'!D:D,1,0)</f>
        <v>nw Pella CHC</v>
      </c>
    </row>
    <row r="3142" spans="1:6" x14ac:dyDescent="0.3">
      <c r="A3142" t="s">
        <v>134</v>
      </c>
      <c r="B3142" t="s">
        <v>135</v>
      </c>
      <c r="C3142" t="s">
        <v>3537</v>
      </c>
      <c r="D3142" t="s">
        <v>3569</v>
      </c>
      <c r="E3142">
        <v>380</v>
      </c>
      <c r="F3142" t="str">
        <f>VLOOKUP(D3142,'General IEC Material'!D:D,1,0)</f>
        <v>nw Phalane Clinic</v>
      </c>
    </row>
    <row r="3143" spans="1:6" x14ac:dyDescent="0.3">
      <c r="A3143" t="s">
        <v>134</v>
      </c>
      <c r="B3143" t="s">
        <v>3634</v>
      </c>
      <c r="C3143" t="s">
        <v>3665</v>
      </c>
      <c r="D3143" t="s">
        <v>3678</v>
      </c>
      <c r="E3143">
        <v>434</v>
      </c>
      <c r="F3143" t="str">
        <f>VLOOKUP(D3143,'General IEC Material'!D:D,1,0)</f>
        <v>nw Phaposane Clinic</v>
      </c>
    </row>
    <row r="3144" spans="1:6" x14ac:dyDescent="0.3">
      <c r="A3144" t="s">
        <v>134</v>
      </c>
      <c r="B3144" t="s">
        <v>135</v>
      </c>
      <c r="C3144" t="s">
        <v>137</v>
      </c>
      <c r="D3144" t="s">
        <v>476</v>
      </c>
      <c r="E3144">
        <v>1937</v>
      </c>
      <c r="F3144" t="str">
        <f>VLOOKUP(D3144,'General IEC Material'!D:D,1,0)</f>
        <v>nw Phatsima Clinic</v>
      </c>
    </row>
    <row r="3145" spans="1:6" x14ac:dyDescent="0.3">
      <c r="A3145" t="s">
        <v>134</v>
      </c>
      <c r="B3145" t="s">
        <v>3634</v>
      </c>
      <c r="C3145" t="s">
        <v>3635</v>
      </c>
      <c r="D3145" t="s">
        <v>3657</v>
      </c>
      <c r="E3145">
        <v>344</v>
      </c>
      <c r="F3145" t="str">
        <f>VLOOKUP(D3145,'General IEC Material'!D:D,1,0)</f>
        <v>nw Picong Clinic</v>
      </c>
    </row>
    <row r="3146" spans="1:6" x14ac:dyDescent="0.3">
      <c r="A3146" t="s">
        <v>134</v>
      </c>
      <c r="B3146" t="s">
        <v>3634</v>
      </c>
      <c r="C3146" t="s">
        <v>3665</v>
      </c>
      <c r="D3146" t="s">
        <v>3679</v>
      </c>
      <c r="E3146">
        <v>379</v>
      </c>
      <c r="F3146" t="str">
        <f>VLOOKUP(D3146,'General IEC Material'!D:D,1,0)</f>
        <v>nw Piet Plessis CHC</v>
      </c>
    </row>
    <row r="3147" spans="1:6" x14ac:dyDescent="0.3">
      <c r="A3147" t="s">
        <v>134</v>
      </c>
      <c r="B3147" t="s">
        <v>135</v>
      </c>
      <c r="C3147" t="s">
        <v>3537</v>
      </c>
      <c r="D3147" t="s">
        <v>3570</v>
      </c>
      <c r="E3147">
        <v>624</v>
      </c>
      <c r="F3147" t="str">
        <f>VLOOKUP(D3147,'General IEC Material'!D:D,1,0)</f>
        <v>nw Pitsedisulejang Clinic</v>
      </c>
    </row>
    <row r="3148" spans="1:6" x14ac:dyDescent="0.3">
      <c r="A3148" t="s">
        <v>134</v>
      </c>
      <c r="B3148" t="s">
        <v>138</v>
      </c>
      <c r="C3148" t="s">
        <v>3607</v>
      </c>
      <c r="D3148" t="s">
        <v>3617</v>
      </c>
      <c r="E3148">
        <v>1711</v>
      </c>
      <c r="F3148" t="str">
        <f>VLOOKUP(D3148,'General IEC Material'!D:D,1,0)</f>
        <v>nw Potchefstroom Clinic</v>
      </c>
    </row>
    <row r="3149" spans="1:6" x14ac:dyDescent="0.3">
      <c r="A3149" t="s">
        <v>134</v>
      </c>
      <c r="B3149" t="s">
        <v>138</v>
      </c>
      <c r="C3149" t="s">
        <v>3607</v>
      </c>
      <c r="D3149" t="s">
        <v>3618</v>
      </c>
      <c r="E3149">
        <v>774</v>
      </c>
      <c r="F3149" t="str">
        <f>VLOOKUP(D3149,'General IEC Material'!D:D,1,0)</f>
        <v>nw Potchefstroom Gateway Clinic</v>
      </c>
    </row>
    <row r="3150" spans="1:6" x14ac:dyDescent="0.3">
      <c r="A3150" t="s">
        <v>134</v>
      </c>
      <c r="B3150" t="s">
        <v>138</v>
      </c>
      <c r="C3150" t="s">
        <v>3607</v>
      </c>
      <c r="D3150" t="s">
        <v>3619</v>
      </c>
      <c r="E3150">
        <v>2633</v>
      </c>
      <c r="F3150" t="str">
        <f>VLOOKUP(D3150,'General IEC Material'!D:D,1,0)</f>
        <v>nw Promosa CHC</v>
      </c>
    </row>
    <row r="3151" spans="1:6" x14ac:dyDescent="0.3">
      <c r="A3151" t="s">
        <v>134</v>
      </c>
      <c r="B3151" t="s">
        <v>3634</v>
      </c>
      <c r="C3151" t="s">
        <v>3635</v>
      </c>
      <c r="D3151" t="s">
        <v>3658</v>
      </c>
      <c r="E3151">
        <v>732</v>
      </c>
      <c r="F3151" t="str">
        <f>VLOOKUP(D3151,'General IEC Material'!D:D,1,0)</f>
        <v>nw Pudumoe CHC</v>
      </c>
    </row>
    <row r="3152" spans="1:6" x14ac:dyDescent="0.3">
      <c r="A3152" t="s">
        <v>134</v>
      </c>
      <c r="B3152" t="s">
        <v>135</v>
      </c>
      <c r="C3152" t="s">
        <v>136</v>
      </c>
      <c r="D3152" t="s">
        <v>3510</v>
      </c>
      <c r="E3152">
        <v>1480</v>
      </c>
      <c r="F3152" t="str">
        <f>VLOOKUP(D3152,'General IEC Material'!D:D,1,0)</f>
        <v>nw Rabokala Clinic</v>
      </c>
    </row>
    <row r="3153" spans="1:6" x14ac:dyDescent="0.3">
      <c r="A3153" t="s">
        <v>134</v>
      </c>
      <c r="B3153" t="s">
        <v>3703</v>
      </c>
      <c r="C3153" t="s">
        <v>3722</v>
      </c>
      <c r="D3153" t="s">
        <v>3743</v>
      </c>
      <c r="E3153">
        <v>1062</v>
      </c>
      <c r="F3153" t="str">
        <f>VLOOKUP(D3153,'General IEC Material'!D:D,1,0)</f>
        <v>nw Ramatlabama CHC</v>
      </c>
    </row>
    <row r="3154" spans="1:6" x14ac:dyDescent="0.3">
      <c r="A3154" t="s">
        <v>134</v>
      </c>
      <c r="B3154" t="s">
        <v>135</v>
      </c>
      <c r="C3154" t="s">
        <v>3537</v>
      </c>
      <c r="D3154" t="s">
        <v>3571</v>
      </c>
      <c r="E3154">
        <v>387</v>
      </c>
      <c r="F3154" t="str">
        <f>VLOOKUP(D3154,'General IEC Material'!D:D,1,0)</f>
        <v>nw Ramokokastad Clinic</v>
      </c>
    </row>
    <row r="3155" spans="1:6" x14ac:dyDescent="0.3">
      <c r="A3155" t="s">
        <v>134</v>
      </c>
      <c r="B3155" t="s">
        <v>135</v>
      </c>
      <c r="C3155" t="s">
        <v>3537</v>
      </c>
      <c r="D3155" t="s">
        <v>3572</v>
      </c>
      <c r="E3155">
        <v>344</v>
      </c>
      <c r="F3155" t="str">
        <f>VLOOKUP(D3155,'General IEC Material'!D:D,1,0)</f>
        <v>nw Rampampaspoort Clinic</v>
      </c>
    </row>
    <row r="3156" spans="1:6" x14ac:dyDescent="0.3">
      <c r="A3156" t="s">
        <v>134</v>
      </c>
      <c r="B3156" t="s">
        <v>135</v>
      </c>
      <c r="C3156" t="s">
        <v>137</v>
      </c>
      <c r="D3156" t="s">
        <v>3591</v>
      </c>
      <c r="E3156">
        <v>2119</v>
      </c>
      <c r="F3156" t="str">
        <f>VLOOKUP(D3156,'General IEC Material'!D:D,1,0)</f>
        <v>nw Rankelenyane Clinic</v>
      </c>
    </row>
    <row r="3157" spans="1:6" x14ac:dyDescent="0.3">
      <c r="A3157" t="s">
        <v>134</v>
      </c>
      <c r="B3157" t="s">
        <v>135</v>
      </c>
      <c r="C3157" t="s">
        <v>3513</v>
      </c>
      <c r="D3157" t="s">
        <v>3530</v>
      </c>
      <c r="E3157">
        <v>540</v>
      </c>
      <c r="F3157" t="str">
        <f>VLOOKUP(D3157,'General IEC Material'!D:D,1,0)</f>
        <v>nw Ratjiepan Clinic</v>
      </c>
    </row>
    <row r="3158" spans="1:6" x14ac:dyDescent="0.3">
      <c r="A3158" t="s">
        <v>134</v>
      </c>
      <c r="B3158" t="s">
        <v>3703</v>
      </c>
      <c r="C3158" t="s">
        <v>3772</v>
      </c>
      <c r="D3158" t="s">
        <v>3784</v>
      </c>
      <c r="E3158">
        <v>1083</v>
      </c>
      <c r="F3158" t="str">
        <f>VLOOKUP(D3158,'General IEC Material'!D:D,1,0)</f>
        <v>nw Ratlou CHC</v>
      </c>
    </row>
    <row r="3159" spans="1:6" x14ac:dyDescent="0.3">
      <c r="A3159" t="s">
        <v>134</v>
      </c>
      <c r="B3159" t="s">
        <v>138</v>
      </c>
      <c r="C3159" t="s">
        <v>139</v>
      </c>
      <c r="D3159" t="s">
        <v>3603</v>
      </c>
      <c r="E3159">
        <v>824</v>
      </c>
      <c r="F3159" t="str">
        <f>VLOOKUP(D3159,'General IEC Material'!D:D,1,0)</f>
        <v>nw RB Nzima Clinic</v>
      </c>
    </row>
    <row r="3160" spans="1:6" x14ac:dyDescent="0.3">
      <c r="A3160" t="s">
        <v>134</v>
      </c>
      <c r="B3160" t="s">
        <v>135</v>
      </c>
      <c r="C3160" t="s">
        <v>3496</v>
      </c>
      <c r="D3160" t="s">
        <v>3498</v>
      </c>
      <c r="E3160">
        <v>2069</v>
      </c>
      <c r="F3160" t="str">
        <f>VLOOKUP(D3160,'General IEC Material'!D:D,1,0)</f>
        <v>nw Reagile Clinic</v>
      </c>
    </row>
    <row r="3161" spans="1:6" x14ac:dyDescent="0.3">
      <c r="A3161" t="s">
        <v>134</v>
      </c>
      <c r="B3161" t="s">
        <v>135</v>
      </c>
      <c r="C3161" t="s">
        <v>3513</v>
      </c>
      <c r="D3161" t="s">
        <v>3531</v>
      </c>
      <c r="E3161">
        <v>388</v>
      </c>
      <c r="F3161" t="str">
        <f>VLOOKUP(D3161,'General IEC Material'!D:D,1,0)</f>
        <v>nw Refentse (Mmakgabetlwane) Clinic</v>
      </c>
    </row>
    <row r="3162" spans="1:6" x14ac:dyDescent="0.3">
      <c r="A3162" t="s">
        <v>134</v>
      </c>
      <c r="B3162" t="s">
        <v>3634</v>
      </c>
      <c r="C3162" t="s">
        <v>3635</v>
      </c>
      <c r="D3162" t="s">
        <v>3659</v>
      </c>
      <c r="E3162">
        <v>502</v>
      </c>
      <c r="F3162" t="str">
        <f>VLOOKUP(D3162,'General IEC Material'!D:D,1,0)</f>
        <v>nw Reivilo CHC</v>
      </c>
    </row>
    <row r="3163" spans="1:6" x14ac:dyDescent="0.3">
      <c r="A3163" t="s">
        <v>134</v>
      </c>
      <c r="B3163" t="s">
        <v>135</v>
      </c>
      <c r="C3163" t="s">
        <v>3537</v>
      </c>
      <c r="D3163" t="s">
        <v>3573</v>
      </c>
      <c r="E3163">
        <v>464</v>
      </c>
      <c r="F3163" t="str">
        <f>VLOOKUP(D3163,'General IEC Material'!D:D,1,0)</f>
        <v>nw Rietfontein Clinic</v>
      </c>
    </row>
    <row r="3164" spans="1:6" x14ac:dyDescent="0.3">
      <c r="A3164" t="s">
        <v>134</v>
      </c>
      <c r="B3164" t="s">
        <v>3703</v>
      </c>
      <c r="C3164" t="s">
        <v>3750</v>
      </c>
      <c r="D3164" t="s">
        <v>3768</v>
      </c>
      <c r="E3164">
        <v>390</v>
      </c>
      <c r="F3164" t="str">
        <f>VLOOKUP(D3164,'General IEC Material'!D:D,1,0)</f>
        <v>nw Rietpan Clinic</v>
      </c>
    </row>
    <row r="3165" spans="1:6" x14ac:dyDescent="0.3">
      <c r="A3165" t="s">
        <v>134</v>
      </c>
      <c r="B3165" t="s">
        <v>135</v>
      </c>
      <c r="C3165" t="s">
        <v>3513</v>
      </c>
      <c r="D3165" t="s">
        <v>3532</v>
      </c>
      <c r="E3165">
        <v>344</v>
      </c>
      <c r="F3165" t="str">
        <f>VLOOKUP(D3165,'General IEC Material'!D:D,1,0)</f>
        <v>nw Rugtesloot Clinic</v>
      </c>
    </row>
    <row r="3166" spans="1:6" x14ac:dyDescent="0.3">
      <c r="A3166" t="s">
        <v>134</v>
      </c>
      <c r="B3166" t="s">
        <v>135</v>
      </c>
      <c r="C3166" t="s">
        <v>137</v>
      </c>
      <c r="D3166" t="s">
        <v>3592</v>
      </c>
      <c r="E3166">
        <v>686</v>
      </c>
      <c r="F3166" t="str">
        <f>VLOOKUP(D3166,'General IEC Material'!D:D,1,0)</f>
        <v>nw Rustenburg Gateway Clinic</v>
      </c>
    </row>
    <row r="3167" spans="1:6" x14ac:dyDescent="0.3">
      <c r="A3167" t="s">
        <v>134</v>
      </c>
      <c r="B3167" t="s">
        <v>135</v>
      </c>
      <c r="C3167" t="s">
        <v>3537</v>
      </c>
      <c r="D3167" t="s">
        <v>3574</v>
      </c>
      <c r="E3167">
        <v>1109</v>
      </c>
      <c r="F3167" t="str">
        <f>VLOOKUP(D3167,'General IEC Material'!D:D,1,0)</f>
        <v>nw Sandfontein Clinic</v>
      </c>
    </row>
    <row r="3168" spans="1:6" x14ac:dyDescent="0.3">
      <c r="A3168" t="s">
        <v>134</v>
      </c>
      <c r="B3168" t="s">
        <v>3703</v>
      </c>
      <c r="C3168" t="s">
        <v>3787</v>
      </c>
      <c r="D3168" t="s">
        <v>3798</v>
      </c>
      <c r="E3168">
        <v>783</v>
      </c>
      <c r="F3168" t="str">
        <f>VLOOKUP(D3168,'General IEC Material'!D:D,1,0)</f>
        <v>nw Sannieshof CHC</v>
      </c>
    </row>
    <row r="3169" spans="1:6" x14ac:dyDescent="0.3">
      <c r="A3169" t="s">
        <v>134</v>
      </c>
      <c r="B3169" t="s">
        <v>3634</v>
      </c>
      <c r="C3169" t="s">
        <v>3691</v>
      </c>
      <c r="D3169" t="s">
        <v>3697</v>
      </c>
      <c r="E3169">
        <v>674</v>
      </c>
      <c r="F3169" t="str">
        <f>VLOOKUP(D3169,'General IEC Material'!D:D,1,0)</f>
        <v>nw Schweizer-Reneke Town Clinic</v>
      </c>
    </row>
    <row r="3170" spans="1:6" x14ac:dyDescent="0.3">
      <c r="A3170" t="s">
        <v>134</v>
      </c>
      <c r="B3170" t="s">
        <v>138</v>
      </c>
      <c r="C3170" t="s">
        <v>3625</v>
      </c>
      <c r="D3170" t="s">
        <v>3630</v>
      </c>
      <c r="E3170">
        <v>1043</v>
      </c>
      <c r="F3170" t="str">
        <f>VLOOKUP(D3170,'General IEC Material'!D:D,1,0)</f>
        <v>nw Segametsi Mogaetsho Clinic</v>
      </c>
    </row>
    <row r="3171" spans="1:6" x14ac:dyDescent="0.3">
      <c r="A3171" t="s">
        <v>134</v>
      </c>
      <c r="B3171" t="s">
        <v>135</v>
      </c>
      <c r="C3171" t="s">
        <v>136</v>
      </c>
      <c r="D3171" t="s">
        <v>3511</v>
      </c>
      <c r="E3171">
        <v>1811</v>
      </c>
      <c r="F3171" t="str">
        <f>VLOOKUP(D3171,'General IEC Material'!D:D,1,0)</f>
        <v>nw Segwaelane Clinic</v>
      </c>
    </row>
    <row r="3172" spans="1:6" x14ac:dyDescent="0.3">
      <c r="A3172" t="s">
        <v>134</v>
      </c>
      <c r="B3172" t="s">
        <v>135</v>
      </c>
      <c r="C3172" t="s">
        <v>3537</v>
      </c>
      <c r="D3172" t="s">
        <v>3575</v>
      </c>
      <c r="E3172">
        <v>344</v>
      </c>
      <c r="F3172" t="str">
        <f>VLOOKUP(D3172,'General IEC Material'!D:D,1,0)</f>
        <v>nw Seolong Clinic</v>
      </c>
    </row>
    <row r="3173" spans="1:6" x14ac:dyDescent="0.3">
      <c r="A3173" t="s">
        <v>134</v>
      </c>
      <c r="B3173" t="s">
        <v>135</v>
      </c>
      <c r="C3173" t="s">
        <v>137</v>
      </c>
      <c r="D3173" t="s">
        <v>477</v>
      </c>
      <c r="E3173">
        <v>4286</v>
      </c>
      <c r="F3173" t="str">
        <f>VLOOKUP(D3173,'General IEC Material'!D:D,1,0)</f>
        <v>nw Seraleng Clinic</v>
      </c>
    </row>
    <row r="3174" spans="1:6" x14ac:dyDescent="0.3">
      <c r="A3174" t="s">
        <v>134</v>
      </c>
      <c r="B3174" t="s">
        <v>135</v>
      </c>
      <c r="C3174" t="s">
        <v>3537</v>
      </c>
      <c r="D3174" t="s">
        <v>3576</v>
      </c>
      <c r="E3174">
        <v>516</v>
      </c>
      <c r="F3174" t="str">
        <f>VLOOKUP(D3174,'General IEC Material'!D:D,1,0)</f>
        <v>nw Sesobe Clinic</v>
      </c>
    </row>
    <row r="3175" spans="1:6" x14ac:dyDescent="0.3">
      <c r="A3175" t="s">
        <v>134</v>
      </c>
      <c r="B3175" t="s">
        <v>3634</v>
      </c>
      <c r="C3175" t="s">
        <v>3665</v>
      </c>
      <c r="D3175" t="s">
        <v>3680</v>
      </c>
      <c r="E3175">
        <v>344</v>
      </c>
      <c r="F3175" t="str">
        <f>VLOOKUP(D3175,'General IEC Material'!D:D,1,0)</f>
        <v>nw Setabeng Clinic</v>
      </c>
    </row>
    <row r="3176" spans="1:6" x14ac:dyDescent="0.3">
      <c r="A3176" t="s">
        <v>134</v>
      </c>
      <c r="B3176" t="s">
        <v>3703</v>
      </c>
      <c r="C3176" t="s">
        <v>3772</v>
      </c>
      <c r="D3176" t="s">
        <v>3785</v>
      </c>
      <c r="E3176">
        <v>1024</v>
      </c>
      <c r="F3176" t="str">
        <f>VLOOKUP(D3176,'General IEC Material'!D:D,1,0)</f>
        <v>nw Setlagole Clinic</v>
      </c>
    </row>
    <row r="3177" spans="1:6" x14ac:dyDescent="0.3">
      <c r="A3177" t="s">
        <v>134</v>
      </c>
      <c r="B3177" t="s">
        <v>3703</v>
      </c>
      <c r="C3177" t="s">
        <v>3722</v>
      </c>
      <c r="D3177" t="s">
        <v>3744</v>
      </c>
      <c r="E3177">
        <v>1300</v>
      </c>
      <c r="F3177" t="str">
        <f>VLOOKUP(D3177,'General IEC Material'!D:D,1,0)</f>
        <v>nw Setlopo Clinic</v>
      </c>
    </row>
    <row r="3178" spans="1:6" x14ac:dyDescent="0.3">
      <c r="A3178" t="s">
        <v>134</v>
      </c>
      <c r="B3178" t="s">
        <v>135</v>
      </c>
      <c r="C3178" t="s">
        <v>3537</v>
      </c>
      <c r="D3178" t="s">
        <v>3577</v>
      </c>
      <c r="E3178">
        <v>446</v>
      </c>
      <c r="F3178" t="str">
        <f>VLOOKUP(D3178,'General IEC Material'!D:D,1,0)</f>
        <v>nw Sifikile Clinic</v>
      </c>
    </row>
    <row r="3179" spans="1:6" x14ac:dyDescent="0.3">
      <c r="A3179" t="s">
        <v>134</v>
      </c>
      <c r="B3179" t="s">
        <v>135</v>
      </c>
      <c r="C3179" t="s">
        <v>3537</v>
      </c>
      <c r="D3179" t="s">
        <v>3578</v>
      </c>
      <c r="E3179">
        <v>344</v>
      </c>
      <c r="F3179" t="str">
        <f>VLOOKUP(D3179,'General IEC Material'!D:D,1,0)</f>
        <v>nw Siga Clinic</v>
      </c>
    </row>
    <row r="3180" spans="1:6" x14ac:dyDescent="0.3">
      <c r="A3180" t="s">
        <v>134</v>
      </c>
      <c r="B3180" t="s">
        <v>135</v>
      </c>
      <c r="C3180" t="s">
        <v>3537</v>
      </c>
      <c r="D3180" t="s">
        <v>3579</v>
      </c>
      <c r="E3180">
        <v>915</v>
      </c>
      <c r="F3180" t="str">
        <f>VLOOKUP(D3180,'General IEC Material'!D:D,1,0)</f>
        <v>nw Silverkrans Clinic</v>
      </c>
    </row>
    <row r="3181" spans="1:6" x14ac:dyDescent="0.3">
      <c r="A3181" t="s">
        <v>134</v>
      </c>
      <c r="B3181" t="s">
        <v>135</v>
      </c>
      <c r="C3181" t="s">
        <v>136</v>
      </c>
      <c r="D3181" t="s">
        <v>3512</v>
      </c>
      <c r="E3181">
        <v>1536</v>
      </c>
      <c r="F3181" t="str">
        <f>VLOOKUP(D3181,'General IEC Material'!D:D,1,0)</f>
        <v>nw Sonop Clinic</v>
      </c>
    </row>
    <row r="3182" spans="1:6" x14ac:dyDescent="0.3">
      <c r="A3182" t="s">
        <v>134</v>
      </c>
      <c r="B3182" t="s">
        <v>135</v>
      </c>
      <c r="C3182" t="s">
        <v>3513</v>
      </c>
      <c r="D3182" t="s">
        <v>3533</v>
      </c>
      <c r="E3182">
        <v>936</v>
      </c>
      <c r="F3182" t="str">
        <f>VLOOKUP(D3182,'General IEC Material'!D:D,1,0)</f>
        <v>nw Soutpansleegte Clinic</v>
      </c>
    </row>
    <row r="3183" spans="1:6" x14ac:dyDescent="0.3">
      <c r="A3183" t="s">
        <v>134</v>
      </c>
      <c r="B3183" t="s">
        <v>3634</v>
      </c>
      <c r="C3183" t="s">
        <v>3698</v>
      </c>
      <c r="D3183" t="s">
        <v>3701</v>
      </c>
      <c r="E3183">
        <v>1324</v>
      </c>
      <c r="F3183" t="str">
        <f>VLOOKUP(D3183,'General IEC Material'!D:D,1,0)</f>
        <v>nw Stella CHC</v>
      </c>
    </row>
    <row r="3184" spans="1:6" x14ac:dyDescent="0.3">
      <c r="A3184" t="s">
        <v>134</v>
      </c>
      <c r="B3184" t="s">
        <v>138</v>
      </c>
      <c r="C3184" t="s">
        <v>3607</v>
      </c>
      <c r="D3184" t="s">
        <v>3620</v>
      </c>
      <c r="E3184">
        <v>1456</v>
      </c>
      <c r="F3184" t="str">
        <f>VLOOKUP(D3184,'General IEC Material'!D:D,1,0)</f>
        <v>nw Steve Tshwete Clinic</v>
      </c>
    </row>
    <row r="3185" spans="1:6" x14ac:dyDescent="0.3">
      <c r="A3185" t="s">
        <v>134</v>
      </c>
      <c r="B3185" t="s">
        <v>138</v>
      </c>
      <c r="C3185" t="s">
        <v>139</v>
      </c>
      <c r="D3185" t="s">
        <v>3604</v>
      </c>
      <c r="E3185">
        <v>2002</v>
      </c>
      <c r="F3185" t="str">
        <f>VLOOKUP(D3185,'General IEC Material'!D:D,1,0)</f>
        <v>nw Stilfontein Clinic</v>
      </c>
    </row>
    <row r="3186" spans="1:6" x14ac:dyDescent="0.3">
      <c r="A3186" t="s">
        <v>134</v>
      </c>
      <c r="B3186" t="s">
        <v>135</v>
      </c>
      <c r="C3186" t="s">
        <v>137</v>
      </c>
      <c r="D3186" t="s">
        <v>3593</v>
      </c>
      <c r="E3186">
        <v>3310</v>
      </c>
      <c r="F3186" t="str">
        <f>VLOOKUP(D3186,'General IEC Material'!D:D,1,0)</f>
        <v>nw Sunrise Park Clinic</v>
      </c>
    </row>
    <row r="3187" spans="1:6" x14ac:dyDescent="0.3">
      <c r="A3187" t="s">
        <v>134</v>
      </c>
      <c r="B3187" t="s">
        <v>3703</v>
      </c>
      <c r="C3187" t="s">
        <v>3750</v>
      </c>
      <c r="D3187" t="s">
        <v>3769</v>
      </c>
      <c r="E3187">
        <v>405</v>
      </c>
      <c r="F3187" t="str">
        <f>VLOOKUP(D3187,'General IEC Material'!D:D,1,0)</f>
        <v>nw Supingstad Clinic</v>
      </c>
    </row>
    <row r="3188" spans="1:6" x14ac:dyDescent="0.3">
      <c r="A3188" t="s">
        <v>134</v>
      </c>
      <c r="B3188" t="s">
        <v>135</v>
      </c>
      <c r="C3188" t="s">
        <v>3513</v>
      </c>
      <c r="D3188" t="s">
        <v>3534</v>
      </c>
      <c r="E3188">
        <v>1222</v>
      </c>
      <c r="F3188" t="str">
        <f>VLOOKUP(D3188,'General IEC Material'!D:D,1,0)</f>
        <v>nw Swartdam (Rekopantswe) Clinic</v>
      </c>
    </row>
    <row r="3189" spans="1:6" x14ac:dyDescent="0.3">
      <c r="A3189" t="s">
        <v>134</v>
      </c>
      <c r="B3189" t="s">
        <v>135</v>
      </c>
      <c r="C3189" t="s">
        <v>3496</v>
      </c>
      <c r="D3189" t="s">
        <v>3499</v>
      </c>
      <c r="E3189">
        <v>2631</v>
      </c>
      <c r="F3189" t="str">
        <f>VLOOKUP(D3189,'General IEC Material'!D:D,1,0)</f>
        <v>nw Swartruggens CHC</v>
      </c>
    </row>
    <row r="3190" spans="1:6" x14ac:dyDescent="0.3">
      <c r="A3190" t="s">
        <v>134</v>
      </c>
      <c r="B3190" t="s">
        <v>3634</v>
      </c>
      <c r="C3190" t="s">
        <v>3635</v>
      </c>
      <c r="D3190" t="s">
        <v>3660</v>
      </c>
      <c r="E3190">
        <v>794</v>
      </c>
      <c r="F3190" t="str">
        <f>VLOOKUP(D3190,'General IEC Material'!D:D,1,0)</f>
        <v>nw Taung Gateway Clinic</v>
      </c>
    </row>
    <row r="3191" spans="1:6" x14ac:dyDescent="0.3">
      <c r="A3191" t="s">
        <v>134</v>
      </c>
      <c r="B3191" t="s">
        <v>3634</v>
      </c>
      <c r="C3191" t="s">
        <v>3635</v>
      </c>
      <c r="D3191" t="s">
        <v>3661</v>
      </c>
      <c r="E3191">
        <v>810</v>
      </c>
      <c r="F3191" t="str">
        <f>VLOOKUP(D3191,'General IEC Material'!D:D,1,0)</f>
        <v>nw Taung Station Clinic</v>
      </c>
    </row>
    <row r="3192" spans="1:6" x14ac:dyDescent="0.3">
      <c r="A3192" t="s">
        <v>134</v>
      </c>
      <c r="B3192" t="s">
        <v>135</v>
      </c>
      <c r="C3192" t="s">
        <v>137</v>
      </c>
      <c r="D3192" t="s">
        <v>478</v>
      </c>
      <c r="E3192">
        <v>2881</v>
      </c>
      <c r="F3192" t="str">
        <f>VLOOKUP(D3192,'General IEC Material'!D:D,1,0)</f>
        <v>nw Thekwane Clinic</v>
      </c>
    </row>
    <row r="3193" spans="1:6" x14ac:dyDescent="0.3">
      <c r="A3193" t="s">
        <v>134</v>
      </c>
      <c r="B3193" t="s">
        <v>135</v>
      </c>
      <c r="C3193" t="s">
        <v>3513</v>
      </c>
      <c r="D3193" t="s">
        <v>3535</v>
      </c>
      <c r="E3193">
        <v>388</v>
      </c>
      <c r="F3193" t="str">
        <f>VLOOKUP(D3193,'General IEC Material'!D:D,1,0)</f>
        <v>nw Thulwe Clinic</v>
      </c>
    </row>
    <row r="3194" spans="1:6" x14ac:dyDescent="0.3">
      <c r="A3194" t="s">
        <v>134</v>
      </c>
      <c r="B3194" t="s">
        <v>138</v>
      </c>
      <c r="C3194" t="s">
        <v>139</v>
      </c>
      <c r="D3194" t="s">
        <v>3605</v>
      </c>
      <c r="E3194">
        <v>1700</v>
      </c>
      <c r="F3194" t="str">
        <f>VLOOKUP(D3194,'General IEC Material'!D:D,1,0)</f>
        <v>nw Tigane CHC</v>
      </c>
    </row>
    <row r="3195" spans="1:6" x14ac:dyDescent="0.3">
      <c r="A3195" t="s">
        <v>134</v>
      </c>
      <c r="B3195" t="s">
        <v>135</v>
      </c>
      <c r="C3195" t="s">
        <v>3513</v>
      </c>
      <c r="D3195" t="s">
        <v>3536</v>
      </c>
      <c r="E3195">
        <v>362</v>
      </c>
      <c r="F3195" t="str">
        <f>VLOOKUP(D3195,'General IEC Material'!D:D,1,0)</f>
        <v>nw Tladistad Clinic</v>
      </c>
    </row>
    <row r="3196" spans="1:6" x14ac:dyDescent="0.3">
      <c r="A3196" t="s">
        <v>134</v>
      </c>
      <c r="B3196" t="s">
        <v>3634</v>
      </c>
      <c r="C3196" t="s">
        <v>3665</v>
      </c>
      <c r="D3196" t="s">
        <v>3681</v>
      </c>
      <c r="E3196">
        <v>629</v>
      </c>
      <c r="F3196" t="str">
        <f>VLOOKUP(D3196,'General IEC Material'!D:D,1,0)</f>
        <v>nw Tlakgameng CHC</v>
      </c>
    </row>
    <row r="3197" spans="1:6" x14ac:dyDescent="0.3">
      <c r="A3197" t="s">
        <v>134</v>
      </c>
      <c r="B3197" t="s">
        <v>3703</v>
      </c>
      <c r="C3197" t="s">
        <v>3704</v>
      </c>
      <c r="D3197" t="s">
        <v>3720</v>
      </c>
      <c r="E3197">
        <v>344</v>
      </c>
      <c r="F3197" t="str">
        <f>VLOOKUP(D3197,'General IEC Material'!D:D,1,0)</f>
        <v>nw Tlalelo Madyibi Clinic</v>
      </c>
    </row>
    <row r="3198" spans="1:6" x14ac:dyDescent="0.3">
      <c r="A3198" t="s">
        <v>134</v>
      </c>
      <c r="B3198" t="s">
        <v>3634</v>
      </c>
      <c r="C3198" t="s">
        <v>3665</v>
      </c>
      <c r="D3198" t="s">
        <v>3682</v>
      </c>
      <c r="E3198">
        <v>957</v>
      </c>
      <c r="F3198" t="str">
        <f>VLOOKUP(D3198,'General IEC Material'!D:D,1,0)</f>
        <v>nw Tlapeng (Ganyesa) Clinic</v>
      </c>
    </row>
    <row r="3199" spans="1:6" x14ac:dyDescent="0.3">
      <c r="A3199" t="s">
        <v>134</v>
      </c>
      <c r="B3199" t="s">
        <v>3634</v>
      </c>
      <c r="C3199" t="s">
        <v>3635</v>
      </c>
      <c r="D3199" t="s">
        <v>3662</v>
      </c>
      <c r="E3199">
        <v>344</v>
      </c>
      <c r="F3199" t="str">
        <f>VLOOKUP(D3199,'General IEC Material'!D:D,1,0)</f>
        <v>nw Tlapeng (Greater Taung) Clinic</v>
      </c>
    </row>
    <row r="3200" spans="1:6" x14ac:dyDescent="0.3">
      <c r="A3200" t="s">
        <v>134</v>
      </c>
      <c r="B3200" t="s">
        <v>3703</v>
      </c>
      <c r="C3200" t="s">
        <v>3722</v>
      </c>
      <c r="D3200" t="s">
        <v>3745</v>
      </c>
      <c r="E3200">
        <v>344</v>
      </c>
      <c r="F3200" t="str">
        <f>VLOOKUP(D3200,'General IEC Material'!D:D,1,0)</f>
        <v>nw Tlapeng (Mahikeng) Clinic</v>
      </c>
    </row>
    <row r="3201" spans="1:6" x14ac:dyDescent="0.3">
      <c r="A3201" t="s">
        <v>134</v>
      </c>
      <c r="B3201" t="s">
        <v>135</v>
      </c>
      <c r="C3201" t="s">
        <v>137</v>
      </c>
      <c r="D3201" t="s">
        <v>479</v>
      </c>
      <c r="E3201">
        <v>2093</v>
      </c>
      <c r="F3201" t="str">
        <f>VLOOKUP(D3201,'General IEC Material'!D:D,1,0)</f>
        <v>nw Tlaseng Clinic</v>
      </c>
    </row>
    <row r="3202" spans="1:6" x14ac:dyDescent="0.3">
      <c r="A3202" t="s">
        <v>134</v>
      </c>
      <c r="B3202" t="s">
        <v>135</v>
      </c>
      <c r="C3202" t="s">
        <v>137</v>
      </c>
      <c r="D3202" t="s">
        <v>480</v>
      </c>
      <c r="E3202">
        <v>8210</v>
      </c>
      <c r="F3202" t="str">
        <f>VLOOKUP(D3202,'General IEC Material'!D:D,1,0)</f>
        <v>nw Tlhabane CHC</v>
      </c>
    </row>
    <row r="3203" spans="1:6" x14ac:dyDescent="0.3">
      <c r="A3203" t="s">
        <v>134</v>
      </c>
      <c r="B3203" t="s">
        <v>3703</v>
      </c>
      <c r="C3203" t="s">
        <v>3704</v>
      </c>
      <c r="D3203" t="s">
        <v>3721</v>
      </c>
      <c r="E3203">
        <v>1125</v>
      </c>
      <c r="F3203" t="str">
        <f>VLOOKUP(D3203,'General IEC Material'!D:D,1,0)</f>
        <v>nw Tlhabologang Clinic</v>
      </c>
    </row>
    <row r="3204" spans="1:6" x14ac:dyDescent="0.3">
      <c r="A3204" t="s">
        <v>134</v>
      </c>
      <c r="B3204" t="s">
        <v>138</v>
      </c>
      <c r="C3204" t="s">
        <v>3607</v>
      </c>
      <c r="D3204" t="s">
        <v>3621</v>
      </c>
      <c r="E3204">
        <v>1482</v>
      </c>
      <c r="F3204" t="str">
        <f>VLOOKUP(D3204,'General IEC Material'!D:D,1,0)</f>
        <v>nw Top City Clinic</v>
      </c>
    </row>
    <row r="3205" spans="1:6" x14ac:dyDescent="0.3">
      <c r="A3205" t="s">
        <v>134</v>
      </c>
      <c r="B3205" t="s">
        <v>3634</v>
      </c>
      <c r="C3205" t="s">
        <v>3665</v>
      </c>
      <c r="D3205" t="s">
        <v>3683</v>
      </c>
      <c r="E3205">
        <v>371</v>
      </c>
      <c r="F3205" t="str">
        <f>VLOOKUP(D3205,'General IEC Material'!D:D,1,0)</f>
        <v>nw Tseoge Clinic</v>
      </c>
    </row>
    <row r="3206" spans="1:6" x14ac:dyDescent="0.3">
      <c r="A3206" t="s">
        <v>134</v>
      </c>
      <c r="B3206" t="s">
        <v>3703</v>
      </c>
      <c r="C3206" t="s">
        <v>3722</v>
      </c>
      <c r="D3206" t="s">
        <v>3746</v>
      </c>
      <c r="E3206">
        <v>717</v>
      </c>
      <c r="F3206" t="str">
        <f>VLOOKUP(D3206,'General IEC Material'!D:D,1,0)</f>
        <v>nw Tsetse Clinic</v>
      </c>
    </row>
    <row r="3207" spans="1:6" x14ac:dyDescent="0.3">
      <c r="A3207" t="s">
        <v>134</v>
      </c>
      <c r="B3207" t="s">
        <v>3703</v>
      </c>
      <c r="C3207" t="s">
        <v>3772</v>
      </c>
      <c r="D3207" t="s">
        <v>3786</v>
      </c>
      <c r="E3207">
        <v>353</v>
      </c>
      <c r="F3207" t="str">
        <f>VLOOKUP(D3207,'General IEC Material'!D:D,1,0)</f>
        <v>nw Tshidilamolomo Clinic</v>
      </c>
    </row>
    <row r="3208" spans="1:6" x14ac:dyDescent="0.3">
      <c r="A3208" t="s">
        <v>134</v>
      </c>
      <c r="B3208" t="s">
        <v>138</v>
      </c>
      <c r="C3208" t="s">
        <v>139</v>
      </c>
      <c r="D3208" t="s">
        <v>3606</v>
      </c>
      <c r="E3208">
        <v>1979</v>
      </c>
      <c r="F3208" t="str">
        <f>VLOOKUP(D3208,'General IEC Material'!D:D,1,0)</f>
        <v>nw Tsholofelo Clinic</v>
      </c>
    </row>
    <row r="3209" spans="1:6" x14ac:dyDescent="0.3">
      <c r="A3209" t="s">
        <v>134</v>
      </c>
      <c r="B3209" t="s">
        <v>3703</v>
      </c>
      <c r="C3209" t="s">
        <v>3722</v>
      </c>
      <c r="D3209" t="s">
        <v>3747</v>
      </c>
      <c r="E3209">
        <v>459</v>
      </c>
      <c r="F3209" t="str">
        <f>VLOOKUP(D3209,'General IEC Material'!D:D,1,0)</f>
        <v>nw Tshunyane Clinic</v>
      </c>
    </row>
    <row r="3210" spans="1:6" x14ac:dyDescent="0.3">
      <c r="A3210" t="s">
        <v>134</v>
      </c>
      <c r="B3210" t="s">
        <v>138</v>
      </c>
      <c r="C3210" t="s">
        <v>3625</v>
      </c>
      <c r="D3210" t="s">
        <v>3631</v>
      </c>
      <c r="E3210">
        <v>732</v>
      </c>
      <c r="F3210" t="str">
        <f>VLOOKUP(D3210,'General IEC Material'!D:D,1,0)</f>
        <v>nw Tswelelang 1 Clinic</v>
      </c>
    </row>
    <row r="3211" spans="1:6" x14ac:dyDescent="0.3">
      <c r="A3211" t="s">
        <v>134</v>
      </c>
      <c r="B3211" t="s">
        <v>138</v>
      </c>
      <c r="C3211" t="s">
        <v>3625</v>
      </c>
      <c r="D3211" t="s">
        <v>3632</v>
      </c>
      <c r="E3211">
        <v>1452</v>
      </c>
      <c r="F3211" t="str">
        <f>VLOOKUP(D3211,'General IEC Material'!D:D,1,0)</f>
        <v>nw Tswelelang 2 CHC</v>
      </c>
    </row>
    <row r="3212" spans="1:6" x14ac:dyDescent="0.3">
      <c r="A3212" t="s">
        <v>134</v>
      </c>
      <c r="B3212" t="s">
        <v>3703</v>
      </c>
      <c r="C3212" t="s">
        <v>3750</v>
      </c>
      <c r="D3212" t="s">
        <v>3770</v>
      </c>
      <c r="E3212">
        <v>1028</v>
      </c>
      <c r="F3212" t="str">
        <f>VLOOKUP(D3212,'General IEC Material'!D:D,1,0)</f>
        <v>nw Tswelelopele CHC</v>
      </c>
    </row>
    <row r="3213" spans="1:6" x14ac:dyDescent="0.3">
      <c r="A3213" t="s">
        <v>134</v>
      </c>
      <c r="B3213" t="s">
        <v>135</v>
      </c>
      <c r="C3213" t="s">
        <v>3537</v>
      </c>
      <c r="D3213" t="s">
        <v>3580</v>
      </c>
      <c r="E3213">
        <v>454</v>
      </c>
      <c r="F3213" t="str">
        <f>VLOOKUP(D3213,'General IEC Material'!D:D,1,0)</f>
        <v>nw Tweelaagte Clinic</v>
      </c>
    </row>
    <row r="3214" spans="1:6" x14ac:dyDescent="0.3">
      <c r="A3214" t="s">
        <v>134</v>
      </c>
      <c r="B3214" t="s">
        <v>3634</v>
      </c>
      <c r="C3214" t="s">
        <v>3635</v>
      </c>
      <c r="D3214" t="s">
        <v>3663</v>
      </c>
      <c r="E3214">
        <v>362</v>
      </c>
      <c r="F3214" t="str">
        <f>VLOOKUP(D3214,'General IEC Material'!D:D,1,0)</f>
        <v>nw Tweelingspan Clinic</v>
      </c>
    </row>
    <row r="3215" spans="1:6" x14ac:dyDescent="0.3">
      <c r="A3215" t="s">
        <v>134</v>
      </c>
      <c r="B3215" t="s">
        <v>135</v>
      </c>
      <c r="C3215" t="s">
        <v>3537</v>
      </c>
      <c r="D3215" t="s">
        <v>3581</v>
      </c>
      <c r="E3215">
        <v>397</v>
      </c>
      <c r="F3215" t="str">
        <f>VLOOKUP(D3215,'General IEC Material'!D:D,1,0)</f>
        <v>nw Uitkyk Clinic</v>
      </c>
    </row>
    <row r="3216" spans="1:6" x14ac:dyDescent="0.3">
      <c r="A3216" t="s">
        <v>134</v>
      </c>
      <c r="B3216" t="s">
        <v>3703</v>
      </c>
      <c r="C3216" t="s">
        <v>3722</v>
      </c>
      <c r="D3216" t="s">
        <v>3748</v>
      </c>
      <c r="E3216">
        <v>2321</v>
      </c>
      <c r="F3216" t="str">
        <f>VLOOKUP(D3216,'General IEC Material'!D:D,1,0)</f>
        <v>nw Unit 9 CHC</v>
      </c>
    </row>
    <row r="3217" spans="1:6" x14ac:dyDescent="0.3">
      <c r="A3217" t="s">
        <v>134</v>
      </c>
      <c r="B3217" t="s">
        <v>3634</v>
      </c>
      <c r="C3217" t="s">
        <v>3635</v>
      </c>
      <c r="D3217" t="s">
        <v>3664</v>
      </c>
      <c r="E3217">
        <v>370</v>
      </c>
      <c r="F3217" t="str">
        <f>VLOOKUP(D3217,'General IEC Material'!D:D,1,0)</f>
        <v>nw Upper Majeakgoro Clinic</v>
      </c>
    </row>
    <row r="3218" spans="1:6" x14ac:dyDescent="0.3">
      <c r="A3218" t="s">
        <v>134</v>
      </c>
      <c r="B3218" t="s">
        <v>3634</v>
      </c>
      <c r="C3218" t="s">
        <v>3684</v>
      </c>
      <c r="D3218" t="s">
        <v>3690</v>
      </c>
      <c r="E3218">
        <v>1155</v>
      </c>
      <c r="F3218" t="str">
        <f>VLOOKUP(D3218,'General IEC Material'!D:D,1,0)</f>
        <v>nw Utlwanang Clinic</v>
      </c>
    </row>
    <row r="3219" spans="1:6" x14ac:dyDescent="0.3">
      <c r="A3219" t="s">
        <v>134</v>
      </c>
      <c r="B3219" t="s">
        <v>138</v>
      </c>
      <c r="C3219" t="s">
        <v>3607</v>
      </c>
      <c r="D3219" t="s">
        <v>3622</v>
      </c>
      <c r="E3219">
        <v>887</v>
      </c>
      <c r="F3219" t="str">
        <f>VLOOKUP(D3219,'General IEC Material'!D:D,1,0)</f>
        <v>nw Ventersdorp CHC</v>
      </c>
    </row>
    <row r="3220" spans="1:6" x14ac:dyDescent="0.3">
      <c r="A3220" t="s">
        <v>134</v>
      </c>
      <c r="B3220" t="s">
        <v>138</v>
      </c>
      <c r="C3220" t="s">
        <v>3607</v>
      </c>
      <c r="D3220" t="s">
        <v>3623</v>
      </c>
      <c r="E3220">
        <v>1252</v>
      </c>
      <c r="F3220" t="str">
        <f>VLOOKUP(D3220,'General IEC Material'!D:D,1,0)</f>
        <v>nw Ventersdorp Gateway Clinic</v>
      </c>
    </row>
    <row r="3221" spans="1:6" x14ac:dyDescent="0.3">
      <c r="A3221" t="s">
        <v>134</v>
      </c>
      <c r="B3221" t="s">
        <v>135</v>
      </c>
      <c r="C3221" t="s">
        <v>3537</v>
      </c>
      <c r="D3221" t="s">
        <v>3582</v>
      </c>
      <c r="E3221">
        <v>344</v>
      </c>
      <c r="F3221" t="str">
        <f>VLOOKUP(D3221,'General IEC Material'!D:D,1,0)</f>
        <v>nw Vlakplaas Clinic</v>
      </c>
    </row>
    <row r="3222" spans="1:6" x14ac:dyDescent="0.3">
      <c r="A3222" t="s">
        <v>134</v>
      </c>
      <c r="B3222" t="s">
        <v>135</v>
      </c>
      <c r="C3222" t="s">
        <v>3537</v>
      </c>
      <c r="D3222" t="s">
        <v>3583</v>
      </c>
      <c r="E3222">
        <v>353</v>
      </c>
      <c r="F3222" t="str">
        <f>VLOOKUP(D3222,'General IEC Material'!D:D,1,0)</f>
        <v>nw Vrede 2 Clinic</v>
      </c>
    </row>
    <row r="3223" spans="1:6" x14ac:dyDescent="0.3">
      <c r="A3223" t="s">
        <v>134</v>
      </c>
      <c r="B3223" t="s">
        <v>3703</v>
      </c>
      <c r="C3223" t="s">
        <v>3787</v>
      </c>
      <c r="D3223" t="s">
        <v>3799</v>
      </c>
      <c r="E3223">
        <v>622</v>
      </c>
      <c r="F3223" t="str">
        <f>VLOOKUP(D3223,'General IEC Material'!D:D,1,0)</f>
        <v>nw Vriesgewacht Clinic</v>
      </c>
    </row>
    <row r="3224" spans="1:6" x14ac:dyDescent="0.3">
      <c r="A3224" t="s">
        <v>134</v>
      </c>
      <c r="B3224" t="s">
        <v>3634</v>
      </c>
      <c r="C3224" t="s">
        <v>3698</v>
      </c>
      <c r="D3224" t="s">
        <v>3702</v>
      </c>
      <c r="E3224">
        <v>787</v>
      </c>
      <c r="F3224" t="str">
        <f>VLOOKUP(D3224,'General IEC Material'!D:D,1,0)</f>
        <v>nw Vryburg Gateway Clinic</v>
      </c>
    </row>
    <row r="3225" spans="1:6" x14ac:dyDescent="0.3">
      <c r="A3225" t="s">
        <v>134</v>
      </c>
      <c r="B3225" t="s">
        <v>135</v>
      </c>
      <c r="C3225" t="s">
        <v>3537</v>
      </c>
      <c r="D3225" t="s">
        <v>3584</v>
      </c>
      <c r="E3225">
        <v>344</v>
      </c>
      <c r="F3225" t="str">
        <f>VLOOKUP(D3225,'General IEC Material'!D:D,1,0)</f>
        <v>nw Welgeval Clinic</v>
      </c>
    </row>
    <row r="3226" spans="1:6" x14ac:dyDescent="0.3">
      <c r="A3226" t="s">
        <v>134</v>
      </c>
      <c r="B3226" t="s">
        <v>138</v>
      </c>
      <c r="C3226" t="s">
        <v>3607</v>
      </c>
      <c r="D3226" t="s">
        <v>3624</v>
      </c>
      <c r="E3226">
        <v>425</v>
      </c>
      <c r="F3226" t="str">
        <f>VLOOKUP(D3226,'General IEC Material'!D:D,1,0)</f>
        <v>nw Welgevonden Clinic</v>
      </c>
    </row>
    <row r="3227" spans="1:6" x14ac:dyDescent="0.3">
      <c r="A3227" t="s">
        <v>134</v>
      </c>
      <c r="B3227" t="s">
        <v>3703</v>
      </c>
      <c r="C3227" t="s">
        <v>3722</v>
      </c>
      <c r="D3227" t="s">
        <v>3749</v>
      </c>
      <c r="E3227">
        <v>451</v>
      </c>
      <c r="F3227" t="str">
        <f>VLOOKUP(D3227,'General IEC Material'!D:D,1,0)</f>
        <v>nw Weltevrede Clinic</v>
      </c>
    </row>
    <row r="3228" spans="1:6" x14ac:dyDescent="0.3">
      <c r="A3228" t="s">
        <v>134</v>
      </c>
      <c r="B3228" t="s">
        <v>135</v>
      </c>
      <c r="C3228" t="s">
        <v>3537</v>
      </c>
      <c r="D3228" t="s">
        <v>3585</v>
      </c>
      <c r="E3228">
        <v>344</v>
      </c>
      <c r="F3228" t="str">
        <f>VLOOKUP(D3228,'General IEC Material'!D:D,1,0)</f>
        <v>nw Welverdiendt Clinic</v>
      </c>
    </row>
    <row r="3229" spans="1:6" x14ac:dyDescent="0.3">
      <c r="A3229" t="s">
        <v>134</v>
      </c>
      <c r="B3229" t="s">
        <v>135</v>
      </c>
      <c r="C3229" t="s">
        <v>3537</v>
      </c>
      <c r="D3229" t="s">
        <v>3586</v>
      </c>
      <c r="E3229">
        <v>387</v>
      </c>
      <c r="F3229" t="str">
        <f>VLOOKUP(D3229,'General IEC Material'!D:D,1,0)</f>
        <v>nw Witrantjies Clinic</v>
      </c>
    </row>
    <row r="3230" spans="1:6" x14ac:dyDescent="0.3">
      <c r="A3230" t="s">
        <v>134</v>
      </c>
      <c r="B3230" t="s">
        <v>138</v>
      </c>
      <c r="C3230" t="s">
        <v>3625</v>
      </c>
      <c r="D3230" t="s">
        <v>3633</v>
      </c>
      <c r="E3230">
        <v>1061</v>
      </c>
      <c r="F3230" t="str">
        <f>VLOOKUP(D3230,'General IEC Material'!D:D,1,0)</f>
        <v>nw Wolmaransstad Town Clinic</v>
      </c>
    </row>
    <row r="3231" spans="1:6" x14ac:dyDescent="0.3">
      <c r="A3231" t="s">
        <v>134</v>
      </c>
      <c r="B3231" t="s">
        <v>135</v>
      </c>
      <c r="C3231" t="s">
        <v>136</v>
      </c>
      <c r="D3231" t="s">
        <v>464</v>
      </c>
      <c r="E3231">
        <v>2379</v>
      </c>
      <c r="F3231" t="str">
        <f>VLOOKUP(D3231,'General IEC Material'!D:D,1,0)</f>
        <v>nw Wonderkop Clinic</v>
      </c>
    </row>
    <row r="3232" spans="1:6" x14ac:dyDescent="0.3">
      <c r="A3232" t="s">
        <v>134</v>
      </c>
      <c r="B3232" t="s">
        <v>3703</v>
      </c>
      <c r="C3232" t="s">
        <v>3750</v>
      </c>
      <c r="D3232" t="s">
        <v>3771</v>
      </c>
      <c r="E3232">
        <v>431</v>
      </c>
      <c r="F3232" t="str">
        <f>VLOOKUP(D3232,'General IEC Material'!D:D,1,0)</f>
        <v>nw Zeerust Clinic</v>
      </c>
    </row>
    <row r="3233" spans="1:6" x14ac:dyDescent="0.3">
      <c r="A3233" t="s">
        <v>140</v>
      </c>
      <c r="B3233" t="s">
        <v>3800</v>
      </c>
      <c r="C3233" t="s">
        <v>3833</v>
      </c>
      <c r="D3233" t="s">
        <v>3834</v>
      </c>
      <c r="E3233">
        <v>1642</v>
      </c>
      <c r="F3233" t="str">
        <f>VLOOKUP(D3233,'General IEC Material'!D:D,1,0)</f>
        <v>wc Aan-het-Pad Clinic</v>
      </c>
    </row>
    <row r="3234" spans="1:6" x14ac:dyDescent="0.3">
      <c r="A3234" t="s">
        <v>140</v>
      </c>
      <c r="B3234" t="s">
        <v>4035</v>
      </c>
      <c r="C3234" t="s">
        <v>4060</v>
      </c>
      <c r="D3234" t="s">
        <v>4061</v>
      </c>
      <c r="E3234">
        <v>585</v>
      </c>
      <c r="F3234" t="str">
        <f>VLOOKUP(D3234,'General IEC Material'!D:D,1,0)</f>
        <v>wc Abbotsdale Clinic</v>
      </c>
    </row>
    <row r="3235" spans="1:6" x14ac:dyDescent="0.3">
      <c r="A3235" t="s">
        <v>140</v>
      </c>
      <c r="B3235" t="s">
        <v>141</v>
      </c>
      <c r="C3235" t="s">
        <v>146</v>
      </c>
      <c r="D3235" t="s">
        <v>3949</v>
      </c>
      <c r="E3235">
        <v>840</v>
      </c>
      <c r="F3235" t="str">
        <f>VLOOKUP(D3235,'General IEC Material'!D:D,1,0)</f>
        <v>wc Adriaanse Clinic</v>
      </c>
    </row>
    <row r="3236" spans="1:6" x14ac:dyDescent="0.3">
      <c r="A3236" t="s">
        <v>140</v>
      </c>
      <c r="B3236" t="s">
        <v>3963</v>
      </c>
      <c r="C3236" t="s">
        <v>3983</v>
      </c>
      <c r="D3236" t="s">
        <v>3984</v>
      </c>
      <c r="E3236">
        <v>937</v>
      </c>
      <c r="F3236" t="str">
        <f>VLOOKUP(D3236,'General IEC Material'!D:D,1,0)</f>
        <v>wc Albertinia Clinic</v>
      </c>
    </row>
    <row r="3237" spans="1:6" x14ac:dyDescent="0.3">
      <c r="A3237" t="s">
        <v>140</v>
      </c>
      <c r="B3237" t="s">
        <v>141</v>
      </c>
      <c r="C3237" t="s">
        <v>3913</v>
      </c>
      <c r="D3237" t="s">
        <v>3914</v>
      </c>
      <c r="E3237">
        <v>7042</v>
      </c>
      <c r="F3237" t="str">
        <f>VLOOKUP(D3237,'General IEC Material'!D:D,1,0)</f>
        <v>wc Albow Gardens CDC</v>
      </c>
    </row>
    <row r="3238" spans="1:6" x14ac:dyDescent="0.3">
      <c r="A3238" t="s">
        <v>140</v>
      </c>
      <c r="B3238" t="s">
        <v>3963</v>
      </c>
      <c r="C3238" t="s">
        <v>3998</v>
      </c>
      <c r="D3238" t="s">
        <v>3999</v>
      </c>
      <c r="E3238">
        <v>2367</v>
      </c>
      <c r="F3238" t="str">
        <f>VLOOKUP(D3238,'General IEC Material'!D:D,1,0)</f>
        <v>wc Alma CDC</v>
      </c>
    </row>
    <row r="3239" spans="1:6" x14ac:dyDescent="0.3">
      <c r="A3239" t="s">
        <v>140</v>
      </c>
      <c r="B3239" t="s">
        <v>141</v>
      </c>
      <c r="C3239" t="s">
        <v>3890</v>
      </c>
      <c r="D3239" t="s">
        <v>3891</v>
      </c>
      <c r="E3239">
        <v>2301</v>
      </c>
      <c r="F3239" t="str">
        <f>VLOOKUP(D3239,'General IEC Material'!D:D,1,0)</f>
        <v>wc Alphen Clinic</v>
      </c>
    </row>
    <row r="3240" spans="1:6" x14ac:dyDescent="0.3">
      <c r="A3240" t="s">
        <v>140</v>
      </c>
      <c r="B3240" t="s">
        <v>3963</v>
      </c>
      <c r="C3240" t="s">
        <v>3987</v>
      </c>
      <c r="D3240" t="s">
        <v>3988</v>
      </c>
      <c r="E3240">
        <v>412</v>
      </c>
      <c r="F3240" t="str">
        <f>VLOOKUP(D3240,'General IEC Material'!D:D,1,0)</f>
        <v>wc Amalienstein Clinic</v>
      </c>
    </row>
    <row r="3241" spans="1:6" x14ac:dyDescent="0.3">
      <c r="A3241" t="s">
        <v>140</v>
      </c>
      <c r="B3241" t="s">
        <v>3963</v>
      </c>
      <c r="C3241" t="s">
        <v>3998</v>
      </c>
      <c r="D3241" t="s">
        <v>4000</v>
      </c>
      <c r="E3241">
        <v>1448</v>
      </c>
      <c r="F3241" t="str">
        <f>VLOOKUP(D3241,'General IEC Material'!D:D,1,0)</f>
        <v>wc Asla Clinic</v>
      </c>
    </row>
    <row r="3242" spans="1:6" x14ac:dyDescent="0.3">
      <c r="A3242" t="s">
        <v>140</v>
      </c>
      <c r="B3242" t="s">
        <v>3800</v>
      </c>
      <c r="C3242" t="s">
        <v>3801</v>
      </c>
      <c r="D3242" t="s">
        <v>3802</v>
      </c>
      <c r="E3242">
        <v>344</v>
      </c>
      <c r="F3242" t="str">
        <f>VLOOKUP(D3242,'General IEC Material'!D:D,1,0)</f>
        <v>wc Avian Park Clinic</v>
      </c>
    </row>
    <row r="3243" spans="1:6" x14ac:dyDescent="0.3">
      <c r="A3243" t="s">
        <v>140</v>
      </c>
      <c r="B3243" t="s">
        <v>4011</v>
      </c>
      <c r="C3243" t="s">
        <v>4022</v>
      </c>
      <c r="D3243" t="s">
        <v>4023</v>
      </c>
      <c r="E3243">
        <v>820</v>
      </c>
      <c r="F3243" t="str">
        <f>VLOOKUP(D3243,'General IEC Material'!D:D,1,0)</f>
        <v>wc Barrydale Clinic</v>
      </c>
    </row>
    <row r="3244" spans="1:6" x14ac:dyDescent="0.3">
      <c r="A3244" t="s">
        <v>140</v>
      </c>
      <c r="B3244" t="s">
        <v>3851</v>
      </c>
      <c r="C3244" t="s">
        <v>3852</v>
      </c>
      <c r="D3244" t="s">
        <v>3853</v>
      </c>
      <c r="E3244">
        <v>1178</v>
      </c>
      <c r="F3244" t="str">
        <f>VLOOKUP(D3244,'General IEC Material'!D:D,1,0)</f>
        <v>wc Beaufort West CDC</v>
      </c>
    </row>
    <row r="3245" spans="1:6" x14ac:dyDescent="0.3">
      <c r="A3245" t="s">
        <v>140</v>
      </c>
      <c r="B3245" t="s">
        <v>3800</v>
      </c>
      <c r="C3245" t="s">
        <v>3842</v>
      </c>
      <c r="D3245" t="s">
        <v>3843</v>
      </c>
      <c r="E3245">
        <v>1564</v>
      </c>
      <c r="F3245" t="str">
        <f>VLOOKUP(D3245,'General IEC Material'!D:D,1,0)</f>
        <v>wc Bella Vista Clinic</v>
      </c>
    </row>
    <row r="3246" spans="1:6" x14ac:dyDescent="0.3">
      <c r="A3246" t="s">
        <v>140</v>
      </c>
      <c r="B3246" t="s">
        <v>141</v>
      </c>
      <c r="C3246" t="s">
        <v>146</v>
      </c>
      <c r="D3246" t="s">
        <v>3950</v>
      </c>
      <c r="E3246">
        <v>2193</v>
      </c>
      <c r="F3246" t="str">
        <f>VLOOKUP(D3246,'General IEC Material'!D:D,1,0)</f>
        <v>wc Bellville South CDC</v>
      </c>
    </row>
    <row r="3247" spans="1:6" x14ac:dyDescent="0.3">
      <c r="A3247" t="s">
        <v>140</v>
      </c>
      <c r="B3247" t="s">
        <v>3800</v>
      </c>
      <c r="C3247" t="s">
        <v>3825</v>
      </c>
      <c r="D3247" t="s">
        <v>3826</v>
      </c>
      <c r="E3247">
        <v>1621</v>
      </c>
      <c r="F3247" t="str">
        <f>VLOOKUP(D3247,'General IEC Material'!D:D,1,0)</f>
        <v>wc Bergsig Clinic</v>
      </c>
    </row>
    <row r="3248" spans="1:6" x14ac:dyDescent="0.3">
      <c r="A3248" t="s">
        <v>140</v>
      </c>
      <c r="B3248" t="s">
        <v>141</v>
      </c>
      <c r="C3248" t="s">
        <v>146</v>
      </c>
      <c r="D3248" t="s">
        <v>3951</v>
      </c>
      <c r="E3248">
        <v>8685</v>
      </c>
      <c r="F3248" t="str">
        <f>VLOOKUP(D3248,'General IEC Material'!D:D,1,0)</f>
        <v>wc Bishop Lavis CDC</v>
      </c>
    </row>
    <row r="3249" spans="1:6" x14ac:dyDescent="0.3">
      <c r="A3249" t="s">
        <v>140</v>
      </c>
      <c r="B3249" t="s">
        <v>3963</v>
      </c>
      <c r="C3249" t="s">
        <v>3970</v>
      </c>
      <c r="D3249" t="s">
        <v>3971</v>
      </c>
      <c r="E3249">
        <v>1027</v>
      </c>
      <c r="F3249" t="str">
        <f>VLOOKUP(D3249,'General IEC Material'!D:D,1,0)</f>
        <v>wc Blanco Clinic</v>
      </c>
    </row>
    <row r="3250" spans="1:6" x14ac:dyDescent="0.3">
      <c r="A3250" t="s">
        <v>140</v>
      </c>
      <c r="B3250" t="s">
        <v>141</v>
      </c>
      <c r="C3250" t="s">
        <v>3877</v>
      </c>
      <c r="D3250" t="s">
        <v>3878</v>
      </c>
      <c r="E3250">
        <v>5902</v>
      </c>
      <c r="F3250" t="str">
        <f>VLOOKUP(D3250,'General IEC Material'!D:D,1,0)</f>
        <v>wc Bloekombos Clinic</v>
      </c>
    </row>
    <row r="3251" spans="1:6" x14ac:dyDescent="0.3">
      <c r="A3251" t="s">
        <v>140</v>
      </c>
      <c r="B3251" t="s">
        <v>141</v>
      </c>
      <c r="C3251" t="s">
        <v>142</v>
      </c>
      <c r="D3251" t="s">
        <v>3864</v>
      </c>
      <c r="E3251">
        <v>1628</v>
      </c>
      <c r="F3251" t="str">
        <f>VLOOKUP(D3251,'General IEC Material'!D:D,1,0)</f>
        <v>wc Blue Downs Clinic</v>
      </c>
    </row>
    <row r="3252" spans="1:6" x14ac:dyDescent="0.3">
      <c r="A3252" t="s">
        <v>140</v>
      </c>
      <c r="B3252" t="s">
        <v>3963</v>
      </c>
      <c r="C3252" t="s">
        <v>4004</v>
      </c>
      <c r="D3252" t="s">
        <v>4005</v>
      </c>
      <c r="E3252">
        <v>1517</v>
      </c>
      <c r="F3252" t="str">
        <f>VLOOKUP(D3252,'General IEC Material'!D:D,1,0)</f>
        <v>wc Bongolethu Clinic</v>
      </c>
    </row>
    <row r="3253" spans="1:6" x14ac:dyDescent="0.3">
      <c r="A3253" t="s">
        <v>140</v>
      </c>
      <c r="B3253" t="s">
        <v>141</v>
      </c>
      <c r="C3253" t="s">
        <v>3877</v>
      </c>
      <c r="D3253" t="s">
        <v>3879</v>
      </c>
      <c r="E3253">
        <v>3456</v>
      </c>
      <c r="F3253" t="str">
        <f>VLOOKUP(D3253,'General IEC Material'!D:D,1,0)</f>
        <v>wc Bothasig CDC</v>
      </c>
    </row>
    <row r="3254" spans="1:6" x14ac:dyDescent="0.3">
      <c r="A3254" t="s">
        <v>140</v>
      </c>
      <c r="B3254" t="s">
        <v>141</v>
      </c>
      <c r="C3254" t="s">
        <v>3877</v>
      </c>
      <c r="D3254" t="s">
        <v>3880</v>
      </c>
      <c r="E3254">
        <v>3674</v>
      </c>
      <c r="F3254" t="str">
        <f>VLOOKUP(D3254,'General IEC Material'!D:D,1,0)</f>
        <v>wc Bothasig Clinic</v>
      </c>
    </row>
    <row r="3255" spans="1:6" x14ac:dyDescent="0.3">
      <c r="A3255" t="s">
        <v>140</v>
      </c>
      <c r="B3255" t="s">
        <v>4011</v>
      </c>
      <c r="C3255" t="s">
        <v>4028</v>
      </c>
      <c r="D3255" t="s">
        <v>4029</v>
      </c>
      <c r="E3255">
        <v>681</v>
      </c>
      <c r="F3255" t="str">
        <f>VLOOKUP(D3255,'General IEC Material'!D:D,1,0)</f>
        <v>wc Botrivier Clinic</v>
      </c>
    </row>
    <row r="3256" spans="1:6" x14ac:dyDescent="0.3">
      <c r="A3256" t="s">
        <v>140</v>
      </c>
      <c r="B3256" t="s">
        <v>141</v>
      </c>
      <c r="C3256" t="s">
        <v>3877</v>
      </c>
      <c r="D3256" t="s">
        <v>3881</v>
      </c>
      <c r="E3256">
        <v>1174</v>
      </c>
      <c r="F3256" t="str">
        <f>VLOOKUP(D3256,'General IEC Material'!D:D,1,0)</f>
        <v>wc Brackenfell Clinic</v>
      </c>
    </row>
    <row r="3257" spans="1:6" x14ac:dyDescent="0.3">
      <c r="A3257" t="s">
        <v>140</v>
      </c>
      <c r="B3257" t="s">
        <v>4011</v>
      </c>
      <c r="C3257" t="s">
        <v>4012</v>
      </c>
      <c r="D3257" t="s">
        <v>4013</v>
      </c>
      <c r="E3257">
        <v>1834</v>
      </c>
      <c r="F3257" t="str">
        <f>VLOOKUP(D3257,'General IEC Material'!D:D,1,0)</f>
        <v>wc Bredasdorp Clinic</v>
      </c>
    </row>
    <row r="3258" spans="1:6" x14ac:dyDescent="0.3">
      <c r="A3258" t="s">
        <v>140</v>
      </c>
      <c r="B3258" t="s">
        <v>3800</v>
      </c>
      <c r="C3258" t="s">
        <v>3842</v>
      </c>
      <c r="D3258" t="s">
        <v>3844</v>
      </c>
      <c r="E3258">
        <v>522</v>
      </c>
      <c r="F3258" t="str">
        <f>VLOOKUP(D3258,'General IEC Material'!D:D,1,0)</f>
        <v>wc Breerivier Clinic</v>
      </c>
    </row>
    <row r="3259" spans="1:6" x14ac:dyDescent="0.3">
      <c r="A3259" t="s">
        <v>140</v>
      </c>
      <c r="B3259" t="s">
        <v>3963</v>
      </c>
      <c r="C3259" t="s">
        <v>4004</v>
      </c>
      <c r="D3259" t="s">
        <v>4006</v>
      </c>
      <c r="E3259">
        <v>1806</v>
      </c>
      <c r="F3259" t="str">
        <f>VLOOKUP(D3259,'General IEC Material'!D:D,1,0)</f>
        <v>wc Bridgeton CDC</v>
      </c>
    </row>
    <row r="3260" spans="1:6" x14ac:dyDescent="0.3">
      <c r="A3260" t="s">
        <v>140</v>
      </c>
      <c r="B3260" t="s">
        <v>141</v>
      </c>
      <c r="C3260" t="s">
        <v>3877</v>
      </c>
      <c r="D3260" t="s">
        <v>3882</v>
      </c>
      <c r="E3260">
        <v>740</v>
      </c>
      <c r="F3260" t="str">
        <f>VLOOKUP(D3260,'General IEC Material'!D:D,1,0)</f>
        <v>wc Brighton Clinic</v>
      </c>
    </row>
    <row r="3261" spans="1:6" x14ac:dyDescent="0.3">
      <c r="A3261" t="s">
        <v>140</v>
      </c>
      <c r="B3261" t="s">
        <v>4011</v>
      </c>
      <c r="C3261" t="s">
        <v>4022</v>
      </c>
      <c r="D3261" t="s">
        <v>4024</v>
      </c>
      <c r="E3261">
        <v>403</v>
      </c>
      <c r="F3261" t="str">
        <f>VLOOKUP(D3261,'General IEC Material'!D:D,1,0)</f>
        <v>wc Buffeljagsrivier Clinic</v>
      </c>
    </row>
    <row r="3262" spans="1:6" x14ac:dyDescent="0.3">
      <c r="A3262" t="s">
        <v>140</v>
      </c>
      <c r="B3262" t="s">
        <v>4011</v>
      </c>
      <c r="C3262" t="s">
        <v>4028</v>
      </c>
      <c r="D3262" t="s">
        <v>4030</v>
      </c>
      <c r="E3262">
        <v>1061</v>
      </c>
      <c r="F3262" t="str">
        <f>VLOOKUP(D3262,'General IEC Material'!D:D,1,0)</f>
        <v>wc Caledon Clinic</v>
      </c>
    </row>
    <row r="3263" spans="1:6" x14ac:dyDescent="0.3">
      <c r="A3263" t="s">
        <v>140</v>
      </c>
      <c r="B3263" t="s">
        <v>3963</v>
      </c>
      <c r="C3263" t="s">
        <v>3987</v>
      </c>
      <c r="D3263" t="s">
        <v>3989</v>
      </c>
      <c r="E3263">
        <v>437</v>
      </c>
      <c r="F3263" t="str">
        <f>VLOOKUP(D3263,'General IEC Material'!D:D,1,0)</f>
        <v>wc Calitzdorp (Bergsig) Clinic</v>
      </c>
    </row>
    <row r="3264" spans="1:6" x14ac:dyDescent="0.3">
      <c r="A3264" t="s">
        <v>140</v>
      </c>
      <c r="B3264" t="s">
        <v>3800</v>
      </c>
      <c r="C3264" t="s">
        <v>3842</v>
      </c>
      <c r="D3264" t="s">
        <v>3845</v>
      </c>
      <c r="E3264">
        <v>363</v>
      </c>
      <c r="F3264" t="str">
        <f>VLOOKUP(D3264,'General IEC Material'!D:D,1,0)</f>
        <v>wc Ceres Clinic</v>
      </c>
    </row>
    <row r="3265" spans="1:6" x14ac:dyDescent="0.3">
      <c r="A3265" t="s">
        <v>140</v>
      </c>
      <c r="B3265" t="s">
        <v>141</v>
      </c>
      <c r="C3265" t="s">
        <v>3913</v>
      </c>
      <c r="D3265" t="s">
        <v>3915</v>
      </c>
      <c r="E3265">
        <v>1005</v>
      </c>
      <c r="F3265" t="str">
        <f>VLOOKUP(D3265,'General IEC Material'!D:D,1,0)</f>
        <v>wc Chapel Street Clinic</v>
      </c>
    </row>
    <row r="3266" spans="1:6" x14ac:dyDescent="0.3">
      <c r="A3266" t="s">
        <v>140</v>
      </c>
      <c r="B3266" t="s">
        <v>4035</v>
      </c>
      <c r="C3266" t="s">
        <v>4060</v>
      </c>
      <c r="D3266" t="s">
        <v>4062</v>
      </c>
      <c r="E3266">
        <v>603</v>
      </c>
      <c r="F3266" t="str">
        <f>VLOOKUP(D3266,'General IEC Material'!D:D,1,0)</f>
        <v>wc Chatsworth Clinic</v>
      </c>
    </row>
    <row r="3267" spans="1:6" x14ac:dyDescent="0.3">
      <c r="A3267" t="s">
        <v>140</v>
      </c>
      <c r="B3267" t="s">
        <v>4035</v>
      </c>
      <c r="C3267" t="s">
        <v>4040</v>
      </c>
      <c r="D3267" t="s">
        <v>4041</v>
      </c>
      <c r="E3267">
        <v>979</v>
      </c>
      <c r="F3267" t="str">
        <f>VLOOKUP(D3267,'General IEC Material'!D:D,1,0)</f>
        <v>wc Citrusdal Clinic</v>
      </c>
    </row>
    <row r="3268" spans="1:6" x14ac:dyDescent="0.3">
      <c r="A3268" t="s">
        <v>140</v>
      </c>
      <c r="B3268" t="s">
        <v>4035</v>
      </c>
      <c r="C3268" t="s">
        <v>4040</v>
      </c>
      <c r="D3268" t="s">
        <v>4042</v>
      </c>
      <c r="E3268">
        <v>1320</v>
      </c>
      <c r="F3268" t="str">
        <f>VLOOKUP(D3268,'General IEC Material'!D:D,1,0)</f>
        <v>wc Clanwilliam Clinic</v>
      </c>
    </row>
    <row r="3269" spans="1:6" x14ac:dyDescent="0.3">
      <c r="A3269" t="s">
        <v>140</v>
      </c>
      <c r="B3269" t="s">
        <v>141</v>
      </c>
      <c r="C3269" t="s">
        <v>3890</v>
      </c>
      <c r="D3269" t="s">
        <v>3892</v>
      </c>
      <c r="E3269">
        <v>970</v>
      </c>
      <c r="F3269" t="str">
        <f>VLOOKUP(D3269,'General IEC Material'!D:D,1,0)</f>
        <v>wc Claremont Clinic</v>
      </c>
    </row>
    <row r="3270" spans="1:6" x14ac:dyDescent="0.3">
      <c r="A3270" t="s">
        <v>140</v>
      </c>
      <c r="B3270" t="s">
        <v>3800</v>
      </c>
      <c r="C3270" t="s">
        <v>3833</v>
      </c>
      <c r="D3270" t="s">
        <v>3835</v>
      </c>
      <c r="E3270">
        <v>2985</v>
      </c>
      <c r="F3270" t="str">
        <f>VLOOKUP(D3270,'General IEC Material'!D:D,1,0)</f>
        <v>wc Cloetesville CDC</v>
      </c>
    </row>
    <row r="3271" spans="1:6" x14ac:dyDescent="0.3">
      <c r="A3271" t="s">
        <v>140</v>
      </c>
      <c r="B3271" t="s">
        <v>3800</v>
      </c>
      <c r="C3271" t="s">
        <v>3825</v>
      </c>
      <c r="D3271" t="s">
        <v>3827</v>
      </c>
      <c r="E3271">
        <v>975</v>
      </c>
      <c r="F3271" t="str">
        <f>VLOOKUP(D3271,'General IEC Material'!D:D,1,0)</f>
        <v>wc Cogmanskloof Clinic</v>
      </c>
    </row>
    <row r="3272" spans="1:6" x14ac:dyDescent="0.3">
      <c r="A3272" t="s">
        <v>140</v>
      </c>
      <c r="B3272" t="s">
        <v>3963</v>
      </c>
      <c r="C3272" t="s">
        <v>3970</v>
      </c>
      <c r="D3272" t="s">
        <v>3972</v>
      </c>
      <c r="E3272">
        <v>3435</v>
      </c>
      <c r="F3272" t="str">
        <f>VLOOKUP(D3272,'General IEC Material'!D:D,1,0)</f>
        <v>wc Conville CDC</v>
      </c>
    </row>
    <row r="3273" spans="1:6" x14ac:dyDescent="0.3">
      <c r="A3273" t="s">
        <v>140</v>
      </c>
      <c r="B3273" t="s">
        <v>3963</v>
      </c>
      <c r="C3273" t="s">
        <v>3964</v>
      </c>
      <c r="D3273" t="s">
        <v>3965</v>
      </c>
      <c r="E3273">
        <v>905</v>
      </c>
      <c r="F3273" t="str">
        <f>VLOOKUP(D3273,'General IEC Material'!D:D,1,0)</f>
        <v>wc Crags Clinic</v>
      </c>
    </row>
    <row r="3274" spans="1:6" x14ac:dyDescent="0.3">
      <c r="A3274" t="s">
        <v>140</v>
      </c>
      <c r="B3274" t="s">
        <v>141</v>
      </c>
      <c r="C3274" t="s">
        <v>145</v>
      </c>
      <c r="D3274" t="s">
        <v>3940</v>
      </c>
      <c r="E3274">
        <v>1475</v>
      </c>
      <c r="F3274" t="str">
        <f>VLOOKUP(D3274,'General IEC Material'!D:D,1,0)</f>
        <v>wc Crossroads 1 Clinic</v>
      </c>
    </row>
    <row r="3275" spans="1:6" x14ac:dyDescent="0.3">
      <c r="A3275" t="s">
        <v>140</v>
      </c>
      <c r="B3275" t="s">
        <v>141</v>
      </c>
      <c r="C3275" t="s">
        <v>145</v>
      </c>
      <c r="D3275" t="s">
        <v>3941</v>
      </c>
      <c r="E3275">
        <v>7417</v>
      </c>
      <c r="F3275" t="str">
        <f>VLOOKUP(D3275,'General IEC Material'!D:D,1,0)</f>
        <v>wc Crossroads CDC</v>
      </c>
    </row>
    <row r="3276" spans="1:6" x14ac:dyDescent="0.3">
      <c r="A3276" t="s">
        <v>140</v>
      </c>
      <c r="B3276" t="s">
        <v>3963</v>
      </c>
      <c r="C3276" t="s">
        <v>3998</v>
      </c>
      <c r="D3276" t="s">
        <v>4001</v>
      </c>
      <c r="E3276">
        <v>1912</v>
      </c>
      <c r="F3276" t="str">
        <f>VLOOKUP(D3276,'General IEC Material'!D:D,1,0)</f>
        <v>wc D'Almeida CDC</v>
      </c>
    </row>
    <row r="3277" spans="1:6" x14ac:dyDescent="0.3">
      <c r="A3277" t="s">
        <v>140</v>
      </c>
      <c r="B3277" t="s">
        <v>3800</v>
      </c>
      <c r="C3277" t="s">
        <v>3810</v>
      </c>
      <c r="D3277" t="s">
        <v>3811</v>
      </c>
      <c r="E3277">
        <v>2790</v>
      </c>
      <c r="F3277" t="str">
        <f>VLOOKUP(D3277,'General IEC Material'!D:D,1,0)</f>
        <v>wc Dalvale Clinic</v>
      </c>
    </row>
    <row r="3278" spans="1:6" x14ac:dyDescent="0.3">
      <c r="A3278" t="s">
        <v>140</v>
      </c>
      <c r="B3278" t="s">
        <v>4035</v>
      </c>
      <c r="C3278" t="s">
        <v>4060</v>
      </c>
      <c r="D3278" t="s">
        <v>4063</v>
      </c>
      <c r="E3278">
        <v>1569</v>
      </c>
      <c r="F3278" t="str">
        <f>VLOOKUP(D3278,'General IEC Material'!D:D,1,0)</f>
        <v>wc Darling Clinic</v>
      </c>
    </row>
    <row r="3279" spans="1:6" x14ac:dyDescent="0.3">
      <c r="A3279" t="s">
        <v>140</v>
      </c>
      <c r="B3279" t="s">
        <v>3800</v>
      </c>
      <c r="C3279" t="s">
        <v>3801</v>
      </c>
      <c r="D3279" t="s">
        <v>3803</v>
      </c>
      <c r="E3279">
        <v>2708</v>
      </c>
      <c r="F3279" t="str">
        <f>VLOOKUP(D3279,'General IEC Material'!D:D,1,0)</f>
        <v>wc De Doorns Clinic</v>
      </c>
    </row>
    <row r="3280" spans="1:6" x14ac:dyDescent="0.3">
      <c r="A3280" t="s">
        <v>140</v>
      </c>
      <c r="B3280" t="s">
        <v>3963</v>
      </c>
      <c r="C3280" t="s">
        <v>4004</v>
      </c>
      <c r="D3280" t="s">
        <v>4007</v>
      </c>
      <c r="E3280">
        <v>642</v>
      </c>
      <c r="F3280" t="str">
        <f>VLOOKUP(D3280,'General IEC Material'!D:D,1,0)</f>
        <v>wc De Rust (Blommenek) Clinic</v>
      </c>
    </row>
    <row r="3281" spans="1:6" x14ac:dyDescent="0.3">
      <c r="A3281" t="s">
        <v>140</v>
      </c>
      <c r="B3281" t="s">
        <v>141</v>
      </c>
      <c r="C3281" t="s">
        <v>146</v>
      </c>
      <c r="D3281" t="s">
        <v>505</v>
      </c>
      <c r="E3281">
        <v>11502</v>
      </c>
      <c r="F3281" t="str">
        <f>VLOOKUP(D3281,'General IEC Material'!D:D,1,0)</f>
        <v>wc Delft CHC</v>
      </c>
    </row>
    <row r="3282" spans="1:6" x14ac:dyDescent="0.3">
      <c r="A3282" t="s">
        <v>140</v>
      </c>
      <c r="B3282" t="s">
        <v>141</v>
      </c>
      <c r="C3282" t="s">
        <v>146</v>
      </c>
      <c r="D3282" t="s">
        <v>506</v>
      </c>
      <c r="E3282">
        <v>5001</v>
      </c>
      <c r="F3282" t="str">
        <f>VLOOKUP(D3282,'General IEC Material'!D:D,1,0)</f>
        <v>wc Delft South Clinic</v>
      </c>
    </row>
    <row r="3283" spans="1:6" x14ac:dyDescent="0.3">
      <c r="A3283" t="s">
        <v>140</v>
      </c>
      <c r="B3283" t="s">
        <v>4035</v>
      </c>
      <c r="C3283" t="s">
        <v>4051</v>
      </c>
      <c r="D3283" t="s">
        <v>4052</v>
      </c>
      <c r="E3283">
        <v>1316</v>
      </c>
      <c r="F3283" t="str">
        <f>VLOOKUP(D3283,'General IEC Material'!D:D,1,0)</f>
        <v>wc Diazville Clinic</v>
      </c>
    </row>
    <row r="3284" spans="1:6" x14ac:dyDescent="0.3">
      <c r="A3284" t="s">
        <v>140</v>
      </c>
      <c r="B3284" t="s">
        <v>141</v>
      </c>
      <c r="C3284" t="s">
        <v>3890</v>
      </c>
      <c r="D3284" t="s">
        <v>3893</v>
      </c>
      <c r="E3284">
        <v>595</v>
      </c>
      <c r="F3284" t="str">
        <f>VLOOKUP(D3284,'General IEC Material'!D:D,1,0)</f>
        <v>wc Diep River Clinic</v>
      </c>
    </row>
    <row r="3285" spans="1:6" x14ac:dyDescent="0.3">
      <c r="A3285" t="s">
        <v>140</v>
      </c>
      <c r="B3285" t="s">
        <v>141</v>
      </c>
      <c r="C3285" t="s">
        <v>3913</v>
      </c>
      <c r="D3285" t="s">
        <v>3916</v>
      </c>
      <c r="E3285">
        <v>6265</v>
      </c>
      <c r="F3285" t="str">
        <f>VLOOKUP(D3285,'General IEC Material'!D:D,1,0)</f>
        <v>wc District Six CDC</v>
      </c>
    </row>
    <row r="3286" spans="1:6" x14ac:dyDescent="0.3">
      <c r="A3286" t="s">
        <v>140</v>
      </c>
      <c r="B3286" t="s">
        <v>3800</v>
      </c>
      <c r="C3286" t="s">
        <v>3833</v>
      </c>
      <c r="D3286" t="s">
        <v>3836</v>
      </c>
      <c r="E3286">
        <v>1005</v>
      </c>
      <c r="F3286" t="str">
        <f>VLOOKUP(D3286,'General IEC Material'!D:D,1,0)</f>
        <v>wc Don and Pat Bilton Clinic</v>
      </c>
    </row>
    <row r="3287" spans="1:6" x14ac:dyDescent="0.3">
      <c r="A3287" t="s">
        <v>140</v>
      </c>
      <c r="B3287" t="s">
        <v>141</v>
      </c>
      <c r="C3287" t="s">
        <v>144</v>
      </c>
      <c r="D3287" t="s">
        <v>497</v>
      </c>
      <c r="E3287">
        <v>3748</v>
      </c>
      <c r="F3287" t="str">
        <f>VLOOKUP(D3287,'General IEC Material'!D:D,1,0)</f>
        <v>wc Dr Abdurahman CDC</v>
      </c>
    </row>
    <row r="3288" spans="1:6" x14ac:dyDescent="0.3">
      <c r="A3288" t="s">
        <v>140</v>
      </c>
      <c r="B3288" t="s">
        <v>141</v>
      </c>
      <c r="C3288" t="s">
        <v>142</v>
      </c>
      <c r="D3288" t="s">
        <v>486</v>
      </c>
      <c r="E3288">
        <v>5422</v>
      </c>
      <c r="F3288" t="str">
        <f>VLOOKUP(D3288,'General IEC Material'!D:D,1,0)</f>
        <v>wc Dr Ivan Toms CDC</v>
      </c>
    </row>
    <row r="3289" spans="1:6" x14ac:dyDescent="0.3">
      <c r="A3289" t="s">
        <v>140</v>
      </c>
      <c r="B3289" t="s">
        <v>141</v>
      </c>
      <c r="C3289" t="s">
        <v>3913</v>
      </c>
      <c r="D3289" t="s">
        <v>3917</v>
      </c>
      <c r="E3289">
        <v>12963</v>
      </c>
      <c r="F3289" t="str">
        <f>VLOOKUP(D3289,'General IEC Material'!D:D,1,0)</f>
        <v>wc Du Noon CHC</v>
      </c>
    </row>
    <row r="3290" spans="1:6" x14ac:dyDescent="0.3">
      <c r="A3290" t="s">
        <v>140</v>
      </c>
      <c r="B3290" t="s">
        <v>141</v>
      </c>
      <c r="C3290" t="s">
        <v>3877</v>
      </c>
      <c r="D3290" t="s">
        <v>3883</v>
      </c>
      <c r="E3290">
        <v>4111</v>
      </c>
      <c r="F3290" t="str">
        <f>VLOOKUP(D3290,'General IEC Material'!D:D,1,0)</f>
        <v>wc Durbanville CDC</v>
      </c>
    </row>
    <row r="3291" spans="1:6" x14ac:dyDescent="0.3">
      <c r="A3291" t="s">
        <v>140</v>
      </c>
      <c r="B3291" t="s">
        <v>3963</v>
      </c>
      <c r="C3291" t="s">
        <v>4004</v>
      </c>
      <c r="D3291" t="s">
        <v>4008</v>
      </c>
      <c r="E3291">
        <v>1754</v>
      </c>
      <c r="F3291" t="str">
        <f>VLOOKUP(D3291,'General IEC Material'!D:D,1,0)</f>
        <v>wc Dysselsdorp Clinic</v>
      </c>
    </row>
    <row r="3292" spans="1:6" x14ac:dyDescent="0.3">
      <c r="A3292" t="s">
        <v>140</v>
      </c>
      <c r="B3292" t="s">
        <v>141</v>
      </c>
      <c r="C3292" t="s">
        <v>145</v>
      </c>
      <c r="D3292" t="s">
        <v>3942</v>
      </c>
      <c r="E3292">
        <v>1270</v>
      </c>
      <c r="F3292" t="str">
        <f>VLOOKUP(D3292,'General IEC Material'!D:D,1,0)</f>
        <v>wc Eastridge Clinic</v>
      </c>
    </row>
    <row r="3293" spans="1:6" x14ac:dyDescent="0.3">
      <c r="A3293" t="s">
        <v>140</v>
      </c>
      <c r="B3293" t="s">
        <v>141</v>
      </c>
      <c r="C3293" t="s">
        <v>142</v>
      </c>
      <c r="D3293" t="s">
        <v>3865</v>
      </c>
      <c r="E3293">
        <v>2974</v>
      </c>
      <c r="F3293" t="str">
        <f>VLOOKUP(D3293,'General IEC Material'!D:D,1,0)</f>
        <v>wc Eerste River Clinic</v>
      </c>
    </row>
    <row r="3294" spans="1:6" x14ac:dyDescent="0.3">
      <c r="A3294" t="s">
        <v>140</v>
      </c>
      <c r="B3294" t="s">
        <v>4035</v>
      </c>
      <c r="C3294" t="s">
        <v>4040</v>
      </c>
      <c r="D3294" t="s">
        <v>4069</v>
      </c>
      <c r="E3294">
        <v>344</v>
      </c>
      <c r="F3294" t="e">
        <f>VLOOKUP(D3294,'General IEC Material'!D:D,1,0)</f>
        <v>#N/A</v>
      </c>
    </row>
    <row r="3295" spans="1:6" x14ac:dyDescent="0.3">
      <c r="A3295" t="s">
        <v>140</v>
      </c>
      <c r="B3295" t="s">
        <v>141</v>
      </c>
      <c r="C3295" t="s">
        <v>146</v>
      </c>
      <c r="D3295" t="s">
        <v>3952</v>
      </c>
      <c r="E3295">
        <v>7387</v>
      </c>
      <c r="F3295" t="str">
        <f>VLOOKUP(D3295,'General IEC Material'!D:D,1,0)</f>
        <v>wc Elsies River CHC</v>
      </c>
    </row>
    <row r="3296" spans="1:6" x14ac:dyDescent="0.3">
      <c r="A3296" t="s">
        <v>140</v>
      </c>
      <c r="B3296" t="s">
        <v>141</v>
      </c>
      <c r="C3296" t="s">
        <v>146</v>
      </c>
      <c r="D3296" t="s">
        <v>3953</v>
      </c>
      <c r="E3296">
        <v>1696</v>
      </c>
      <c r="F3296" t="str">
        <f>VLOOKUP(D3296,'General IEC Material'!D:D,1,0)</f>
        <v>wc Elsies River Clinic</v>
      </c>
    </row>
    <row r="3297" spans="1:6" x14ac:dyDescent="0.3">
      <c r="A3297" t="s">
        <v>140</v>
      </c>
      <c r="B3297" t="s">
        <v>3800</v>
      </c>
      <c r="C3297" t="s">
        <v>3801</v>
      </c>
      <c r="D3297" t="s">
        <v>3804</v>
      </c>
      <c r="E3297">
        <v>3635</v>
      </c>
      <c r="F3297" t="str">
        <f>VLOOKUP(D3297,'General IEC Material'!D:D,1,0)</f>
        <v>wc Empilisweni (Worcester) Clinic</v>
      </c>
    </row>
    <row r="3298" spans="1:6" x14ac:dyDescent="0.3">
      <c r="A3298" t="s">
        <v>140</v>
      </c>
      <c r="B3298" t="s">
        <v>3963</v>
      </c>
      <c r="C3298" t="s">
        <v>3998</v>
      </c>
      <c r="D3298" t="s">
        <v>4002</v>
      </c>
      <c r="E3298">
        <v>731</v>
      </c>
      <c r="F3298" t="str">
        <f>VLOOKUP(D3298,'General IEC Material'!D:D,1,0)</f>
        <v>wc Eyethu Clinic</v>
      </c>
    </row>
    <row r="3299" spans="1:6" x14ac:dyDescent="0.3">
      <c r="A3299" t="s">
        <v>140</v>
      </c>
      <c r="B3299" t="s">
        <v>141</v>
      </c>
      <c r="C3299" t="s">
        <v>3913</v>
      </c>
      <c r="D3299" t="s">
        <v>3918</v>
      </c>
      <c r="E3299">
        <v>731</v>
      </c>
      <c r="F3299" t="str">
        <f>VLOOKUP(D3299,'General IEC Material'!D:D,1,0)</f>
        <v>wc Factreton Clinic</v>
      </c>
    </row>
    <row r="3300" spans="1:6" x14ac:dyDescent="0.3">
      <c r="A3300" t="s">
        <v>140</v>
      </c>
      <c r="B3300" t="s">
        <v>141</v>
      </c>
      <c r="C3300" t="s">
        <v>142</v>
      </c>
      <c r="D3300" t="s">
        <v>3866</v>
      </c>
      <c r="E3300">
        <v>546</v>
      </c>
      <c r="F3300" t="str">
        <f>VLOOKUP(D3300,'General IEC Material'!D:D,1,0)</f>
        <v>wc Fagan Street Clinic</v>
      </c>
    </row>
    <row r="3301" spans="1:6" x14ac:dyDescent="0.3">
      <c r="A3301" t="s">
        <v>140</v>
      </c>
      <c r="B3301" t="s">
        <v>141</v>
      </c>
      <c r="C3301" t="s">
        <v>3877</v>
      </c>
      <c r="D3301" t="s">
        <v>3884</v>
      </c>
      <c r="E3301">
        <v>1576</v>
      </c>
      <c r="F3301" t="str">
        <f>VLOOKUP(D3301,'General IEC Material'!D:D,1,0)</f>
        <v>wc Fisantekraal CDC</v>
      </c>
    </row>
    <row r="3302" spans="1:6" x14ac:dyDescent="0.3">
      <c r="A3302" t="s">
        <v>140</v>
      </c>
      <c r="B3302" t="s">
        <v>141</v>
      </c>
      <c r="C3302" t="s">
        <v>3890</v>
      </c>
      <c r="D3302" t="s">
        <v>3894</v>
      </c>
      <c r="E3302">
        <v>531</v>
      </c>
      <c r="F3302" t="str">
        <f>VLOOKUP(D3302,'General IEC Material'!D:D,1,0)</f>
        <v>wc Fish Hoek Clinic</v>
      </c>
    </row>
    <row r="3303" spans="1:6" x14ac:dyDescent="0.3">
      <c r="A3303" t="s">
        <v>140</v>
      </c>
      <c r="B3303" t="s">
        <v>4011</v>
      </c>
      <c r="C3303" t="s">
        <v>4016</v>
      </c>
      <c r="D3303" t="s">
        <v>4017</v>
      </c>
      <c r="E3303">
        <v>1572</v>
      </c>
      <c r="F3303" t="str">
        <f>VLOOKUP(D3303,'General IEC Material'!D:D,1,0)</f>
        <v>wc Gansbaai Clinic</v>
      </c>
    </row>
    <row r="3304" spans="1:6" x14ac:dyDescent="0.3">
      <c r="A3304" t="s">
        <v>140</v>
      </c>
      <c r="B3304" t="s">
        <v>4011</v>
      </c>
      <c r="C3304" t="s">
        <v>4028</v>
      </c>
      <c r="D3304" t="s">
        <v>4031</v>
      </c>
      <c r="E3304">
        <v>388</v>
      </c>
      <c r="F3304" t="str">
        <f>VLOOKUP(D3304,'General IEC Material'!D:D,1,0)</f>
        <v>wc Genadendal Clinic</v>
      </c>
    </row>
    <row r="3305" spans="1:6" x14ac:dyDescent="0.3">
      <c r="A3305" t="s">
        <v>140</v>
      </c>
      <c r="B3305" t="s">
        <v>3963</v>
      </c>
      <c r="C3305" t="s">
        <v>3970</v>
      </c>
      <c r="D3305" t="s">
        <v>3973</v>
      </c>
      <c r="E3305">
        <v>771</v>
      </c>
      <c r="F3305" t="str">
        <f>VLOOKUP(D3305,'General IEC Material'!D:D,1,0)</f>
        <v>wc George Central Clinic</v>
      </c>
    </row>
    <row r="3306" spans="1:6" x14ac:dyDescent="0.3">
      <c r="A3306" t="s">
        <v>140</v>
      </c>
      <c r="B3306" t="s">
        <v>141</v>
      </c>
      <c r="C3306" t="s">
        <v>146</v>
      </c>
      <c r="D3306" t="s">
        <v>3954</v>
      </c>
      <c r="E3306">
        <v>2608</v>
      </c>
      <c r="F3306" t="str">
        <f>VLOOKUP(D3306,'General IEC Material'!D:D,1,0)</f>
        <v>wc Goodwood CDC</v>
      </c>
    </row>
    <row r="3307" spans="1:6" x14ac:dyDescent="0.3">
      <c r="A3307" t="s">
        <v>140</v>
      </c>
      <c r="B3307" t="s">
        <v>141</v>
      </c>
      <c r="C3307" t="s">
        <v>142</v>
      </c>
      <c r="D3307" t="s">
        <v>3867</v>
      </c>
      <c r="E3307">
        <v>1103</v>
      </c>
      <c r="F3307" t="str">
        <f>VLOOKUP(D3307,'General IEC Material'!D:D,1,0)</f>
        <v>wc Gordon's Bay CDC</v>
      </c>
    </row>
    <row r="3308" spans="1:6" x14ac:dyDescent="0.3">
      <c r="A3308" t="s">
        <v>140</v>
      </c>
      <c r="B3308" t="s">
        <v>3800</v>
      </c>
      <c r="C3308" t="s">
        <v>3810</v>
      </c>
      <c r="D3308" t="s">
        <v>3812</v>
      </c>
      <c r="E3308">
        <v>1016</v>
      </c>
      <c r="F3308" t="str">
        <f>VLOOKUP(D3308,'General IEC Material'!D:D,1,0)</f>
        <v>wc Gouda Clinic</v>
      </c>
    </row>
    <row r="3309" spans="1:6" x14ac:dyDescent="0.3">
      <c r="A3309" t="s">
        <v>140</v>
      </c>
      <c r="B3309" t="s">
        <v>4035</v>
      </c>
      <c r="C3309" t="s">
        <v>4040</v>
      </c>
      <c r="D3309" t="s">
        <v>4043</v>
      </c>
      <c r="E3309">
        <v>535</v>
      </c>
      <c r="F3309" t="str">
        <f>VLOOKUP(D3309,'General IEC Material'!D:D,1,0)</f>
        <v>wc Graafwater Clinic</v>
      </c>
    </row>
    <row r="3310" spans="1:6" x14ac:dyDescent="0.3">
      <c r="A3310" t="s">
        <v>140</v>
      </c>
      <c r="B3310" t="s">
        <v>4011</v>
      </c>
      <c r="C3310" t="s">
        <v>4028</v>
      </c>
      <c r="D3310" t="s">
        <v>4032</v>
      </c>
      <c r="E3310">
        <v>4314</v>
      </c>
      <c r="F3310" t="str">
        <f>VLOOKUP(D3310,'General IEC Material'!D:D,1,0)</f>
        <v>wc Grabouw CHC</v>
      </c>
    </row>
    <row r="3311" spans="1:6" x14ac:dyDescent="0.3">
      <c r="A3311" t="s">
        <v>140</v>
      </c>
      <c r="B3311" t="s">
        <v>141</v>
      </c>
      <c r="C3311" t="s">
        <v>3890</v>
      </c>
      <c r="D3311" t="s">
        <v>3895</v>
      </c>
      <c r="E3311">
        <v>5141</v>
      </c>
      <c r="F3311" t="str">
        <f>VLOOKUP(D3311,'General IEC Material'!D:D,1,0)</f>
        <v>wc Grassy Park CDC</v>
      </c>
    </row>
    <row r="3312" spans="1:6" x14ac:dyDescent="0.3">
      <c r="A3312" t="s">
        <v>140</v>
      </c>
      <c r="B3312" t="s">
        <v>3963</v>
      </c>
      <c r="C3312" t="s">
        <v>3998</v>
      </c>
      <c r="D3312" t="s">
        <v>4003</v>
      </c>
      <c r="E3312">
        <v>858</v>
      </c>
      <c r="F3312" t="str">
        <f>VLOOKUP(D3312,'General IEC Material'!D:D,1,0)</f>
        <v>wc Great Brak River Clinic</v>
      </c>
    </row>
    <row r="3313" spans="1:6" x14ac:dyDescent="0.3">
      <c r="A3313" t="s">
        <v>140</v>
      </c>
      <c r="B3313" t="s">
        <v>141</v>
      </c>
      <c r="C3313" t="s">
        <v>3913</v>
      </c>
      <c r="D3313" t="s">
        <v>3919</v>
      </c>
      <c r="E3313">
        <v>3159</v>
      </c>
      <c r="F3313" t="str">
        <f>VLOOKUP(D3313,'General IEC Material'!D:D,1,0)</f>
        <v>wc Green Point CDC</v>
      </c>
    </row>
    <row r="3314" spans="1:6" x14ac:dyDescent="0.3">
      <c r="A3314" t="s">
        <v>140</v>
      </c>
      <c r="B3314" t="s">
        <v>3800</v>
      </c>
      <c r="C3314" t="s">
        <v>3833</v>
      </c>
      <c r="D3314" t="s">
        <v>3837</v>
      </c>
      <c r="E3314">
        <v>2918</v>
      </c>
      <c r="F3314" t="str">
        <f>VLOOKUP(D3314,'General IEC Material'!D:D,1,0)</f>
        <v>wc Groendal Clinic</v>
      </c>
    </row>
    <row r="3315" spans="1:6" x14ac:dyDescent="0.3">
      <c r="A3315" t="s">
        <v>140</v>
      </c>
      <c r="B3315" t="s">
        <v>141</v>
      </c>
      <c r="C3315" t="s">
        <v>144</v>
      </c>
      <c r="D3315" t="s">
        <v>498</v>
      </c>
      <c r="E3315">
        <v>8802</v>
      </c>
      <c r="F3315" t="str">
        <f>VLOOKUP(D3315,'General IEC Material'!D:D,1,0)</f>
        <v>wc Guguletu CHC</v>
      </c>
    </row>
    <row r="3316" spans="1:6" x14ac:dyDescent="0.3">
      <c r="A3316" t="s">
        <v>140</v>
      </c>
      <c r="B3316" t="s">
        <v>141</v>
      </c>
      <c r="C3316" t="s">
        <v>144</v>
      </c>
      <c r="D3316" t="s">
        <v>499</v>
      </c>
      <c r="E3316">
        <v>2479</v>
      </c>
      <c r="F3316" t="str">
        <f>VLOOKUP(D3316,'General IEC Material'!D:D,1,0)</f>
        <v>wc Guguletu Clinic</v>
      </c>
    </row>
    <row r="3317" spans="1:6" x14ac:dyDescent="0.3">
      <c r="A3317" t="s">
        <v>140</v>
      </c>
      <c r="B3317" t="s">
        <v>141</v>
      </c>
      <c r="C3317" t="s">
        <v>142</v>
      </c>
      <c r="D3317" t="s">
        <v>3868</v>
      </c>
      <c r="E3317">
        <v>6320</v>
      </c>
      <c r="F3317" t="str">
        <f>VLOOKUP(D3317,'General IEC Material'!D:D,1,0)</f>
        <v>wc Gustrouw CDC</v>
      </c>
    </row>
    <row r="3318" spans="1:6" x14ac:dyDescent="0.3">
      <c r="A3318" t="s">
        <v>140</v>
      </c>
      <c r="B3318" t="s">
        <v>3963</v>
      </c>
      <c r="C3318" t="s">
        <v>3970</v>
      </c>
      <c r="D3318" t="s">
        <v>3974</v>
      </c>
      <c r="E3318">
        <v>499</v>
      </c>
      <c r="F3318" t="str">
        <f>VLOOKUP(D3318,'General IEC Material'!D:D,1,0)</f>
        <v>wc Haarlem Clinic</v>
      </c>
    </row>
    <row r="3319" spans="1:6" x14ac:dyDescent="0.3">
      <c r="A3319" t="s">
        <v>140</v>
      </c>
      <c r="B3319" t="s">
        <v>4035</v>
      </c>
      <c r="C3319" t="s">
        <v>4051</v>
      </c>
      <c r="D3319" t="s">
        <v>4053</v>
      </c>
      <c r="E3319">
        <v>1780</v>
      </c>
      <c r="F3319" t="str">
        <f>VLOOKUP(D3319,'General IEC Material'!D:D,1,0)</f>
        <v>wc Hanna Coetzee Clinic</v>
      </c>
    </row>
    <row r="3320" spans="1:6" x14ac:dyDescent="0.3">
      <c r="A3320" t="s">
        <v>140</v>
      </c>
      <c r="B3320" t="s">
        <v>141</v>
      </c>
      <c r="C3320" t="s">
        <v>144</v>
      </c>
      <c r="D3320" t="s">
        <v>3933</v>
      </c>
      <c r="E3320">
        <v>7053</v>
      </c>
      <c r="F3320" t="str">
        <f>VLOOKUP(D3320,'General IEC Material'!D:D,1,0)</f>
        <v>wc Hanover Park CHC</v>
      </c>
    </row>
    <row r="3321" spans="1:6" x14ac:dyDescent="0.3">
      <c r="A3321" t="s">
        <v>140</v>
      </c>
      <c r="B3321" t="s">
        <v>141</v>
      </c>
      <c r="C3321" t="s">
        <v>144</v>
      </c>
      <c r="D3321" t="s">
        <v>3934</v>
      </c>
      <c r="E3321">
        <v>632</v>
      </c>
      <c r="F3321" t="str">
        <f>VLOOKUP(D3321,'General IEC Material'!D:D,1,0)</f>
        <v>wc Hanover Park Clinic</v>
      </c>
    </row>
    <row r="3322" spans="1:6" x14ac:dyDescent="0.3">
      <c r="A3322" t="s">
        <v>140</v>
      </c>
      <c r="B3322" t="s">
        <v>3800</v>
      </c>
      <c r="C3322" t="s">
        <v>3825</v>
      </c>
      <c r="D3322" t="s">
        <v>3828</v>
      </c>
      <c r="E3322">
        <v>1282</v>
      </c>
      <c r="F3322" t="str">
        <f>VLOOKUP(D3322,'General IEC Material'!D:D,1,0)</f>
        <v>wc Happy Valley Clinic</v>
      </c>
    </row>
    <row r="3323" spans="1:6" x14ac:dyDescent="0.3">
      <c r="A3323" t="s">
        <v>140</v>
      </c>
      <c r="B3323" t="s">
        <v>141</v>
      </c>
      <c r="C3323" t="s">
        <v>3877</v>
      </c>
      <c r="D3323" t="s">
        <v>3885</v>
      </c>
      <c r="E3323">
        <v>1196</v>
      </c>
      <c r="F3323" t="str">
        <f>VLOOKUP(D3323,'General IEC Material'!D:D,1,0)</f>
        <v>wc Harmonie Clinic</v>
      </c>
    </row>
    <row r="3324" spans="1:6" x14ac:dyDescent="0.3">
      <c r="A3324" t="s">
        <v>140</v>
      </c>
      <c r="B3324" t="s">
        <v>4011</v>
      </c>
      <c r="C3324" t="s">
        <v>4016</v>
      </c>
      <c r="D3324" t="s">
        <v>4018</v>
      </c>
      <c r="E3324">
        <v>1211</v>
      </c>
      <c r="F3324" t="str">
        <f>VLOOKUP(D3324,'General IEC Material'!D:D,1,0)</f>
        <v>wc Hawston Clinic</v>
      </c>
    </row>
    <row r="3325" spans="1:6" x14ac:dyDescent="0.3">
      <c r="A3325" t="s">
        <v>140</v>
      </c>
      <c r="B3325" t="s">
        <v>3963</v>
      </c>
      <c r="C3325" t="s">
        <v>3983</v>
      </c>
      <c r="D3325" t="s">
        <v>3985</v>
      </c>
      <c r="E3325">
        <v>1350</v>
      </c>
      <c r="F3325" t="str">
        <f>VLOOKUP(D3325,'General IEC Material'!D:D,1,0)</f>
        <v>wc Heidelberg Clinic</v>
      </c>
    </row>
    <row r="3326" spans="1:6" x14ac:dyDescent="0.3">
      <c r="A3326" t="s">
        <v>140</v>
      </c>
      <c r="B3326" t="s">
        <v>141</v>
      </c>
      <c r="C3326" t="s">
        <v>144</v>
      </c>
      <c r="D3326" t="s">
        <v>3935</v>
      </c>
      <c r="E3326">
        <v>4959</v>
      </c>
      <c r="F3326" t="str">
        <f>VLOOKUP(D3326,'General IEC Material'!D:D,1,0)</f>
        <v>wc Heideveld CDC</v>
      </c>
    </row>
    <row r="3327" spans="1:6" x14ac:dyDescent="0.3">
      <c r="A3327" t="s">
        <v>140</v>
      </c>
      <c r="B3327" t="s">
        <v>4011</v>
      </c>
      <c r="C3327" t="s">
        <v>4016</v>
      </c>
      <c r="D3327" t="s">
        <v>4019</v>
      </c>
      <c r="E3327">
        <v>5237</v>
      </c>
      <c r="F3327" t="str">
        <f>VLOOKUP(D3327,'General IEC Material'!D:D,1,0)</f>
        <v>wc Hermanus CDC</v>
      </c>
    </row>
    <row r="3328" spans="1:6" x14ac:dyDescent="0.3">
      <c r="A3328" t="s">
        <v>140</v>
      </c>
      <c r="B3328" t="s">
        <v>3851</v>
      </c>
      <c r="C3328" t="s">
        <v>3852</v>
      </c>
      <c r="D3328" t="s">
        <v>3854</v>
      </c>
      <c r="E3328">
        <v>1190</v>
      </c>
      <c r="F3328" t="str">
        <f>VLOOKUP(D3328,'General IEC Material'!D:D,1,0)</f>
        <v>wc Hillside Clinic</v>
      </c>
    </row>
    <row r="3329" spans="1:6" x14ac:dyDescent="0.3">
      <c r="A3329" t="s">
        <v>140</v>
      </c>
      <c r="B3329" t="s">
        <v>3963</v>
      </c>
      <c r="C3329" t="s">
        <v>3992</v>
      </c>
      <c r="D3329" t="s">
        <v>3993</v>
      </c>
      <c r="E3329">
        <v>1390</v>
      </c>
      <c r="F3329" t="str">
        <f>VLOOKUP(D3329,'General IEC Material'!D:D,1,0)</f>
        <v>wc Hornlee Clinic</v>
      </c>
    </row>
    <row r="3330" spans="1:6" x14ac:dyDescent="0.3">
      <c r="A3330" t="s">
        <v>140</v>
      </c>
      <c r="B3330" t="s">
        <v>141</v>
      </c>
      <c r="C3330" t="s">
        <v>3890</v>
      </c>
      <c r="D3330" t="s">
        <v>3896</v>
      </c>
      <c r="E3330">
        <v>2485</v>
      </c>
      <c r="F3330" t="str">
        <f>VLOOKUP(D3330,'General IEC Material'!D:D,1,0)</f>
        <v>wc Hout Bay Harbour CDC</v>
      </c>
    </row>
    <row r="3331" spans="1:6" x14ac:dyDescent="0.3">
      <c r="A3331" t="s">
        <v>140</v>
      </c>
      <c r="B3331" t="s">
        <v>141</v>
      </c>
      <c r="C3331" t="s">
        <v>3890</v>
      </c>
      <c r="D3331" t="s">
        <v>3897</v>
      </c>
      <c r="E3331">
        <v>3244</v>
      </c>
      <c r="F3331" t="str">
        <f>VLOOKUP(D3331,'General IEC Material'!D:D,1,0)</f>
        <v>wc Hout Bay Main Road Clinic</v>
      </c>
    </row>
    <row r="3332" spans="1:6" x14ac:dyDescent="0.3">
      <c r="A3332" t="s">
        <v>140</v>
      </c>
      <c r="B3332" t="s">
        <v>3800</v>
      </c>
      <c r="C3332" t="s">
        <v>3810</v>
      </c>
      <c r="D3332" t="s">
        <v>3813</v>
      </c>
      <c r="E3332">
        <v>1589</v>
      </c>
      <c r="F3332" t="str">
        <f>VLOOKUP(D3332,'General IEC Material'!D:D,1,0)</f>
        <v>wc Huis McCrone Clinic</v>
      </c>
    </row>
    <row r="3333" spans="1:6" x14ac:dyDescent="0.3">
      <c r="A3333" t="s">
        <v>140</v>
      </c>
      <c r="B3333" t="s">
        <v>3800</v>
      </c>
      <c r="C3333" t="s">
        <v>3833</v>
      </c>
      <c r="D3333" t="s">
        <v>3838</v>
      </c>
      <c r="E3333">
        <v>1549</v>
      </c>
      <c r="F3333" t="str">
        <f>VLOOKUP(D3333,'General IEC Material'!D:D,1,0)</f>
        <v>wc Idas Valley Clinic</v>
      </c>
    </row>
    <row r="3334" spans="1:6" x14ac:dyDescent="0.3">
      <c r="A3334" t="s">
        <v>140</v>
      </c>
      <c r="B3334" t="s">
        <v>141</v>
      </c>
      <c r="C3334" t="s">
        <v>142</v>
      </c>
      <c r="D3334" t="s">
        <v>487</v>
      </c>
      <c r="E3334">
        <v>6755</v>
      </c>
      <c r="F3334" t="str">
        <f>VLOOKUP(D3334,'General IEC Material'!D:D,1,0)</f>
        <v>wc Ikhwezi CDC</v>
      </c>
    </row>
    <row r="3335" spans="1:6" x14ac:dyDescent="0.3">
      <c r="A3335" t="s">
        <v>140</v>
      </c>
      <c r="B3335" t="s">
        <v>141</v>
      </c>
      <c r="C3335" t="s">
        <v>145</v>
      </c>
      <c r="D3335" t="s">
        <v>3943</v>
      </c>
      <c r="E3335">
        <v>5875</v>
      </c>
      <c r="F3335" t="str">
        <f>VLOOKUP(D3335,'General IEC Material'!D:D,1,0)</f>
        <v>wc Inzame Zabantu CDC</v>
      </c>
    </row>
    <row r="3336" spans="1:6" x14ac:dyDescent="0.3">
      <c r="A3336" t="s">
        <v>140</v>
      </c>
      <c r="B3336" t="s">
        <v>3800</v>
      </c>
      <c r="C3336" t="s">
        <v>3833</v>
      </c>
      <c r="D3336" t="s">
        <v>3839</v>
      </c>
      <c r="E3336">
        <v>3465</v>
      </c>
      <c r="F3336" t="str">
        <f>VLOOKUP(D3336,'General IEC Material'!D:D,1,0)</f>
        <v>wc Kayamandi Clinic</v>
      </c>
    </row>
    <row r="3337" spans="1:6" x14ac:dyDescent="0.3">
      <c r="A3337" t="s">
        <v>140</v>
      </c>
      <c r="B3337" t="s">
        <v>141</v>
      </c>
      <c r="C3337" t="s">
        <v>3913</v>
      </c>
      <c r="D3337" t="s">
        <v>3920</v>
      </c>
      <c r="E3337">
        <v>1872</v>
      </c>
      <c r="F3337" t="str">
        <f>VLOOKUP(D3337,'General IEC Material'!D:D,1,0)</f>
        <v>wc Kensington CDC</v>
      </c>
    </row>
    <row r="3338" spans="1:6" x14ac:dyDescent="0.3">
      <c r="A3338" t="s">
        <v>140</v>
      </c>
      <c r="B3338" t="s">
        <v>3963</v>
      </c>
      <c r="C3338" t="s">
        <v>3992</v>
      </c>
      <c r="D3338" t="s">
        <v>3994</v>
      </c>
      <c r="E3338">
        <v>1108</v>
      </c>
      <c r="F3338" t="str">
        <f>VLOOKUP(D3338,'General IEC Material'!D:D,1,0)</f>
        <v>wc Khayelethu Clinic</v>
      </c>
    </row>
    <row r="3339" spans="1:6" x14ac:dyDescent="0.3">
      <c r="A3339" t="s">
        <v>140</v>
      </c>
      <c r="B3339" t="s">
        <v>141</v>
      </c>
      <c r="C3339" t="s">
        <v>143</v>
      </c>
      <c r="D3339" t="s">
        <v>490</v>
      </c>
      <c r="E3339">
        <v>11104</v>
      </c>
      <c r="F3339" t="str">
        <f>VLOOKUP(D3339,'General IEC Material'!D:D,1,0)</f>
        <v>wc Khayelitsha (Site B) CHC</v>
      </c>
    </row>
    <row r="3340" spans="1:6" x14ac:dyDescent="0.3">
      <c r="A3340" t="s">
        <v>140</v>
      </c>
      <c r="B3340" t="s">
        <v>3800</v>
      </c>
      <c r="C3340" t="s">
        <v>3833</v>
      </c>
      <c r="D3340" t="s">
        <v>3840</v>
      </c>
      <c r="E3340">
        <v>2298</v>
      </c>
      <c r="F3340" t="str">
        <f>VLOOKUP(D3340,'General IEC Material'!D:D,1,0)</f>
        <v>wc Klapmuts Clinic</v>
      </c>
    </row>
    <row r="3341" spans="1:6" x14ac:dyDescent="0.3">
      <c r="A3341" t="s">
        <v>140</v>
      </c>
      <c r="B3341" t="s">
        <v>4035</v>
      </c>
      <c r="C3341" t="s">
        <v>4045</v>
      </c>
      <c r="D3341" t="s">
        <v>4046</v>
      </c>
      <c r="E3341">
        <v>1141</v>
      </c>
      <c r="F3341" t="str">
        <f>VLOOKUP(D3341,'General IEC Material'!D:D,1,0)</f>
        <v>wc Klawer Clinic</v>
      </c>
    </row>
    <row r="3342" spans="1:6" x14ac:dyDescent="0.3">
      <c r="A3342" t="s">
        <v>140</v>
      </c>
      <c r="B3342" t="s">
        <v>3800</v>
      </c>
      <c r="C3342" t="s">
        <v>3810</v>
      </c>
      <c r="D3342" t="s">
        <v>3814</v>
      </c>
      <c r="E3342">
        <v>1094</v>
      </c>
      <c r="F3342" t="str">
        <f>VLOOKUP(D3342,'General IEC Material'!D:D,1,0)</f>
        <v>wc Klein Drakenstein Clinic</v>
      </c>
    </row>
    <row r="3343" spans="1:6" x14ac:dyDescent="0.3">
      <c r="A3343" t="s">
        <v>140</v>
      </c>
      <c r="B3343" t="s">
        <v>4011</v>
      </c>
      <c r="C3343" t="s">
        <v>4016</v>
      </c>
      <c r="D3343" t="s">
        <v>4020</v>
      </c>
      <c r="E3343">
        <v>1295</v>
      </c>
      <c r="F3343" t="str">
        <f>VLOOKUP(D3343,'General IEC Material'!D:D,1,0)</f>
        <v>wc Kleinmond Clinic</v>
      </c>
    </row>
    <row r="3344" spans="1:6" x14ac:dyDescent="0.3">
      <c r="A3344" t="s">
        <v>140</v>
      </c>
      <c r="B3344" t="s">
        <v>141</v>
      </c>
      <c r="C3344" t="s">
        <v>142</v>
      </c>
      <c r="D3344" t="s">
        <v>3869</v>
      </c>
      <c r="E3344">
        <v>11203</v>
      </c>
      <c r="F3344" t="str">
        <f>VLOOKUP(D3344,'General IEC Material'!D:D,1,0)</f>
        <v>wc Kleinvlei CDC</v>
      </c>
    </row>
    <row r="3345" spans="1:6" x14ac:dyDescent="0.3">
      <c r="A3345" t="s">
        <v>140</v>
      </c>
      <c r="B3345" t="s">
        <v>141</v>
      </c>
      <c r="C3345" t="s">
        <v>3890</v>
      </c>
      <c r="D3345" t="s">
        <v>3898</v>
      </c>
      <c r="E3345">
        <v>1604</v>
      </c>
      <c r="F3345" t="str">
        <f>VLOOKUP(D3345,'General IEC Material'!D:D,1,0)</f>
        <v>wc Klip Road Clinic</v>
      </c>
    </row>
    <row r="3346" spans="1:6" x14ac:dyDescent="0.3">
      <c r="A3346" t="s">
        <v>140</v>
      </c>
      <c r="B3346" t="s">
        <v>3963</v>
      </c>
      <c r="C3346" t="s">
        <v>3992</v>
      </c>
      <c r="D3346" t="s">
        <v>3995</v>
      </c>
      <c r="E3346">
        <v>1823</v>
      </c>
      <c r="F3346" t="str">
        <f>VLOOKUP(D3346,'General IEC Material'!D:D,1,0)</f>
        <v>wc Knysna CDC</v>
      </c>
    </row>
    <row r="3347" spans="1:6" x14ac:dyDescent="0.3">
      <c r="A3347" t="s">
        <v>140</v>
      </c>
      <c r="B3347" t="s">
        <v>3963</v>
      </c>
      <c r="C3347" t="s">
        <v>3992</v>
      </c>
      <c r="D3347" t="s">
        <v>3996</v>
      </c>
      <c r="E3347">
        <v>859</v>
      </c>
      <c r="F3347" t="str">
        <f>VLOOKUP(D3347,'General IEC Material'!D:D,1,0)</f>
        <v>wc Knysna Town Clinic</v>
      </c>
    </row>
    <row r="3348" spans="1:6" x14ac:dyDescent="0.3">
      <c r="A3348" t="s">
        <v>140</v>
      </c>
      <c r="B3348" t="s">
        <v>141</v>
      </c>
      <c r="C3348" t="s">
        <v>3877</v>
      </c>
      <c r="D3348" t="s">
        <v>3886</v>
      </c>
      <c r="E3348">
        <v>16964</v>
      </c>
      <c r="F3348" t="str">
        <f>VLOOKUP(D3348,'General IEC Material'!D:D,1,0)</f>
        <v>wc Kraaifontein CHC</v>
      </c>
    </row>
    <row r="3349" spans="1:6" x14ac:dyDescent="0.3">
      <c r="A3349" t="s">
        <v>140</v>
      </c>
      <c r="B3349" t="s">
        <v>3963</v>
      </c>
      <c r="C3349" t="s">
        <v>3964</v>
      </c>
      <c r="D3349" t="s">
        <v>3966</v>
      </c>
      <c r="E3349">
        <v>964</v>
      </c>
      <c r="F3349" t="str">
        <f>VLOOKUP(D3349,'General IEC Material'!D:D,1,0)</f>
        <v>wc Kranshoek Clinic</v>
      </c>
    </row>
    <row r="3350" spans="1:6" x14ac:dyDescent="0.3">
      <c r="A3350" t="s">
        <v>140</v>
      </c>
      <c r="B3350" t="s">
        <v>141</v>
      </c>
      <c r="C3350" t="s">
        <v>142</v>
      </c>
      <c r="D3350" t="s">
        <v>3870</v>
      </c>
      <c r="E3350">
        <v>530</v>
      </c>
      <c r="F3350" t="str">
        <f>VLOOKUP(D3350,'General IEC Material'!D:D,1,0)</f>
        <v>wc Kuilsriver Clinic</v>
      </c>
    </row>
    <row r="3351" spans="1:6" x14ac:dyDescent="0.3">
      <c r="A3351" t="s">
        <v>140</v>
      </c>
      <c r="B3351" t="s">
        <v>3963</v>
      </c>
      <c r="C3351" t="s">
        <v>3970</v>
      </c>
      <c r="D3351" t="s">
        <v>3975</v>
      </c>
      <c r="E3351">
        <v>1555</v>
      </c>
      <c r="F3351" t="str">
        <f>VLOOKUP(D3351,'General IEC Material'!D:D,1,0)</f>
        <v>wc Kuyasa (George) Clinic</v>
      </c>
    </row>
    <row r="3352" spans="1:6" x14ac:dyDescent="0.3">
      <c r="A3352" t="s">
        <v>140</v>
      </c>
      <c r="B3352" t="s">
        <v>141</v>
      </c>
      <c r="C3352" t="s">
        <v>143</v>
      </c>
      <c r="D3352" t="s">
        <v>491</v>
      </c>
      <c r="E3352">
        <v>2986</v>
      </c>
      <c r="F3352" t="str">
        <f>VLOOKUP(D3352,'General IEC Material'!D:D,1,0)</f>
        <v>wc Kuyasa CDC</v>
      </c>
    </row>
    <row r="3353" spans="1:6" x14ac:dyDescent="0.3">
      <c r="A3353" t="s">
        <v>140</v>
      </c>
      <c r="B3353" t="s">
        <v>3851</v>
      </c>
      <c r="C3353" t="s">
        <v>3852</v>
      </c>
      <c r="D3353" t="s">
        <v>3855</v>
      </c>
      <c r="E3353">
        <v>575</v>
      </c>
      <c r="F3353" t="str">
        <f>VLOOKUP(D3353,'General IEC Material'!D:D,1,0)</f>
        <v>wc Kwamandlenkosi Clinic</v>
      </c>
    </row>
    <row r="3354" spans="1:6" x14ac:dyDescent="0.3">
      <c r="A3354" t="s">
        <v>140</v>
      </c>
      <c r="B3354" t="s">
        <v>3963</v>
      </c>
      <c r="C3354" t="s">
        <v>3964</v>
      </c>
      <c r="D3354" t="s">
        <v>3967</v>
      </c>
      <c r="E3354">
        <v>2441</v>
      </c>
      <c r="F3354" t="str">
        <f>VLOOKUP(D3354,'General IEC Material'!D:D,1,0)</f>
        <v>wc KwaNokuthula CDC</v>
      </c>
    </row>
    <row r="3355" spans="1:6" x14ac:dyDescent="0.3">
      <c r="A3355" t="s">
        <v>140</v>
      </c>
      <c r="B3355" t="s">
        <v>3800</v>
      </c>
      <c r="C3355" t="s">
        <v>3833</v>
      </c>
      <c r="D3355" t="s">
        <v>3841</v>
      </c>
      <c r="E3355">
        <v>1486</v>
      </c>
      <c r="F3355" t="str">
        <f>VLOOKUP(D3355,'General IEC Material'!D:D,1,0)</f>
        <v>wc Kylemore Clinic</v>
      </c>
    </row>
    <row r="3356" spans="1:6" x14ac:dyDescent="0.3">
      <c r="A3356" t="s">
        <v>140</v>
      </c>
      <c r="B3356" t="s">
        <v>3963</v>
      </c>
      <c r="C3356" t="s">
        <v>3987</v>
      </c>
      <c r="D3356" t="s">
        <v>3990</v>
      </c>
      <c r="E3356">
        <v>618</v>
      </c>
      <c r="F3356" t="str">
        <f>VLOOKUP(D3356,'General IEC Material'!D:D,1,0)</f>
        <v>wc Ladismith (Nissenville) Clinic</v>
      </c>
    </row>
    <row r="3357" spans="1:6" x14ac:dyDescent="0.3">
      <c r="A3357" t="s">
        <v>140</v>
      </c>
      <c r="B3357" t="s">
        <v>141</v>
      </c>
      <c r="C3357" t="s">
        <v>3890</v>
      </c>
      <c r="D3357" t="s">
        <v>3899</v>
      </c>
      <c r="E3357">
        <v>4746</v>
      </c>
      <c r="F3357" t="str">
        <f>VLOOKUP(D3357,'General IEC Material'!D:D,1,0)</f>
        <v>wc Lady Michaelis CDC</v>
      </c>
    </row>
    <row r="3358" spans="1:6" x14ac:dyDescent="0.3">
      <c r="A3358" t="s">
        <v>140</v>
      </c>
      <c r="B3358" t="s">
        <v>3851</v>
      </c>
      <c r="C3358" t="s">
        <v>3859</v>
      </c>
      <c r="D3358" t="s">
        <v>3860</v>
      </c>
      <c r="E3358">
        <v>822</v>
      </c>
      <c r="F3358" t="str">
        <f>VLOOKUP(D3358,'General IEC Material'!D:D,1,0)</f>
        <v>wc Laingsburg Clinic</v>
      </c>
    </row>
    <row r="3359" spans="1:6" x14ac:dyDescent="0.3">
      <c r="A3359" t="s">
        <v>140</v>
      </c>
      <c r="B3359" t="s">
        <v>4035</v>
      </c>
      <c r="C3359" t="s">
        <v>4051</v>
      </c>
      <c r="D3359" t="s">
        <v>4054</v>
      </c>
      <c r="E3359">
        <v>853</v>
      </c>
      <c r="F3359" t="str">
        <f>VLOOKUP(D3359,'General IEC Material'!D:D,1,0)</f>
        <v>wc Laingville Clinic</v>
      </c>
    </row>
    <row r="3360" spans="1:6" x14ac:dyDescent="0.3">
      <c r="A3360" t="s">
        <v>140</v>
      </c>
      <c r="B3360" t="s">
        <v>4035</v>
      </c>
      <c r="C3360" t="s">
        <v>4051</v>
      </c>
      <c r="D3360" t="s">
        <v>4055</v>
      </c>
      <c r="E3360">
        <v>1112</v>
      </c>
      <c r="F3360" t="str">
        <f>VLOOKUP(D3360,'General IEC Material'!D:D,1,0)</f>
        <v>wc Lalie Cleophas Clinic</v>
      </c>
    </row>
    <row r="3361" spans="1:6" x14ac:dyDescent="0.3">
      <c r="A3361" t="s">
        <v>140</v>
      </c>
      <c r="B3361" t="s">
        <v>4035</v>
      </c>
      <c r="C3361" t="s">
        <v>4040</v>
      </c>
      <c r="D3361" t="s">
        <v>4044</v>
      </c>
      <c r="E3361">
        <v>818</v>
      </c>
      <c r="F3361" t="str">
        <f>VLOOKUP(D3361,'General IEC Material'!D:D,1,0)</f>
        <v>wc Lamberts Bay Clinic</v>
      </c>
    </row>
    <row r="3362" spans="1:6" x14ac:dyDescent="0.3">
      <c r="A3362" t="s">
        <v>140</v>
      </c>
      <c r="B3362" t="s">
        <v>141</v>
      </c>
      <c r="C3362" t="s">
        <v>3913</v>
      </c>
      <c r="D3362" t="s">
        <v>3921</v>
      </c>
      <c r="E3362">
        <v>5823</v>
      </c>
      <c r="F3362" t="str">
        <f>VLOOKUP(D3362,'General IEC Material'!D:D,1,0)</f>
        <v>wc Langa Clinic</v>
      </c>
    </row>
    <row r="3363" spans="1:6" x14ac:dyDescent="0.3">
      <c r="A3363" t="s">
        <v>140</v>
      </c>
      <c r="B3363" t="s">
        <v>4035</v>
      </c>
      <c r="C3363" t="s">
        <v>4051</v>
      </c>
      <c r="D3363" t="s">
        <v>4056</v>
      </c>
      <c r="E3363">
        <v>1011</v>
      </c>
      <c r="F3363" t="str">
        <f>VLOOKUP(D3363,'General IEC Material'!D:D,1,0)</f>
        <v>wc Langebaan Clinic</v>
      </c>
    </row>
    <row r="3364" spans="1:6" x14ac:dyDescent="0.3">
      <c r="A3364" t="s">
        <v>140</v>
      </c>
      <c r="B3364" t="s">
        <v>141</v>
      </c>
      <c r="C3364" t="s">
        <v>144</v>
      </c>
      <c r="D3364" t="s">
        <v>3936</v>
      </c>
      <c r="E3364">
        <v>449</v>
      </c>
      <c r="F3364" t="str">
        <f>VLOOKUP(D3364,'General IEC Material'!D:D,1,0)</f>
        <v>wc Lansdowne Clinic</v>
      </c>
    </row>
    <row r="3365" spans="1:6" x14ac:dyDescent="0.3">
      <c r="A3365" t="s">
        <v>140</v>
      </c>
      <c r="B3365" t="s">
        <v>141</v>
      </c>
      <c r="C3365" t="s">
        <v>3890</v>
      </c>
      <c r="D3365" t="s">
        <v>3900</v>
      </c>
      <c r="E3365">
        <v>1583</v>
      </c>
      <c r="F3365" t="str">
        <f>VLOOKUP(D3365,'General IEC Material'!D:D,1,0)</f>
        <v>wc Lavender Hill Clinic</v>
      </c>
    </row>
    <row r="3366" spans="1:6" x14ac:dyDescent="0.3">
      <c r="A3366" t="s">
        <v>140</v>
      </c>
      <c r="B3366" t="s">
        <v>3963</v>
      </c>
      <c r="C3366" t="s">
        <v>3970</v>
      </c>
      <c r="D3366" t="s">
        <v>3976</v>
      </c>
      <c r="E3366">
        <v>782</v>
      </c>
      <c r="F3366" t="str">
        <f>VLOOKUP(D3366,'General IEC Material'!D:D,1,0)</f>
        <v>wc Lawaaikamp Clinic</v>
      </c>
    </row>
    <row r="3367" spans="1:6" x14ac:dyDescent="0.3">
      <c r="A3367" t="s">
        <v>140</v>
      </c>
      <c r="B3367" t="s">
        <v>3851</v>
      </c>
      <c r="C3367" t="s">
        <v>3861</v>
      </c>
      <c r="D3367" t="s">
        <v>3862</v>
      </c>
      <c r="E3367">
        <v>362</v>
      </c>
      <c r="F3367" t="str">
        <f>VLOOKUP(D3367,'General IEC Material'!D:D,1,0)</f>
        <v>wc Leeu-Gamka Clinic</v>
      </c>
    </row>
    <row r="3368" spans="1:6" x14ac:dyDescent="0.3">
      <c r="A3368" t="s">
        <v>140</v>
      </c>
      <c r="B3368" t="s">
        <v>141</v>
      </c>
      <c r="C3368" t="s">
        <v>145</v>
      </c>
      <c r="D3368" t="s">
        <v>3944</v>
      </c>
      <c r="E3368">
        <v>2297</v>
      </c>
      <c r="F3368" t="str">
        <f>VLOOKUP(D3368,'General IEC Material'!D:D,1,0)</f>
        <v>wc Lentegeur Clinic</v>
      </c>
    </row>
    <row r="3369" spans="1:6" x14ac:dyDescent="0.3">
      <c r="A3369" t="s">
        <v>140</v>
      </c>
      <c r="B3369" t="s">
        <v>141</v>
      </c>
      <c r="C3369" t="s">
        <v>3890</v>
      </c>
      <c r="D3369" t="s">
        <v>3901</v>
      </c>
      <c r="E3369">
        <v>4905</v>
      </c>
      <c r="F3369" t="str">
        <f>VLOOKUP(D3369,'General IEC Material'!D:D,1,0)</f>
        <v>wc Lotus River CDC</v>
      </c>
    </row>
    <row r="3370" spans="1:6" x14ac:dyDescent="0.3">
      <c r="A3370" t="s">
        <v>140</v>
      </c>
      <c r="B3370" t="s">
        <v>4035</v>
      </c>
      <c r="C3370" t="s">
        <v>4051</v>
      </c>
      <c r="D3370" t="s">
        <v>4057</v>
      </c>
      <c r="E3370">
        <v>1630</v>
      </c>
      <c r="F3370" t="str">
        <f>VLOOKUP(D3370,'General IEC Material'!D:D,1,0)</f>
        <v>wc Louwville Clinic</v>
      </c>
    </row>
    <row r="3371" spans="1:6" x14ac:dyDescent="0.3">
      <c r="A3371" t="s">
        <v>140</v>
      </c>
      <c r="B3371" t="s">
        <v>4035</v>
      </c>
      <c r="C3371" t="s">
        <v>4045</v>
      </c>
      <c r="D3371" t="s">
        <v>4047</v>
      </c>
      <c r="E3371">
        <v>826</v>
      </c>
      <c r="F3371" t="str">
        <f>VLOOKUP(D3371,'General IEC Material'!D:D,1,0)</f>
        <v>wc Lutzville Clinic</v>
      </c>
    </row>
    <row r="3372" spans="1:6" x14ac:dyDescent="0.3">
      <c r="A3372" t="s">
        <v>140</v>
      </c>
      <c r="B3372" t="s">
        <v>141</v>
      </c>
      <c r="C3372" t="s">
        <v>143</v>
      </c>
      <c r="D3372" t="s">
        <v>492</v>
      </c>
      <c r="E3372">
        <v>2314</v>
      </c>
      <c r="F3372" t="str">
        <f>VLOOKUP(D3372,'General IEC Material'!D:D,1,0)</f>
        <v>wc Luvuyo CDC</v>
      </c>
    </row>
    <row r="3373" spans="1:6" x14ac:dyDescent="0.3">
      <c r="A3373" t="s">
        <v>140</v>
      </c>
      <c r="B3373" t="s">
        <v>141</v>
      </c>
      <c r="C3373" t="s">
        <v>142</v>
      </c>
      <c r="D3373" t="s">
        <v>3871</v>
      </c>
      <c r="E3373">
        <v>8434</v>
      </c>
      <c r="F3373" t="str">
        <f>VLOOKUP(D3373,'General IEC Material'!D:D,1,0)</f>
        <v>wc Macassar CDC</v>
      </c>
    </row>
    <row r="3374" spans="1:6" x14ac:dyDescent="0.3">
      <c r="A3374" t="s">
        <v>140</v>
      </c>
      <c r="B3374" t="s">
        <v>141</v>
      </c>
      <c r="C3374" t="s">
        <v>3913</v>
      </c>
      <c r="D3374" t="s">
        <v>3922</v>
      </c>
      <c r="E3374">
        <v>4809</v>
      </c>
      <c r="F3374" t="str">
        <f>VLOOKUP(D3374,'General IEC Material'!D:D,1,0)</f>
        <v>wc Maitland CDC</v>
      </c>
    </row>
    <row r="3375" spans="1:6" x14ac:dyDescent="0.3">
      <c r="A3375" t="s">
        <v>140</v>
      </c>
      <c r="B3375" t="s">
        <v>141</v>
      </c>
      <c r="C3375" t="s">
        <v>3913</v>
      </c>
      <c r="D3375" t="s">
        <v>3923</v>
      </c>
      <c r="E3375">
        <v>601</v>
      </c>
      <c r="F3375" t="str">
        <f>VLOOKUP(D3375,'General IEC Material'!D:D,1,0)</f>
        <v>wc Maitland Clinic</v>
      </c>
    </row>
    <row r="3376" spans="1:6" x14ac:dyDescent="0.3">
      <c r="A3376" t="s">
        <v>140</v>
      </c>
      <c r="B3376" t="s">
        <v>4035</v>
      </c>
      <c r="C3376" t="s">
        <v>4060</v>
      </c>
      <c r="D3376" t="s">
        <v>4064</v>
      </c>
      <c r="E3376">
        <v>5179</v>
      </c>
      <c r="F3376" t="str">
        <f>VLOOKUP(D3376,'General IEC Material'!D:D,1,0)</f>
        <v>wc Malmesbury CDC</v>
      </c>
    </row>
    <row r="3377" spans="1:6" x14ac:dyDescent="0.3">
      <c r="A3377" t="s">
        <v>140</v>
      </c>
      <c r="B3377" t="s">
        <v>141</v>
      </c>
      <c r="C3377" t="s">
        <v>3913</v>
      </c>
      <c r="D3377" t="s">
        <v>3924</v>
      </c>
      <c r="E3377">
        <v>1793</v>
      </c>
      <c r="F3377" t="str">
        <f>VLOOKUP(D3377,'General IEC Material'!D:D,1,0)</f>
        <v>wc Mamre CDC</v>
      </c>
    </row>
    <row r="3378" spans="1:6" x14ac:dyDescent="0.3">
      <c r="A3378" t="s">
        <v>140</v>
      </c>
      <c r="B3378" t="s">
        <v>141</v>
      </c>
      <c r="C3378" t="s">
        <v>144</v>
      </c>
      <c r="D3378" t="s">
        <v>3937</v>
      </c>
      <c r="E3378">
        <v>889</v>
      </c>
      <c r="F3378" t="str">
        <f>VLOOKUP(D3378,'General IEC Material'!D:D,1,0)</f>
        <v>wc Manenberg Clinic</v>
      </c>
    </row>
    <row r="3379" spans="1:6" x14ac:dyDescent="0.3">
      <c r="A3379" t="s">
        <v>140</v>
      </c>
      <c r="B3379" t="s">
        <v>141</v>
      </c>
      <c r="C3379" t="s">
        <v>144</v>
      </c>
      <c r="D3379" t="s">
        <v>3938</v>
      </c>
      <c r="E3379">
        <v>1244</v>
      </c>
      <c r="F3379" t="str">
        <f>VLOOKUP(D3379,'General IEC Material'!D:D,1,0)</f>
        <v>wc Masincedane Clinic</v>
      </c>
    </row>
    <row r="3380" spans="1:6" x14ac:dyDescent="0.3">
      <c r="A3380" t="s">
        <v>140</v>
      </c>
      <c r="B3380" t="s">
        <v>141</v>
      </c>
      <c r="C3380" t="s">
        <v>3890</v>
      </c>
      <c r="D3380" t="s">
        <v>3902</v>
      </c>
      <c r="E3380">
        <v>3661</v>
      </c>
      <c r="F3380" t="str">
        <f>VLOOKUP(D3380,'General IEC Material'!D:D,1,0)</f>
        <v>wc Masiphumelele Clinic</v>
      </c>
    </row>
    <row r="3381" spans="1:6" x14ac:dyDescent="0.3">
      <c r="A3381" t="s">
        <v>140</v>
      </c>
      <c r="B3381" t="s">
        <v>141</v>
      </c>
      <c r="C3381" t="s">
        <v>143</v>
      </c>
      <c r="D3381" t="s">
        <v>493</v>
      </c>
      <c r="E3381">
        <v>2964</v>
      </c>
      <c r="F3381" t="str">
        <f>VLOOKUP(D3381,'General IEC Material'!D:D,1,0)</f>
        <v>wc Matthew Goniwe CDC</v>
      </c>
    </row>
    <row r="3382" spans="1:6" x14ac:dyDescent="0.3">
      <c r="A3382" t="s">
        <v>140</v>
      </c>
      <c r="B3382" t="s">
        <v>141</v>
      </c>
      <c r="C3382" t="s">
        <v>143</v>
      </c>
      <c r="D3382" t="s">
        <v>3931</v>
      </c>
      <c r="E3382">
        <v>839</v>
      </c>
      <c r="F3382" t="str">
        <f>VLOOKUP(D3382,'General IEC Material'!D:D,1,0)</f>
        <v>wc Mayenzeke Clinic</v>
      </c>
    </row>
    <row r="3383" spans="1:6" x14ac:dyDescent="0.3">
      <c r="A3383" t="s">
        <v>140</v>
      </c>
      <c r="B3383" t="s">
        <v>3800</v>
      </c>
      <c r="C3383" t="s">
        <v>3810</v>
      </c>
      <c r="D3383" t="s">
        <v>3815</v>
      </c>
      <c r="E3383">
        <v>3145</v>
      </c>
      <c r="F3383" t="str">
        <f>VLOOKUP(D3383,'General IEC Material'!D:D,1,0)</f>
        <v>wc Mbekweni CDC</v>
      </c>
    </row>
    <row r="3384" spans="1:6" x14ac:dyDescent="0.3">
      <c r="A3384" t="s">
        <v>140</v>
      </c>
      <c r="B3384" t="s">
        <v>3800</v>
      </c>
      <c r="C3384" t="s">
        <v>3825</v>
      </c>
      <c r="D3384" t="s">
        <v>3829</v>
      </c>
      <c r="E3384">
        <v>506</v>
      </c>
      <c r="F3384" t="str">
        <f>VLOOKUP(D3384,'General IEC Material'!D:D,1,0)</f>
        <v>wc McGregor Clinic</v>
      </c>
    </row>
    <row r="3385" spans="1:6" x14ac:dyDescent="0.3">
      <c r="A3385" t="s">
        <v>140</v>
      </c>
      <c r="B3385" t="s">
        <v>141</v>
      </c>
      <c r="C3385" t="s">
        <v>3913</v>
      </c>
      <c r="D3385" t="s">
        <v>3925</v>
      </c>
      <c r="E3385">
        <v>344</v>
      </c>
      <c r="F3385" t="str">
        <f>VLOOKUP(D3385,'General IEC Material'!D:D,1,0)</f>
        <v>wc Melkbosstrand Clinic</v>
      </c>
    </row>
    <row r="3386" spans="1:6" x14ac:dyDescent="0.3">
      <c r="A3386" t="s">
        <v>140</v>
      </c>
      <c r="B3386" t="s">
        <v>141</v>
      </c>
      <c r="C3386" t="s">
        <v>142</v>
      </c>
      <c r="D3386" t="s">
        <v>488</v>
      </c>
      <c r="E3386">
        <v>9023</v>
      </c>
      <c r="F3386" t="str">
        <f>VLOOKUP(D3386,'General IEC Material'!D:D,1,0)</f>
        <v>wc Mfuleni CDC</v>
      </c>
    </row>
    <row r="3387" spans="1:6" x14ac:dyDescent="0.3">
      <c r="A3387" t="s">
        <v>140</v>
      </c>
      <c r="B3387" t="s">
        <v>141</v>
      </c>
      <c r="C3387" t="s">
        <v>143</v>
      </c>
      <c r="D3387" t="s">
        <v>494</v>
      </c>
      <c r="E3387">
        <v>6245</v>
      </c>
      <c r="F3387" t="str">
        <f>VLOOKUP(D3387,'General IEC Material'!D:D,1,0)</f>
        <v>wc Michael Mapongwana CDC</v>
      </c>
    </row>
    <row r="3388" spans="1:6" x14ac:dyDescent="0.3">
      <c r="A3388" t="s">
        <v>140</v>
      </c>
      <c r="B3388" t="s">
        <v>141</v>
      </c>
      <c r="C3388" t="s">
        <v>145</v>
      </c>
      <c r="D3388" t="s">
        <v>3945</v>
      </c>
      <c r="E3388">
        <v>16432</v>
      </c>
      <c r="F3388" t="str">
        <f>VLOOKUP(D3388,'General IEC Material'!D:D,1,0)</f>
        <v>wc Mitchells Plain CHC</v>
      </c>
    </row>
    <row r="3389" spans="1:6" x14ac:dyDescent="0.3">
      <c r="A3389" t="s">
        <v>140</v>
      </c>
      <c r="B3389" t="s">
        <v>3800</v>
      </c>
      <c r="C3389" t="s">
        <v>3825</v>
      </c>
      <c r="D3389" t="s">
        <v>3830</v>
      </c>
      <c r="E3389">
        <v>1943</v>
      </c>
      <c r="F3389" t="str">
        <f>VLOOKUP(D3389,'General IEC Material'!D:D,1,0)</f>
        <v>wc Montagu Clinic</v>
      </c>
    </row>
    <row r="3390" spans="1:6" x14ac:dyDescent="0.3">
      <c r="A3390" t="s">
        <v>140</v>
      </c>
      <c r="B3390" t="s">
        <v>4035</v>
      </c>
      <c r="C3390" t="s">
        <v>4060</v>
      </c>
      <c r="D3390" t="s">
        <v>4065</v>
      </c>
      <c r="E3390">
        <v>1733</v>
      </c>
      <c r="F3390" t="str">
        <f>VLOOKUP(D3390,'General IEC Material'!D:D,1,0)</f>
        <v>wc Moorreesburg Clinic</v>
      </c>
    </row>
    <row r="3391" spans="1:6" x14ac:dyDescent="0.3">
      <c r="A3391" t="s">
        <v>140</v>
      </c>
      <c r="B3391" t="s">
        <v>141</v>
      </c>
      <c r="C3391" t="s">
        <v>3890</v>
      </c>
      <c r="D3391" t="s">
        <v>3903</v>
      </c>
      <c r="E3391">
        <v>867</v>
      </c>
      <c r="F3391" t="str">
        <f>VLOOKUP(D3391,'General IEC Material'!D:D,1,0)</f>
        <v>wc Muizenberg Clinic</v>
      </c>
    </row>
    <row r="3392" spans="1:6" x14ac:dyDescent="0.3">
      <c r="A3392" t="s">
        <v>140</v>
      </c>
      <c r="B3392" t="s">
        <v>3851</v>
      </c>
      <c r="C3392" t="s">
        <v>3852</v>
      </c>
      <c r="D3392" t="s">
        <v>3856</v>
      </c>
      <c r="E3392">
        <v>502</v>
      </c>
      <c r="F3392" t="str">
        <f>VLOOKUP(D3392,'General IEC Material'!D:D,1,0)</f>
        <v>wc Murraysburg Clinic</v>
      </c>
    </row>
    <row r="3393" spans="1:6" x14ac:dyDescent="0.3">
      <c r="A3393" t="s">
        <v>140</v>
      </c>
      <c r="B3393" t="s">
        <v>141</v>
      </c>
      <c r="C3393" t="s">
        <v>145</v>
      </c>
      <c r="D3393" t="s">
        <v>502</v>
      </c>
      <c r="E3393">
        <v>4261</v>
      </c>
      <c r="F3393" t="str">
        <f>VLOOKUP(D3393,'General IEC Material'!D:D,1,0)</f>
        <v>wc Mzamomhle Clinic</v>
      </c>
    </row>
    <row r="3394" spans="1:6" x14ac:dyDescent="0.3">
      <c r="A3394" t="s">
        <v>140</v>
      </c>
      <c r="B3394" t="s">
        <v>4011</v>
      </c>
      <c r="C3394" t="s">
        <v>4012</v>
      </c>
      <c r="D3394" t="s">
        <v>4014</v>
      </c>
      <c r="E3394">
        <v>559</v>
      </c>
      <c r="F3394" t="str">
        <f>VLOOKUP(D3394,'General IEC Material'!D:D,1,0)</f>
        <v>wc Napier Clinic</v>
      </c>
    </row>
    <row r="3395" spans="1:6" x14ac:dyDescent="0.3">
      <c r="A3395" t="s">
        <v>140</v>
      </c>
      <c r="B3395" t="s">
        <v>3800</v>
      </c>
      <c r="C3395" t="s">
        <v>3842</v>
      </c>
      <c r="D3395" t="s">
        <v>3846</v>
      </c>
      <c r="E3395">
        <v>1781</v>
      </c>
      <c r="F3395" t="str">
        <f>VLOOKUP(D3395,'General IEC Material'!D:D,1,0)</f>
        <v>wc Nduli Clinic</v>
      </c>
    </row>
    <row r="3396" spans="1:6" x14ac:dyDescent="0.3">
      <c r="A3396" t="s">
        <v>140</v>
      </c>
      <c r="B3396" t="s">
        <v>3851</v>
      </c>
      <c r="C3396" t="s">
        <v>3852</v>
      </c>
      <c r="D3396" t="s">
        <v>3857</v>
      </c>
      <c r="E3396">
        <v>344</v>
      </c>
      <c r="F3396" t="str">
        <f>VLOOKUP(D3396,'General IEC Material'!D:D,1,0)</f>
        <v>wc Nelspoort Clinic</v>
      </c>
    </row>
    <row r="3397" spans="1:6" x14ac:dyDescent="0.3">
      <c r="A3397" t="s">
        <v>140</v>
      </c>
      <c r="B3397" t="s">
        <v>141</v>
      </c>
      <c r="C3397" t="s">
        <v>146</v>
      </c>
      <c r="D3397" t="s">
        <v>3955</v>
      </c>
      <c r="E3397">
        <v>916</v>
      </c>
      <c r="F3397" t="str">
        <f>VLOOKUP(D3397,'General IEC Material'!D:D,1,0)</f>
        <v>wc Netreg Clinic</v>
      </c>
    </row>
    <row r="3398" spans="1:6" x14ac:dyDescent="0.3">
      <c r="A3398" t="s">
        <v>140</v>
      </c>
      <c r="B3398" t="s">
        <v>3963</v>
      </c>
      <c r="C3398" t="s">
        <v>3964</v>
      </c>
      <c r="D3398" t="s">
        <v>3968</v>
      </c>
      <c r="E3398">
        <v>746</v>
      </c>
      <c r="F3398" t="str">
        <f>VLOOKUP(D3398,'General IEC Material'!D:D,1,0)</f>
        <v>wc New Horizon Clinic</v>
      </c>
    </row>
    <row r="3399" spans="1:6" x14ac:dyDescent="0.3">
      <c r="A3399" t="s">
        <v>140</v>
      </c>
      <c r="B3399" t="s">
        <v>3851</v>
      </c>
      <c r="C3399" t="s">
        <v>3852</v>
      </c>
      <c r="D3399" t="s">
        <v>3858</v>
      </c>
      <c r="E3399">
        <v>724</v>
      </c>
      <c r="F3399" t="str">
        <f>VLOOKUP(D3399,'General IEC Material'!D:D,1,0)</f>
        <v>wc Nieuveldpark Clinic</v>
      </c>
    </row>
    <row r="3400" spans="1:6" x14ac:dyDescent="0.3">
      <c r="A3400" t="s">
        <v>140</v>
      </c>
      <c r="B3400" t="s">
        <v>3800</v>
      </c>
      <c r="C3400" t="s">
        <v>3810</v>
      </c>
      <c r="D3400" t="s">
        <v>3816</v>
      </c>
      <c r="E3400">
        <v>975</v>
      </c>
      <c r="F3400" t="str">
        <f>VLOOKUP(D3400,'General IEC Material'!D:D,1,0)</f>
        <v>wc Nieuwedrift Clinic</v>
      </c>
    </row>
    <row r="3401" spans="1:6" x14ac:dyDescent="0.3">
      <c r="A3401" t="s">
        <v>140</v>
      </c>
      <c r="B3401" t="s">
        <v>3800</v>
      </c>
      <c r="C3401" t="s">
        <v>3825</v>
      </c>
      <c r="D3401" t="s">
        <v>3831</v>
      </c>
      <c r="E3401">
        <v>1128</v>
      </c>
      <c r="F3401" t="str">
        <f>VLOOKUP(D3401,'General IEC Material'!D:D,1,0)</f>
        <v>wc Nkqubela Clinic</v>
      </c>
    </row>
    <row r="3402" spans="1:6" x14ac:dyDescent="0.3">
      <c r="A3402" t="s">
        <v>140</v>
      </c>
      <c r="B3402" t="s">
        <v>141</v>
      </c>
      <c r="C3402" t="s">
        <v>143</v>
      </c>
      <c r="D3402" t="s">
        <v>495</v>
      </c>
      <c r="E3402">
        <v>4956</v>
      </c>
      <c r="F3402" t="str">
        <f>VLOOKUP(D3402,'General IEC Material'!D:D,1,0)</f>
        <v>wc Nolungile CDC</v>
      </c>
    </row>
    <row r="3403" spans="1:6" x14ac:dyDescent="0.3">
      <c r="A3403" t="s">
        <v>140</v>
      </c>
      <c r="B3403" t="s">
        <v>141</v>
      </c>
      <c r="C3403" t="s">
        <v>142</v>
      </c>
      <c r="D3403" t="s">
        <v>489</v>
      </c>
      <c r="E3403">
        <v>5548</v>
      </c>
      <c r="F3403" t="str">
        <f>VLOOKUP(D3403,'General IEC Material'!D:D,1,0)</f>
        <v>wc Nomzamo CDC</v>
      </c>
    </row>
    <row r="3404" spans="1:6" x14ac:dyDescent="0.3">
      <c r="A3404" t="s">
        <v>140</v>
      </c>
      <c r="B3404" t="s">
        <v>141</v>
      </c>
      <c r="C3404" t="s">
        <v>3877</v>
      </c>
      <c r="D3404" t="s">
        <v>3887</v>
      </c>
      <c r="E3404">
        <v>922</v>
      </c>
      <c r="F3404" t="str">
        <f>VLOOKUP(D3404,'General IEC Material'!D:D,1,0)</f>
        <v>wc Northpine Clinic</v>
      </c>
    </row>
    <row r="3405" spans="1:6" x14ac:dyDescent="0.3">
      <c r="A3405" t="s">
        <v>140</v>
      </c>
      <c r="B3405" t="s">
        <v>141</v>
      </c>
      <c r="C3405" t="s">
        <v>144</v>
      </c>
      <c r="D3405" t="s">
        <v>500</v>
      </c>
      <c r="E3405">
        <v>3041</v>
      </c>
      <c r="F3405" t="str">
        <f>VLOOKUP(D3405,'General IEC Material'!D:D,1,0)</f>
        <v>wc Nyanga CDC</v>
      </c>
    </row>
    <row r="3406" spans="1:6" x14ac:dyDescent="0.3">
      <c r="A3406" t="s">
        <v>140</v>
      </c>
      <c r="B3406" t="s">
        <v>141</v>
      </c>
      <c r="C3406" t="s">
        <v>3890</v>
      </c>
      <c r="D3406" t="s">
        <v>3904</v>
      </c>
      <c r="E3406">
        <v>3126</v>
      </c>
      <c r="F3406" t="str">
        <f>VLOOKUP(D3406,'General IEC Material'!D:D,1,0)</f>
        <v>wc Ocean View CDC</v>
      </c>
    </row>
    <row r="3407" spans="1:6" x14ac:dyDescent="0.3">
      <c r="A3407" t="s">
        <v>140</v>
      </c>
      <c r="B3407" t="s">
        <v>3800</v>
      </c>
      <c r="C3407" t="s">
        <v>3842</v>
      </c>
      <c r="D3407" t="s">
        <v>3847</v>
      </c>
      <c r="E3407">
        <v>933</v>
      </c>
      <c r="F3407" t="str">
        <f>VLOOKUP(D3407,'General IEC Material'!D:D,1,0)</f>
        <v>wc Op die Berg Clinic</v>
      </c>
    </row>
    <row r="3408" spans="1:6" x14ac:dyDescent="0.3">
      <c r="A3408" t="s">
        <v>140</v>
      </c>
      <c r="B3408" t="s">
        <v>3800</v>
      </c>
      <c r="C3408" t="s">
        <v>3801</v>
      </c>
      <c r="D3408" t="s">
        <v>3805</v>
      </c>
      <c r="E3408">
        <v>516</v>
      </c>
      <c r="F3408" t="str">
        <f>VLOOKUP(D3408,'General IEC Material'!D:D,1,0)</f>
        <v>wc Orchard Clinic</v>
      </c>
    </row>
    <row r="3409" spans="1:6" x14ac:dyDescent="0.3">
      <c r="A3409" t="s">
        <v>140</v>
      </c>
      <c r="B3409" t="s">
        <v>3963</v>
      </c>
      <c r="C3409" t="s">
        <v>4004</v>
      </c>
      <c r="D3409" t="s">
        <v>4009</v>
      </c>
      <c r="E3409">
        <v>983</v>
      </c>
      <c r="F3409" t="str">
        <f>VLOOKUP(D3409,'General IEC Material'!D:D,1,0)</f>
        <v>wc Oudtshoorn Clinic</v>
      </c>
    </row>
    <row r="3410" spans="1:6" x14ac:dyDescent="0.3">
      <c r="A3410" t="s">
        <v>140</v>
      </c>
      <c r="B3410" t="s">
        <v>3963</v>
      </c>
      <c r="C3410" t="s">
        <v>3970</v>
      </c>
      <c r="D3410" t="s">
        <v>3977</v>
      </c>
      <c r="E3410">
        <v>2360</v>
      </c>
      <c r="F3410" t="str">
        <f>VLOOKUP(D3410,'General IEC Material'!D:D,1,0)</f>
        <v>wc Pacaltsdorp Clinic</v>
      </c>
    </row>
    <row r="3411" spans="1:6" x14ac:dyDescent="0.3">
      <c r="A3411" t="s">
        <v>140</v>
      </c>
      <c r="B3411" t="s">
        <v>3963</v>
      </c>
      <c r="C3411" t="s">
        <v>3970</v>
      </c>
      <c r="D3411" t="s">
        <v>3978</v>
      </c>
      <c r="E3411">
        <v>1055</v>
      </c>
      <c r="F3411" t="str">
        <f>VLOOKUP(D3411,'General IEC Material'!D:D,1,0)</f>
        <v>wc Parkdene Clinic</v>
      </c>
    </row>
    <row r="3412" spans="1:6" x14ac:dyDescent="0.3">
      <c r="A3412" t="s">
        <v>140</v>
      </c>
      <c r="B3412" t="s">
        <v>141</v>
      </c>
      <c r="C3412" t="s">
        <v>3890</v>
      </c>
      <c r="D3412" t="s">
        <v>3905</v>
      </c>
      <c r="E3412">
        <v>1714</v>
      </c>
      <c r="F3412" t="str">
        <f>VLOOKUP(D3412,'General IEC Material'!D:D,1,0)</f>
        <v>wc Parkwood Clinic</v>
      </c>
    </row>
    <row r="3413" spans="1:6" x14ac:dyDescent="0.3">
      <c r="A3413" t="s">
        <v>140</v>
      </c>
      <c r="B3413" t="s">
        <v>141</v>
      </c>
      <c r="C3413" t="s">
        <v>146</v>
      </c>
      <c r="D3413" t="s">
        <v>3956</v>
      </c>
      <c r="E3413">
        <v>3062</v>
      </c>
      <c r="F3413" t="str">
        <f>VLOOKUP(D3413,'General IEC Material'!D:D,1,0)</f>
        <v>wc Parow CDC</v>
      </c>
    </row>
    <row r="3414" spans="1:6" x14ac:dyDescent="0.3">
      <c r="A3414" t="s">
        <v>140</v>
      </c>
      <c r="B3414" t="s">
        <v>3800</v>
      </c>
      <c r="C3414" t="s">
        <v>3810</v>
      </c>
      <c r="D3414" t="s">
        <v>3817</v>
      </c>
      <c r="E3414">
        <v>1456</v>
      </c>
      <c r="F3414" t="str">
        <f>VLOOKUP(D3414,'General IEC Material'!D:D,1,0)</f>
        <v>wc Patriot Plein Clinic</v>
      </c>
    </row>
    <row r="3415" spans="1:6" x14ac:dyDescent="0.3">
      <c r="A3415" t="s">
        <v>140</v>
      </c>
      <c r="B3415" t="s">
        <v>141</v>
      </c>
      <c r="C3415" t="s">
        <v>3890</v>
      </c>
      <c r="D3415" t="s">
        <v>3906</v>
      </c>
      <c r="E3415">
        <v>3496</v>
      </c>
      <c r="F3415" t="str">
        <f>VLOOKUP(D3415,'General IEC Material'!D:D,1,0)</f>
        <v>wc Pelican Park CDC</v>
      </c>
    </row>
    <row r="3416" spans="1:6" x14ac:dyDescent="0.3">
      <c r="A3416" t="s">
        <v>140</v>
      </c>
      <c r="B3416" t="s">
        <v>141</v>
      </c>
      <c r="C3416" t="s">
        <v>3890</v>
      </c>
      <c r="D3416" t="s">
        <v>3907</v>
      </c>
      <c r="E3416">
        <v>1043</v>
      </c>
      <c r="F3416" t="str">
        <f>VLOOKUP(D3416,'General IEC Material'!D:D,1,0)</f>
        <v>wc Philippi Clinic</v>
      </c>
    </row>
    <row r="3417" spans="1:6" x14ac:dyDescent="0.3">
      <c r="A3417" t="s">
        <v>140</v>
      </c>
      <c r="B3417" t="s">
        <v>3800</v>
      </c>
      <c r="C3417" t="s">
        <v>3810</v>
      </c>
      <c r="D3417" t="s">
        <v>3818</v>
      </c>
      <c r="E3417">
        <v>2400</v>
      </c>
      <c r="F3417" t="str">
        <f>VLOOKUP(D3417,'General IEC Material'!D:D,1,0)</f>
        <v>wc Phola Park Clinic</v>
      </c>
    </row>
    <row r="3418" spans="1:6" x14ac:dyDescent="0.3">
      <c r="A3418" t="s">
        <v>140</v>
      </c>
      <c r="B3418" t="s">
        <v>141</v>
      </c>
      <c r="C3418" t="s">
        <v>145</v>
      </c>
      <c r="D3418" t="s">
        <v>503</v>
      </c>
      <c r="E3418">
        <v>4364</v>
      </c>
      <c r="F3418" t="str">
        <f>VLOOKUP(D3418,'General IEC Material'!D:D,1,0)</f>
        <v>wc Phumlani Clinic</v>
      </c>
    </row>
    <row r="3419" spans="1:6" x14ac:dyDescent="0.3">
      <c r="A3419" t="s">
        <v>140</v>
      </c>
      <c r="B3419" t="s">
        <v>4035</v>
      </c>
      <c r="C3419" t="s">
        <v>4036</v>
      </c>
      <c r="D3419" t="s">
        <v>4037</v>
      </c>
      <c r="E3419">
        <v>2107</v>
      </c>
      <c r="F3419" t="str">
        <f>VLOOKUP(D3419,'General IEC Material'!D:D,1,0)</f>
        <v>wc Piketberg Clinic</v>
      </c>
    </row>
    <row r="3420" spans="1:6" x14ac:dyDescent="0.3">
      <c r="A3420" t="s">
        <v>140</v>
      </c>
      <c r="B3420" t="s">
        <v>3963</v>
      </c>
      <c r="C3420" t="s">
        <v>3964</v>
      </c>
      <c r="D3420" t="s">
        <v>3969</v>
      </c>
      <c r="E3420">
        <v>1058</v>
      </c>
      <c r="F3420" t="str">
        <f>VLOOKUP(D3420,'General IEC Material'!D:D,1,0)</f>
        <v>wc Plettenberg Bay Clinic</v>
      </c>
    </row>
    <row r="3421" spans="1:6" x14ac:dyDescent="0.3">
      <c r="A3421" t="s">
        <v>140</v>
      </c>
      <c r="B3421" t="s">
        <v>4035</v>
      </c>
      <c r="C3421" t="s">
        <v>4036</v>
      </c>
      <c r="D3421" t="s">
        <v>4038</v>
      </c>
      <c r="E3421">
        <v>1211</v>
      </c>
      <c r="F3421" t="str">
        <f>VLOOKUP(D3421,'General IEC Material'!D:D,1,0)</f>
        <v>wc Porterville Clinic</v>
      </c>
    </row>
    <row r="3422" spans="1:6" x14ac:dyDescent="0.3">
      <c r="A3422" t="s">
        <v>140</v>
      </c>
      <c r="B3422" t="s">
        <v>3851</v>
      </c>
      <c r="C3422" t="s">
        <v>3861</v>
      </c>
      <c r="D3422" t="s">
        <v>3863</v>
      </c>
      <c r="E3422">
        <v>1048</v>
      </c>
      <c r="F3422" t="str">
        <f>VLOOKUP(D3422,'General IEC Material'!D:D,1,0)</f>
        <v>wc Prince Albert Clinic</v>
      </c>
    </row>
    <row r="3423" spans="1:6" x14ac:dyDescent="0.3">
      <c r="A3423" t="s">
        <v>140</v>
      </c>
      <c r="B3423" t="s">
        <v>3800</v>
      </c>
      <c r="C3423" t="s">
        <v>3842</v>
      </c>
      <c r="D3423" t="s">
        <v>3848</v>
      </c>
      <c r="E3423">
        <v>1949</v>
      </c>
      <c r="F3423" t="str">
        <f>VLOOKUP(D3423,'General IEC Material'!D:D,1,0)</f>
        <v>wc Prince Alfred Hamlet Clinic</v>
      </c>
    </row>
    <row r="3424" spans="1:6" x14ac:dyDescent="0.3">
      <c r="A3424" t="s">
        <v>140</v>
      </c>
      <c r="B3424" t="s">
        <v>141</v>
      </c>
      <c r="C3424" t="s">
        <v>3913</v>
      </c>
      <c r="D3424" t="s">
        <v>3926</v>
      </c>
      <c r="E3424">
        <v>988</v>
      </c>
      <c r="F3424" t="str">
        <f>VLOOKUP(D3424,'General IEC Material'!D:D,1,0)</f>
        <v>wc Protea Park CDC</v>
      </c>
    </row>
    <row r="3425" spans="1:6" x14ac:dyDescent="0.3">
      <c r="A3425" t="s">
        <v>140</v>
      </c>
      <c r="B3425" t="s">
        <v>4011</v>
      </c>
      <c r="C3425" t="s">
        <v>4022</v>
      </c>
      <c r="D3425" t="s">
        <v>4025</v>
      </c>
      <c r="E3425">
        <v>1539</v>
      </c>
      <c r="F3425" t="str">
        <f>VLOOKUP(D3425,'General IEC Material'!D:D,1,0)</f>
        <v>wc Railton Clinic</v>
      </c>
    </row>
    <row r="3426" spans="1:6" x14ac:dyDescent="0.3">
      <c r="A3426" t="s">
        <v>140</v>
      </c>
      <c r="B3426" t="s">
        <v>141</v>
      </c>
      <c r="C3426" t="s">
        <v>146</v>
      </c>
      <c r="D3426" t="s">
        <v>3957</v>
      </c>
      <c r="E3426">
        <v>3014</v>
      </c>
      <c r="F3426" t="str">
        <f>VLOOKUP(D3426,'General IEC Material'!D:D,1,0)</f>
        <v>wc Ravensmead CDC</v>
      </c>
    </row>
    <row r="3427" spans="1:6" x14ac:dyDescent="0.3">
      <c r="A3427" t="s">
        <v>140</v>
      </c>
      <c r="B3427" t="s">
        <v>3800</v>
      </c>
      <c r="C3427" t="s">
        <v>3801</v>
      </c>
      <c r="D3427" t="s">
        <v>3806</v>
      </c>
      <c r="E3427">
        <v>1157</v>
      </c>
      <c r="F3427" t="str">
        <f>VLOOKUP(D3427,'General IEC Material'!D:D,1,0)</f>
        <v>wc Rawsonville Clinic</v>
      </c>
    </row>
    <row r="3428" spans="1:6" x14ac:dyDescent="0.3">
      <c r="A3428" t="s">
        <v>140</v>
      </c>
      <c r="B3428" t="s">
        <v>141</v>
      </c>
      <c r="C3428" t="s">
        <v>146</v>
      </c>
      <c r="D3428" t="s">
        <v>3958</v>
      </c>
      <c r="E3428">
        <v>3330</v>
      </c>
      <c r="F3428" t="str">
        <f>VLOOKUP(D3428,'General IEC Material'!D:D,1,0)</f>
        <v>wc Reed Street CDC</v>
      </c>
    </row>
    <row r="3429" spans="1:6" x14ac:dyDescent="0.3">
      <c r="A3429" t="s">
        <v>140</v>
      </c>
      <c r="B3429" t="s">
        <v>141</v>
      </c>
      <c r="C3429" t="s">
        <v>3890</v>
      </c>
      <c r="D3429" t="s">
        <v>3908</v>
      </c>
      <c r="E3429">
        <v>11807</v>
      </c>
      <c r="F3429" t="str">
        <f>VLOOKUP(D3429,'General IEC Material'!D:D,1,0)</f>
        <v>wc Retreat CHC</v>
      </c>
    </row>
    <row r="3430" spans="1:6" x14ac:dyDescent="0.3">
      <c r="A3430" t="s">
        <v>140</v>
      </c>
      <c r="B3430" t="s">
        <v>4035</v>
      </c>
      <c r="C3430" t="s">
        <v>4060</v>
      </c>
      <c r="D3430" t="s">
        <v>4066</v>
      </c>
      <c r="E3430">
        <v>1604</v>
      </c>
      <c r="F3430" t="str">
        <f>VLOOKUP(D3430,'General IEC Material'!D:D,1,0)</f>
        <v>wc Riebeek Kasteel Clinic</v>
      </c>
    </row>
    <row r="3431" spans="1:6" x14ac:dyDescent="0.3">
      <c r="A3431" t="s">
        <v>140</v>
      </c>
      <c r="B3431" t="s">
        <v>4035</v>
      </c>
      <c r="C3431" t="s">
        <v>4060</v>
      </c>
      <c r="D3431" t="s">
        <v>4067</v>
      </c>
      <c r="E3431">
        <v>1042</v>
      </c>
      <c r="F3431" t="str">
        <f>VLOOKUP(D3431,'General IEC Material'!D:D,1,0)</f>
        <v>wc Riebeek Wes Clinic</v>
      </c>
    </row>
    <row r="3432" spans="1:6" x14ac:dyDescent="0.3">
      <c r="A3432" t="s">
        <v>140</v>
      </c>
      <c r="B3432" t="s">
        <v>3963</v>
      </c>
      <c r="C3432" t="s">
        <v>3983</v>
      </c>
      <c r="D3432" t="s">
        <v>3986</v>
      </c>
      <c r="E3432">
        <v>1427</v>
      </c>
      <c r="F3432" t="str">
        <f>VLOOKUP(D3432,'General IEC Material'!D:D,1,0)</f>
        <v>wc Riversdale Clinic</v>
      </c>
    </row>
    <row r="3433" spans="1:6" x14ac:dyDescent="0.3">
      <c r="A3433" t="s">
        <v>140</v>
      </c>
      <c r="B3433" t="s">
        <v>4011</v>
      </c>
      <c r="C3433" t="s">
        <v>4028</v>
      </c>
      <c r="D3433" t="s">
        <v>4033</v>
      </c>
      <c r="E3433">
        <v>730</v>
      </c>
      <c r="F3433" t="str">
        <f>VLOOKUP(D3433,'General IEC Material'!D:D,1,0)</f>
        <v>wc Riviersonderend Clinic</v>
      </c>
    </row>
    <row r="3434" spans="1:6" x14ac:dyDescent="0.3">
      <c r="A3434" t="s">
        <v>140</v>
      </c>
      <c r="B3434" t="s">
        <v>141</v>
      </c>
      <c r="C3434" t="s">
        <v>145</v>
      </c>
      <c r="D3434" t="s">
        <v>3946</v>
      </c>
      <c r="E3434">
        <v>1043</v>
      </c>
      <c r="F3434" t="str">
        <f>VLOOKUP(D3434,'General IEC Material'!D:D,1,0)</f>
        <v>wc Rocklands Clinic</v>
      </c>
    </row>
    <row r="3435" spans="1:6" x14ac:dyDescent="0.3">
      <c r="A3435" t="s">
        <v>140</v>
      </c>
      <c r="B3435" t="s">
        <v>3963</v>
      </c>
      <c r="C3435" t="s">
        <v>3970</v>
      </c>
      <c r="D3435" t="s">
        <v>3979</v>
      </c>
      <c r="E3435">
        <v>967</v>
      </c>
      <c r="F3435" t="str">
        <f>VLOOKUP(D3435,'General IEC Material'!D:D,1,0)</f>
        <v>wc Rosemoor Clinic</v>
      </c>
    </row>
    <row r="3436" spans="1:6" x14ac:dyDescent="0.3">
      <c r="A3436" t="s">
        <v>140</v>
      </c>
      <c r="B3436" t="s">
        <v>141</v>
      </c>
      <c r="C3436" t="s">
        <v>146</v>
      </c>
      <c r="D3436" t="s">
        <v>3959</v>
      </c>
      <c r="E3436">
        <v>2130</v>
      </c>
      <c r="F3436" t="str">
        <f>VLOOKUP(D3436,'General IEC Material'!D:D,1,0)</f>
        <v>wc Ruyterwacht CDC</v>
      </c>
    </row>
    <row r="3437" spans="1:6" x14ac:dyDescent="0.3">
      <c r="A3437" t="s">
        <v>140</v>
      </c>
      <c r="B3437" t="s">
        <v>4035</v>
      </c>
      <c r="C3437" t="s">
        <v>4051</v>
      </c>
      <c r="D3437" t="s">
        <v>4058</v>
      </c>
      <c r="E3437">
        <v>1962</v>
      </c>
      <c r="F3437" t="str">
        <f>VLOOKUP(D3437,'General IEC Material'!D:D,1,0)</f>
        <v>wc Saldanha Clinic</v>
      </c>
    </row>
    <row r="3438" spans="1:6" x14ac:dyDescent="0.3">
      <c r="A3438" t="s">
        <v>140</v>
      </c>
      <c r="B3438" t="s">
        <v>3800</v>
      </c>
      <c r="C3438" t="s">
        <v>3801</v>
      </c>
      <c r="D3438" t="s">
        <v>3807</v>
      </c>
      <c r="E3438">
        <v>578</v>
      </c>
      <c r="F3438" t="str">
        <f>VLOOKUP(D3438,'General IEC Material'!D:D,1,0)</f>
        <v>wc Sandhills Clinic</v>
      </c>
    </row>
    <row r="3439" spans="1:6" x14ac:dyDescent="0.3">
      <c r="A3439" t="s">
        <v>140</v>
      </c>
      <c r="B3439" t="s">
        <v>141</v>
      </c>
      <c r="C3439" t="s">
        <v>142</v>
      </c>
      <c r="D3439" t="s">
        <v>3872</v>
      </c>
      <c r="E3439">
        <v>1151</v>
      </c>
      <c r="F3439" t="str">
        <f>VLOOKUP(D3439,'General IEC Material'!D:D,1,0)</f>
        <v>wc Sarepta Clinic</v>
      </c>
    </row>
    <row r="3440" spans="1:6" x14ac:dyDescent="0.3">
      <c r="A3440" t="s">
        <v>140</v>
      </c>
      <c r="B3440" t="s">
        <v>3800</v>
      </c>
      <c r="C3440" t="s">
        <v>3810</v>
      </c>
      <c r="D3440" t="s">
        <v>3819</v>
      </c>
      <c r="E3440">
        <v>1266</v>
      </c>
      <c r="F3440" t="str">
        <f>VLOOKUP(D3440,'General IEC Material'!D:D,1,0)</f>
        <v>wc Saron Clinic</v>
      </c>
    </row>
    <row r="3441" spans="1:6" x14ac:dyDescent="0.3">
      <c r="A3441" t="s">
        <v>140</v>
      </c>
      <c r="B3441" t="s">
        <v>141</v>
      </c>
      <c r="C3441" t="s">
        <v>3913</v>
      </c>
      <c r="D3441" t="s">
        <v>3927</v>
      </c>
      <c r="E3441">
        <v>783</v>
      </c>
      <c r="F3441" t="str">
        <f>VLOOKUP(D3441,'General IEC Material'!D:D,1,0)</f>
        <v>wc Saxon Sea CDC</v>
      </c>
    </row>
    <row r="3442" spans="1:6" x14ac:dyDescent="0.3">
      <c r="A3442" t="s">
        <v>140</v>
      </c>
      <c r="B3442" t="s">
        <v>141</v>
      </c>
      <c r="C3442" t="s">
        <v>3877</v>
      </c>
      <c r="D3442" t="s">
        <v>3888</v>
      </c>
      <c r="E3442">
        <v>1663</v>
      </c>
      <c r="F3442" t="str">
        <f>VLOOKUP(D3442,'General IEC Material'!D:D,1,0)</f>
        <v>wc Scottsdene CDC</v>
      </c>
    </row>
    <row r="3443" spans="1:6" x14ac:dyDescent="0.3">
      <c r="A3443" t="s">
        <v>140</v>
      </c>
      <c r="B3443" t="s">
        <v>141</v>
      </c>
      <c r="C3443" t="s">
        <v>3890</v>
      </c>
      <c r="D3443" t="s">
        <v>3909</v>
      </c>
      <c r="E3443">
        <v>2862</v>
      </c>
      <c r="F3443" t="str">
        <f>VLOOKUP(D3443,'General IEC Material'!D:D,1,0)</f>
        <v>wc Seawind Clinic</v>
      </c>
    </row>
    <row r="3444" spans="1:6" x14ac:dyDescent="0.3">
      <c r="A3444" t="s">
        <v>140</v>
      </c>
      <c r="B3444" t="s">
        <v>3963</v>
      </c>
      <c r="C3444" t="s">
        <v>3992</v>
      </c>
      <c r="D3444" t="s">
        <v>3997</v>
      </c>
      <c r="E3444">
        <v>1329</v>
      </c>
      <c r="F3444" t="str">
        <f>VLOOKUP(D3444,'General IEC Material'!D:D,1,0)</f>
        <v>wc Sedgefield Clinic</v>
      </c>
    </row>
    <row r="3445" spans="1:6" x14ac:dyDescent="0.3">
      <c r="A3445" t="s">
        <v>140</v>
      </c>
      <c r="B3445" t="s">
        <v>141</v>
      </c>
      <c r="C3445" t="s">
        <v>144</v>
      </c>
      <c r="D3445" t="s">
        <v>3939</v>
      </c>
      <c r="E3445">
        <v>344</v>
      </c>
      <c r="F3445" t="str">
        <f>VLOOKUP(D3445,'General IEC Material'!D:D,1,0)</f>
        <v>wc Silvertown Clinic</v>
      </c>
    </row>
    <row r="3446" spans="1:6" x14ac:dyDescent="0.3">
      <c r="A3446" t="s">
        <v>140</v>
      </c>
      <c r="B3446" t="s">
        <v>3800</v>
      </c>
      <c r="C3446" t="s">
        <v>3810</v>
      </c>
      <c r="D3446" t="s">
        <v>3820</v>
      </c>
      <c r="E3446">
        <v>1234</v>
      </c>
      <c r="F3446" t="str">
        <f>VLOOKUP(D3446,'General IEC Material'!D:D,1,0)</f>
        <v>wc Simondium Clinic</v>
      </c>
    </row>
    <row r="3447" spans="1:6" x14ac:dyDescent="0.3">
      <c r="A3447" t="s">
        <v>140</v>
      </c>
      <c r="B3447" t="s">
        <v>141</v>
      </c>
      <c r="C3447" t="s">
        <v>142</v>
      </c>
      <c r="D3447" t="s">
        <v>3873</v>
      </c>
      <c r="E3447">
        <v>2505</v>
      </c>
      <c r="F3447" t="str">
        <f>VLOOKUP(D3447,'General IEC Material'!D:D,1,0)</f>
        <v>wc Sir Lowry's Pass CDC</v>
      </c>
    </row>
    <row r="3448" spans="1:6" x14ac:dyDescent="0.3">
      <c r="A3448" t="s">
        <v>140</v>
      </c>
      <c r="B3448" t="s">
        <v>3800</v>
      </c>
      <c r="C3448" t="s">
        <v>3810</v>
      </c>
      <c r="D3448" t="s">
        <v>3821</v>
      </c>
      <c r="E3448">
        <v>600</v>
      </c>
      <c r="F3448" t="str">
        <f>VLOOKUP(D3448,'General IEC Material'!D:D,1,0)</f>
        <v>wc Soetendal Clinic</v>
      </c>
    </row>
    <row r="3449" spans="1:6" x14ac:dyDescent="0.3">
      <c r="A3449" t="s">
        <v>140</v>
      </c>
      <c r="B3449" t="s">
        <v>141</v>
      </c>
      <c r="C3449" t="s">
        <v>142</v>
      </c>
      <c r="D3449" t="s">
        <v>3874</v>
      </c>
      <c r="E3449">
        <v>1136</v>
      </c>
      <c r="F3449" t="str">
        <f>VLOOKUP(D3449,'General IEC Material'!D:D,1,0)</f>
        <v>wc Somerset West CDC</v>
      </c>
    </row>
    <row r="3450" spans="1:6" x14ac:dyDescent="0.3">
      <c r="A3450" t="s">
        <v>140</v>
      </c>
      <c r="B3450" t="s">
        <v>141</v>
      </c>
      <c r="C3450" t="s">
        <v>3913</v>
      </c>
      <c r="D3450" t="s">
        <v>3928</v>
      </c>
      <c r="E3450">
        <v>635</v>
      </c>
      <c r="F3450" t="str">
        <f>VLOOKUP(D3450,'General IEC Material'!D:D,1,0)</f>
        <v>wc Spencer Road Clinic</v>
      </c>
    </row>
    <row r="3451" spans="1:6" x14ac:dyDescent="0.3">
      <c r="A3451" t="s">
        <v>140</v>
      </c>
      <c r="B3451" t="s">
        <v>141</v>
      </c>
      <c r="C3451" t="s">
        <v>146</v>
      </c>
      <c r="D3451" t="s">
        <v>3960</v>
      </c>
      <c r="E3451">
        <v>4224</v>
      </c>
      <c r="F3451" t="str">
        <f>VLOOKUP(D3451,'General IEC Material'!D:D,1,0)</f>
        <v>wc St Vincent (CCT) CDC</v>
      </c>
    </row>
    <row r="3452" spans="1:6" x14ac:dyDescent="0.3">
      <c r="A3452" t="s">
        <v>140</v>
      </c>
      <c r="B3452" t="s">
        <v>4011</v>
      </c>
      <c r="C3452" t="s">
        <v>4016</v>
      </c>
      <c r="D3452" t="s">
        <v>4021</v>
      </c>
      <c r="E3452">
        <v>679</v>
      </c>
      <c r="F3452" t="str">
        <f>VLOOKUP(D3452,'General IEC Material'!D:D,1,0)</f>
        <v>wc Stanford Clinic</v>
      </c>
    </row>
    <row r="3453" spans="1:6" x14ac:dyDescent="0.3">
      <c r="A3453" t="s">
        <v>140</v>
      </c>
      <c r="B3453" t="s">
        <v>141</v>
      </c>
      <c r="C3453" t="s">
        <v>142</v>
      </c>
      <c r="D3453" t="s">
        <v>3875</v>
      </c>
      <c r="E3453">
        <v>3912</v>
      </c>
      <c r="F3453" t="str">
        <f>VLOOKUP(D3453,'General IEC Material'!D:D,1,0)</f>
        <v>wc Strand CDC</v>
      </c>
    </row>
    <row r="3454" spans="1:6" x14ac:dyDescent="0.3">
      <c r="A3454" t="s">
        <v>140</v>
      </c>
      <c r="B3454" t="s">
        <v>141</v>
      </c>
      <c r="C3454" t="s">
        <v>3890</v>
      </c>
      <c r="D3454" t="s">
        <v>3910</v>
      </c>
      <c r="E3454">
        <v>1437</v>
      </c>
      <c r="F3454" t="str">
        <f>VLOOKUP(D3454,'General IEC Material'!D:D,1,0)</f>
        <v>wc Strandfontein Clinic</v>
      </c>
    </row>
    <row r="3455" spans="1:6" x14ac:dyDescent="0.3">
      <c r="A3455" t="s">
        <v>140</v>
      </c>
      <c r="B3455" t="s">
        <v>4011</v>
      </c>
      <c r="C3455" t="s">
        <v>4012</v>
      </c>
      <c r="D3455" t="s">
        <v>4015</v>
      </c>
      <c r="E3455">
        <v>617</v>
      </c>
      <c r="F3455" t="str">
        <f>VLOOKUP(D3455,'General IEC Material'!D:D,1,0)</f>
        <v>wc Struisbaai Clinic</v>
      </c>
    </row>
    <row r="3456" spans="1:6" x14ac:dyDescent="0.3">
      <c r="A3456" t="s">
        <v>140</v>
      </c>
      <c r="B3456" t="s">
        <v>4011</v>
      </c>
      <c r="C3456" t="s">
        <v>4022</v>
      </c>
      <c r="D3456" t="s">
        <v>4026</v>
      </c>
      <c r="E3456">
        <v>380</v>
      </c>
      <c r="F3456" t="str">
        <f>VLOOKUP(D3456,'General IEC Material'!D:D,1,0)</f>
        <v>wc Suurbraak Clinic</v>
      </c>
    </row>
    <row r="3457" spans="1:6" x14ac:dyDescent="0.3">
      <c r="A3457" t="s">
        <v>140</v>
      </c>
      <c r="B3457" t="s">
        <v>4011</v>
      </c>
      <c r="C3457" t="s">
        <v>4022</v>
      </c>
      <c r="D3457" t="s">
        <v>4027</v>
      </c>
      <c r="E3457">
        <v>614</v>
      </c>
      <c r="F3457" t="str">
        <f>VLOOKUP(D3457,'General IEC Material'!D:D,1,0)</f>
        <v>wc Swellendam PHC Clinic</v>
      </c>
    </row>
    <row r="3458" spans="1:6" x14ac:dyDescent="0.3">
      <c r="A3458" t="s">
        <v>140</v>
      </c>
      <c r="B3458" t="s">
        <v>141</v>
      </c>
      <c r="C3458" t="s">
        <v>146</v>
      </c>
      <c r="D3458" t="s">
        <v>507</v>
      </c>
      <c r="E3458">
        <v>6283</v>
      </c>
      <c r="F3458" t="str">
        <f>VLOOKUP(D3458,'General IEC Material'!D:D,1,0)</f>
        <v>wc Symphony Way CDC</v>
      </c>
    </row>
    <row r="3459" spans="1:6" x14ac:dyDescent="0.3">
      <c r="A3459" t="s">
        <v>140</v>
      </c>
      <c r="B3459" t="s">
        <v>141</v>
      </c>
      <c r="C3459" t="s">
        <v>3913</v>
      </c>
      <c r="D3459" t="s">
        <v>3929</v>
      </c>
      <c r="E3459">
        <v>738</v>
      </c>
      <c r="F3459" t="str">
        <f>VLOOKUP(D3459,'General IEC Material'!D:D,1,0)</f>
        <v>wc Table View Clinic</v>
      </c>
    </row>
    <row r="3460" spans="1:6" x14ac:dyDescent="0.3">
      <c r="A3460" t="s">
        <v>140</v>
      </c>
      <c r="B3460" t="s">
        <v>141</v>
      </c>
      <c r="C3460" t="s">
        <v>145</v>
      </c>
      <c r="D3460" t="s">
        <v>3947</v>
      </c>
      <c r="E3460">
        <v>7355</v>
      </c>
      <c r="F3460" t="str">
        <f>VLOOKUP(D3460,'General IEC Material'!D:D,1,0)</f>
        <v>wc Tafelsig CDC</v>
      </c>
    </row>
    <row r="3461" spans="1:6" x14ac:dyDescent="0.3">
      <c r="A3461" t="s">
        <v>140</v>
      </c>
      <c r="B3461" t="s">
        <v>3800</v>
      </c>
      <c r="C3461" t="s">
        <v>3810</v>
      </c>
      <c r="D3461" t="s">
        <v>3822</v>
      </c>
      <c r="E3461">
        <v>7825</v>
      </c>
      <c r="F3461" t="str">
        <f>VLOOKUP(D3461,'General IEC Material'!D:D,1,0)</f>
        <v>wc TC Newman CDC</v>
      </c>
    </row>
    <row r="3462" spans="1:6" x14ac:dyDescent="0.3">
      <c r="A3462" t="s">
        <v>140</v>
      </c>
      <c r="B3462" t="s">
        <v>3963</v>
      </c>
      <c r="C3462" t="s">
        <v>3970</v>
      </c>
      <c r="D3462" t="s">
        <v>3980</v>
      </c>
      <c r="E3462">
        <v>4808</v>
      </c>
      <c r="F3462" t="str">
        <f>VLOOKUP(D3462,'General IEC Material'!D:D,1,0)</f>
        <v>wc Thembalethu CDC</v>
      </c>
    </row>
    <row r="3463" spans="1:6" x14ac:dyDescent="0.3">
      <c r="A3463" t="s">
        <v>140</v>
      </c>
      <c r="B3463" t="s">
        <v>3963</v>
      </c>
      <c r="C3463" t="s">
        <v>4004</v>
      </c>
      <c r="D3463" t="s">
        <v>4010</v>
      </c>
      <c r="E3463">
        <v>793</v>
      </c>
      <c r="F3463" t="str">
        <f>VLOOKUP(D3463,'General IEC Material'!D:D,1,0)</f>
        <v>wc Toekomsrus Clinic</v>
      </c>
    </row>
    <row r="3464" spans="1:6" x14ac:dyDescent="0.3">
      <c r="A3464" t="s">
        <v>140</v>
      </c>
      <c r="B3464" t="s">
        <v>3800</v>
      </c>
      <c r="C3464" t="s">
        <v>3801</v>
      </c>
      <c r="D3464" t="s">
        <v>3808</v>
      </c>
      <c r="E3464">
        <v>1215</v>
      </c>
      <c r="F3464" t="str">
        <f>VLOOKUP(D3464,'General IEC Material'!D:D,1,0)</f>
        <v>wc Touws River Clinic</v>
      </c>
    </row>
    <row r="3465" spans="1:6" x14ac:dyDescent="0.3">
      <c r="A3465" t="s">
        <v>140</v>
      </c>
      <c r="B3465" t="s">
        <v>3963</v>
      </c>
      <c r="C3465" t="s">
        <v>3970</v>
      </c>
      <c r="D3465" t="s">
        <v>3981</v>
      </c>
      <c r="E3465">
        <v>583</v>
      </c>
      <c r="F3465" t="str">
        <f>VLOOKUP(D3465,'General IEC Material'!D:D,1,0)</f>
        <v>wc Touwsranten Clinic</v>
      </c>
    </row>
    <row r="3466" spans="1:6" x14ac:dyDescent="0.3">
      <c r="A3466" t="s">
        <v>140</v>
      </c>
      <c r="B3466" t="s">
        <v>141</v>
      </c>
      <c r="C3466" t="s">
        <v>143</v>
      </c>
      <c r="D3466" t="s">
        <v>496</v>
      </c>
      <c r="E3466">
        <v>3402</v>
      </c>
      <c r="F3466" t="str">
        <f>VLOOKUP(D3466,'General IEC Material'!D:D,1,0)</f>
        <v>wc Town 2 CDC</v>
      </c>
    </row>
    <row r="3467" spans="1:6" x14ac:dyDescent="0.3">
      <c r="A3467" t="s">
        <v>140</v>
      </c>
      <c r="B3467" t="s">
        <v>3800</v>
      </c>
      <c r="C3467" t="s">
        <v>3842</v>
      </c>
      <c r="D3467" t="s">
        <v>3849</v>
      </c>
      <c r="E3467">
        <v>1376</v>
      </c>
      <c r="F3467" t="str">
        <f>VLOOKUP(D3467,'General IEC Material'!D:D,1,0)</f>
        <v>wc Tulbagh Clinic</v>
      </c>
    </row>
    <row r="3468" spans="1:6" x14ac:dyDescent="0.3">
      <c r="A3468" t="s">
        <v>140</v>
      </c>
      <c r="B3468" t="s">
        <v>141</v>
      </c>
      <c r="C3468" t="s">
        <v>146</v>
      </c>
      <c r="D3468" t="s">
        <v>3961</v>
      </c>
      <c r="E3468">
        <v>848</v>
      </c>
      <c r="F3468" t="str">
        <f>VLOOKUP(D3468,'General IEC Material'!D:D,1,0)</f>
        <v>wc Uitsig Clinic</v>
      </c>
    </row>
    <row r="3469" spans="1:6" x14ac:dyDescent="0.3">
      <c r="A3469" t="s">
        <v>140</v>
      </c>
      <c r="B3469" t="s">
        <v>3963</v>
      </c>
      <c r="C3469" t="s">
        <v>3970</v>
      </c>
      <c r="D3469" t="s">
        <v>3982</v>
      </c>
      <c r="E3469">
        <v>686</v>
      </c>
      <c r="F3469" t="str">
        <f>VLOOKUP(D3469,'General IEC Material'!D:D,1,0)</f>
        <v>wc Uniondale (Lyonsville) Clinic</v>
      </c>
    </row>
    <row r="3470" spans="1:6" x14ac:dyDescent="0.3">
      <c r="A3470" t="s">
        <v>140</v>
      </c>
      <c r="B3470" t="s">
        <v>141</v>
      </c>
      <c r="C3470" t="s">
        <v>146</v>
      </c>
      <c r="D3470" t="s">
        <v>3962</v>
      </c>
      <c r="E3470">
        <v>921</v>
      </c>
      <c r="F3470" t="str">
        <f>VLOOKUP(D3470,'General IEC Material'!D:D,1,0)</f>
        <v>wc Valhalla Park Clinic</v>
      </c>
    </row>
    <row r="3471" spans="1:6" x14ac:dyDescent="0.3">
      <c r="A3471" t="s">
        <v>140</v>
      </c>
      <c r="B3471" t="s">
        <v>4035</v>
      </c>
      <c r="C3471" t="s">
        <v>4045</v>
      </c>
      <c r="D3471" t="s">
        <v>4048</v>
      </c>
      <c r="E3471">
        <v>919</v>
      </c>
      <c r="F3471" t="str">
        <f>VLOOKUP(D3471,'General IEC Material'!D:D,1,0)</f>
        <v>wc Van Rhynsdorp Clinic</v>
      </c>
    </row>
    <row r="3472" spans="1:6" x14ac:dyDescent="0.3">
      <c r="A3472" t="s">
        <v>140</v>
      </c>
      <c r="B3472" t="s">
        <v>141</v>
      </c>
      <c r="C3472" t="s">
        <v>3913</v>
      </c>
      <c r="D3472" t="s">
        <v>3930</v>
      </c>
      <c r="E3472">
        <v>13555</v>
      </c>
      <c r="F3472" t="str">
        <f>VLOOKUP(D3472,'General IEC Material'!D:D,1,0)</f>
        <v>wc Vanguard CHC</v>
      </c>
    </row>
    <row r="3473" spans="1:6" x14ac:dyDescent="0.3">
      <c r="A3473" t="s">
        <v>140</v>
      </c>
      <c r="B3473" t="s">
        <v>4035</v>
      </c>
      <c r="C3473" t="s">
        <v>4036</v>
      </c>
      <c r="D3473" t="s">
        <v>4039</v>
      </c>
      <c r="E3473">
        <v>1364</v>
      </c>
      <c r="F3473" t="str">
        <f>VLOOKUP(D3473,'General IEC Material'!D:D,1,0)</f>
        <v>wc Velddrif Clinic</v>
      </c>
    </row>
    <row r="3474" spans="1:6" x14ac:dyDescent="0.3">
      <c r="A3474" t="s">
        <v>140</v>
      </c>
      <c r="B3474" t="s">
        <v>4011</v>
      </c>
      <c r="C3474" t="s">
        <v>4028</v>
      </c>
      <c r="D3474" t="s">
        <v>4034</v>
      </c>
      <c r="E3474">
        <v>1574</v>
      </c>
      <c r="F3474" t="str">
        <f>VLOOKUP(D3474,'General IEC Material'!D:D,1,0)</f>
        <v>wc Villiersdorp Clinic</v>
      </c>
    </row>
    <row r="3475" spans="1:6" x14ac:dyDescent="0.3">
      <c r="A3475" t="s">
        <v>140</v>
      </c>
      <c r="B3475" t="s">
        <v>4035</v>
      </c>
      <c r="C3475" t="s">
        <v>4051</v>
      </c>
      <c r="D3475" t="s">
        <v>4059</v>
      </c>
      <c r="E3475">
        <v>871</v>
      </c>
      <c r="F3475" t="str">
        <f>VLOOKUP(D3475,'General IEC Material'!D:D,1,0)</f>
        <v>wc Vredenburg Clinic</v>
      </c>
    </row>
    <row r="3476" spans="1:6" x14ac:dyDescent="0.3">
      <c r="A3476" t="s">
        <v>140</v>
      </c>
      <c r="B3476" t="s">
        <v>4035</v>
      </c>
      <c r="C3476" t="s">
        <v>4045</v>
      </c>
      <c r="D3476" t="s">
        <v>4049</v>
      </c>
      <c r="E3476">
        <v>1042</v>
      </c>
      <c r="F3476" t="str">
        <f>VLOOKUP(D3476,'General IEC Material'!D:D,1,0)</f>
        <v>wc Vredendal Central Clinic</v>
      </c>
    </row>
    <row r="3477" spans="1:6" x14ac:dyDescent="0.3">
      <c r="A3477" t="s">
        <v>140</v>
      </c>
      <c r="B3477" t="s">
        <v>4035</v>
      </c>
      <c r="C3477" t="s">
        <v>4045</v>
      </c>
      <c r="D3477" t="s">
        <v>4050</v>
      </c>
      <c r="E3477">
        <v>1200</v>
      </c>
      <c r="F3477" t="str">
        <f>VLOOKUP(D3477,'General IEC Material'!D:D,1,0)</f>
        <v>wc Vredendal North Clinic</v>
      </c>
    </row>
    <row r="3478" spans="1:6" x14ac:dyDescent="0.3">
      <c r="A3478" t="s">
        <v>140</v>
      </c>
      <c r="B3478" t="s">
        <v>141</v>
      </c>
      <c r="C3478" t="s">
        <v>144</v>
      </c>
      <c r="D3478" t="s">
        <v>501</v>
      </c>
      <c r="E3478">
        <v>1963</v>
      </c>
      <c r="F3478" t="str">
        <f>VLOOKUP(D3478,'General IEC Material'!D:D,1,0)</f>
        <v>wc Vuyani Clinic</v>
      </c>
    </row>
    <row r="3479" spans="1:6" x14ac:dyDescent="0.3">
      <c r="A3479" t="s">
        <v>140</v>
      </c>
      <c r="B3479" t="s">
        <v>141</v>
      </c>
      <c r="C3479" t="s">
        <v>3877</v>
      </c>
      <c r="D3479" t="s">
        <v>3889</v>
      </c>
      <c r="E3479">
        <v>8255</v>
      </c>
      <c r="F3479" t="str">
        <f>VLOOKUP(D3479,'General IEC Material'!D:D,1,0)</f>
        <v>wc Wallacedene Clinic</v>
      </c>
    </row>
    <row r="3480" spans="1:6" x14ac:dyDescent="0.3">
      <c r="A3480" t="s">
        <v>140</v>
      </c>
      <c r="B3480" t="s">
        <v>3800</v>
      </c>
      <c r="C3480" t="s">
        <v>3810</v>
      </c>
      <c r="D3480" t="s">
        <v>3823</v>
      </c>
      <c r="E3480">
        <v>3330</v>
      </c>
      <c r="F3480" t="str">
        <f>VLOOKUP(D3480,'General IEC Material'!D:D,1,0)</f>
        <v>wc Wellington CDC</v>
      </c>
    </row>
    <row r="3481" spans="1:6" x14ac:dyDescent="0.3">
      <c r="A3481" t="s">
        <v>140</v>
      </c>
      <c r="B3481" t="s">
        <v>141</v>
      </c>
      <c r="C3481" t="s">
        <v>145</v>
      </c>
      <c r="D3481" t="s">
        <v>504</v>
      </c>
      <c r="E3481">
        <v>4357</v>
      </c>
      <c r="F3481" t="str">
        <f>VLOOKUP(D3481,'General IEC Material'!D:D,1,0)</f>
        <v>wc Weltevreden Valley Clinic</v>
      </c>
    </row>
    <row r="3482" spans="1:6" x14ac:dyDescent="0.3">
      <c r="A3482" t="s">
        <v>140</v>
      </c>
      <c r="B3482" t="s">
        <v>141</v>
      </c>
      <c r="C3482" t="s">
        <v>142</v>
      </c>
      <c r="D3482" t="s">
        <v>3876</v>
      </c>
      <c r="E3482">
        <v>2332</v>
      </c>
      <c r="F3482" t="str">
        <f>VLOOKUP(D3482,'General IEC Material'!D:D,1,0)</f>
        <v>wc Wesbank Clinic</v>
      </c>
    </row>
    <row r="3483" spans="1:6" x14ac:dyDescent="0.3">
      <c r="A3483" t="s">
        <v>140</v>
      </c>
      <c r="B3483" t="s">
        <v>141</v>
      </c>
      <c r="C3483" t="s">
        <v>3890</v>
      </c>
      <c r="D3483" t="s">
        <v>3911</v>
      </c>
      <c r="E3483">
        <v>620</v>
      </c>
      <c r="F3483" t="str">
        <f>VLOOKUP(D3483,'General IEC Material'!D:D,1,0)</f>
        <v>wc Westlake Clinic</v>
      </c>
    </row>
    <row r="3484" spans="1:6" x14ac:dyDescent="0.3">
      <c r="A3484" t="s">
        <v>140</v>
      </c>
      <c r="B3484" t="s">
        <v>141</v>
      </c>
      <c r="C3484" t="s">
        <v>145</v>
      </c>
      <c r="D3484" t="s">
        <v>3948</v>
      </c>
      <c r="E3484">
        <v>1193</v>
      </c>
      <c r="F3484" t="str">
        <f>VLOOKUP(D3484,'General IEC Material'!D:D,1,0)</f>
        <v>wc Westridge Clinic</v>
      </c>
    </row>
    <row r="3485" spans="1:6" x14ac:dyDescent="0.3">
      <c r="A3485" t="s">
        <v>140</v>
      </c>
      <c r="B3485" t="s">
        <v>3800</v>
      </c>
      <c r="C3485" t="s">
        <v>3810</v>
      </c>
      <c r="D3485" t="s">
        <v>3824</v>
      </c>
      <c r="E3485">
        <v>489</v>
      </c>
      <c r="F3485" t="str">
        <f>VLOOKUP(D3485,'General IEC Material'!D:D,1,0)</f>
        <v>wc Windmeul Clinic</v>
      </c>
    </row>
    <row r="3486" spans="1:6" x14ac:dyDescent="0.3">
      <c r="A3486" t="s">
        <v>140</v>
      </c>
      <c r="B3486" t="s">
        <v>3800</v>
      </c>
      <c r="C3486" t="s">
        <v>3842</v>
      </c>
      <c r="D3486" t="s">
        <v>3850</v>
      </c>
      <c r="E3486">
        <v>1572</v>
      </c>
      <c r="F3486" t="str">
        <f>VLOOKUP(D3486,'General IEC Material'!D:D,1,0)</f>
        <v>wc Wolseley Clinic</v>
      </c>
    </row>
    <row r="3487" spans="1:6" x14ac:dyDescent="0.3">
      <c r="A3487" t="s">
        <v>140</v>
      </c>
      <c r="B3487" t="s">
        <v>3800</v>
      </c>
      <c r="C3487" t="s">
        <v>3801</v>
      </c>
      <c r="D3487" t="s">
        <v>3809</v>
      </c>
      <c r="E3487">
        <v>5087</v>
      </c>
      <c r="F3487" t="str">
        <f>VLOOKUP(D3487,'General IEC Material'!D:D,1,0)</f>
        <v>wc Worcester CDC</v>
      </c>
    </row>
    <row r="3488" spans="1:6" x14ac:dyDescent="0.3">
      <c r="A3488" t="s">
        <v>140</v>
      </c>
      <c r="B3488" t="s">
        <v>4035</v>
      </c>
      <c r="C3488" t="s">
        <v>4040</v>
      </c>
      <c r="D3488" t="s">
        <v>4070</v>
      </c>
      <c r="E3488">
        <v>344</v>
      </c>
      <c r="F3488" t="e">
        <f>VLOOKUP(D3488,'General IEC Material'!D:D,1,0)</f>
        <v>#N/A</v>
      </c>
    </row>
    <row r="3489" spans="1:6" x14ac:dyDescent="0.3">
      <c r="A3489" t="s">
        <v>140</v>
      </c>
      <c r="B3489" t="s">
        <v>141</v>
      </c>
      <c r="C3489" t="s">
        <v>3890</v>
      </c>
      <c r="D3489" t="s">
        <v>3912</v>
      </c>
      <c r="E3489">
        <v>1239</v>
      </c>
      <c r="F3489" t="str">
        <f>VLOOKUP(D3489,'General IEC Material'!D:D,1,0)</f>
        <v>wc Wynberg Clinic</v>
      </c>
    </row>
    <row r="3490" spans="1:6" x14ac:dyDescent="0.3">
      <c r="A3490" t="s">
        <v>140</v>
      </c>
      <c r="B3490" t="s">
        <v>141</v>
      </c>
      <c r="C3490" t="s">
        <v>143</v>
      </c>
      <c r="D3490" t="s">
        <v>3932</v>
      </c>
      <c r="E3490">
        <v>905</v>
      </c>
      <c r="F3490" t="str">
        <f>VLOOKUP(D3490,'General IEC Material'!D:D,1,0)</f>
        <v>wc Zakhele Clinic</v>
      </c>
    </row>
    <row r="3491" spans="1:6" x14ac:dyDescent="0.3">
      <c r="A3491" t="s">
        <v>140</v>
      </c>
      <c r="B3491" t="s">
        <v>3963</v>
      </c>
      <c r="C3491" t="s">
        <v>3987</v>
      </c>
      <c r="D3491" t="s">
        <v>3991</v>
      </c>
      <c r="E3491">
        <v>353</v>
      </c>
      <c r="F3491" t="str">
        <f>VLOOKUP(D3491,'General IEC Material'!D:D,1,0)</f>
        <v>wc Zoar Clinic</v>
      </c>
    </row>
    <row r="3492" spans="1:6" x14ac:dyDescent="0.3">
      <c r="A3492" t="s">
        <v>140</v>
      </c>
      <c r="B3492" t="s">
        <v>3800</v>
      </c>
      <c r="C3492" t="s">
        <v>3825</v>
      </c>
      <c r="D3492" t="s">
        <v>3832</v>
      </c>
      <c r="E3492">
        <v>1187</v>
      </c>
      <c r="F3492" t="str">
        <f>VLOOKUP(D3492,'General IEC Material'!D:D,1,0)</f>
        <v>wc Zolani Clinic</v>
      </c>
    </row>
  </sheetData>
  <autoFilter ref="A1:F3492" xr:uid="{C663FDC1-F6E3-4DCD-A0B8-6167C264C562}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FD74B-CD03-4B0F-9283-EFBC253F3DFD}">
  <sheetPr>
    <tabColor rgb="FF00B050"/>
  </sheetPr>
  <dimension ref="A1:X427"/>
  <sheetViews>
    <sheetView topLeftCell="C1" workbookViewId="0">
      <selection activeCell="N3" sqref="N3"/>
    </sheetView>
  </sheetViews>
  <sheetFormatPr defaultRowHeight="14.4" x14ac:dyDescent="0.3"/>
  <cols>
    <col min="18" max="18" width="12.44140625" customWidth="1"/>
    <col min="19" max="19" width="10" customWidth="1"/>
    <col min="20" max="20" width="13" customWidth="1"/>
    <col min="22" max="23" width="8.88671875" style="25"/>
  </cols>
  <sheetData>
    <row r="1" spans="1:24" ht="86.4" x14ac:dyDescent="0.3">
      <c r="A1" t="s">
        <v>687</v>
      </c>
      <c r="B1" t="s">
        <v>53</v>
      </c>
      <c r="C1" t="s">
        <v>54</v>
      </c>
      <c r="D1" t="s">
        <v>564</v>
      </c>
      <c r="E1" t="s">
        <v>688</v>
      </c>
      <c r="F1" s="20" t="s">
        <v>689</v>
      </c>
      <c r="G1" s="20" t="s">
        <v>690</v>
      </c>
      <c r="H1" s="20" t="s">
        <v>691</v>
      </c>
      <c r="I1" s="20" t="s">
        <v>692</v>
      </c>
      <c r="J1" s="20" t="s">
        <v>693</v>
      </c>
      <c r="K1" s="20" t="s">
        <v>694</v>
      </c>
      <c r="L1" s="21" t="s">
        <v>695</v>
      </c>
      <c r="M1" s="21" t="s">
        <v>696</v>
      </c>
      <c r="N1" s="21" t="s">
        <v>697</v>
      </c>
      <c r="O1" s="21" t="s">
        <v>698</v>
      </c>
      <c r="P1" s="21" t="s">
        <v>699</v>
      </c>
      <c r="Q1" s="21" t="s">
        <v>700</v>
      </c>
      <c r="R1" s="21" t="s">
        <v>701</v>
      </c>
      <c r="S1" s="21" t="s">
        <v>702</v>
      </c>
      <c r="T1" s="21" t="s">
        <v>703</v>
      </c>
      <c r="U1" s="21" t="s">
        <v>704</v>
      </c>
      <c r="V1" s="24" t="s">
        <v>710</v>
      </c>
      <c r="W1" s="24" t="s">
        <v>709</v>
      </c>
      <c r="X1" s="21" t="s">
        <v>4068</v>
      </c>
    </row>
    <row r="2" spans="1:24" x14ac:dyDescent="0.3">
      <c r="A2" t="s">
        <v>705</v>
      </c>
      <c r="B2" t="s">
        <v>56</v>
      </c>
      <c r="C2" t="s">
        <v>57</v>
      </c>
      <c r="F2">
        <v>800</v>
      </c>
      <c r="G2">
        <v>800</v>
      </c>
      <c r="H2">
        <v>1600</v>
      </c>
      <c r="I2">
        <v>400</v>
      </c>
      <c r="J2">
        <v>1540</v>
      </c>
      <c r="K2">
        <v>1940</v>
      </c>
      <c r="L2" s="22">
        <f>F2/96</f>
        <v>8.3333333333333339</v>
      </c>
      <c r="M2" s="22">
        <f>G2/96</f>
        <v>8.3333333333333339</v>
      </c>
      <c r="N2" s="23">
        <f>ROUND(L2+M2,0)</f>
        <v>17</v>
      </c>
      <c r="O2" s="23">
        <f>F2/10</f>
        <v>80</v>
      </c>
      <c r="P2" s="23">
        <f t="shared" ref="P2:S17" si="0">G2/10</f>
        <v>80</v>
      </c>
      <c r="Q2" s="23">
        <f t="shared" si="0"/>
        <v>160</v>
      </c>
      <c r="R2" s="23">
        <f t="shared" si="0"/>
        <v>40</v>
      </c>
      <c r="S2" s="23">
        <f t="shared" si="0"/>
        <v>154</v>
      </c>
      <c r="T2" s="23">
        <f>SUM(R2:S2)</f>
        <v>194</v>
      </c>
      <c r="U2" s="23">
        <f>Q2+T2</f>
        <v>354</v>
      </c>
      <c r="V2" s="26">
        <f>L2</f>
        <v>8.3333333333333339</v>
      </c>
      <c r="W2" s="25">
        <f>O2+R2</f>
        <v>120</v>
      </c>
      <c r="X2" t="e">
        <f>VLOOKUP(E2,'General IEC Material'!D:E,2,0)</f>
        <v>#N/A</v>
      </c>
    </row>
    <row r="3" spans="1:24" x14ac:dyDescent="0.3">
      <c r="A3" t="s">
        <v>705</v>
      </c>
      <c r="B3" t="s">
        <v>56</v>
      </c>
      <c r="C3" t="s">
        <v>62</v>
      </c>
      <c r="F3">
        <v>960</v>
      </c>
      <c r="G3">
        <v>960</v>
      </c>
      <c r="H3">
        <v>1920</v>
      </c>
      <c r="I3">
        <v>480</v>
      </c>
      <c r="J3">
        <v>1860</v>
      </c>
      <c r="K3">
        <v>2340</v>
      </c>
      <c r="L3" s="22">
        <f t="shared" ref="L3:M66" si="1">F3/96</f>
        <v>10</v>
      </c>
      <c r="M3" s="22">
        <f t="shared" si="1"/>
        <v>10</v>
      </c>
      <c r="N3" s="23">
        <f t="shared" ref="N3:N66" si="2">ROUND(L3+M3,0)</f>
        <v>20</v>
      </c>
      <c r="O3" s="23">
        <f t="shared" ref="O3:S65" si="3">F3/10</f>
        <v>96</v>
      </c>
      <c r="P3" s="23">
        <f t="shared" si="0"/>
        <v>96</v>
      </c>
      <c r="Q3" s="23">
        <f t="shared" si="0"/>
        <v>192</v>
      </c>
      <c r="R3" s="23">
        <f t="shared" si="0"/>
        <v>48</v>
      </c>
      <c r="S3" s="23">
        <f t="shared" si="0"/>
        <v>186</v>
      </c>
      <c r="T3" s="23">
        <f t="shared" ref="T3:T66" si="4">SUM(R3:S3)</f>
        <v>234</v>
      </c>
      <c r="U3" s="23">
        <f t="shared" ref="U3:U66" si="5">Q3+T3</f>
        <v>426</v>
      </c>
      <c r="V3" s="26">
        <f t="shared" ref="V3:V66" si="6">L3</f>
        <v>10</v>
      </c>
      <c r="W3" s="25">
        <f t="shared" ref="W3:W66" si="7">O3+R3</f>
        <v>144</v>
      </c>
      <c r="X3" t="e">
        <f>VLOOKUP(E3,'General IEC Material'!D:E,2,0)</f>
        <v>#N/A</v>
      </c>
    </row>
    <row r="4" spans="1:24" x14ac:dyDescent="0.3">
      <c r="A4" t="s">
        <v>705</v>
      </c>
      <c r="B4" t="s">
        <v>56</v>
      </c>
      <c r="C4" t="s">
        <v>64</v>
      </c>
      <c r="F4">
        <v>1560</v>
      </c>
      <c r="G4">
        <v>1560</v>
      </c>
      <c r="H4">
        <v>3120</v>
      </c>
      <c r="I4">
        <v>780</v>
      </c>
      <c r="J4">
        <v>3020</v>
      </c>
      <c r="K4">
        <v>3800</v>
      </c>
      <c r="L4" s="22">
        <f t="shared" si="1"/>
        <v>16.25</v>
      </c>
      <c r="M4" s="22">
        <f t="shared" si="1"/>
        <v>16.25</v>
      </c>
      <c r="N4" s="23">
        <f t="shared" si="2"/>
        <v>33</v>
      </c>
      <c r="O4" s="23">
        <f t="shared" si="3"/>
        <v>156</v>
      </c>
      <c r="P4" s="23">
        <f t="shared" si="0"/>
        <v>156</v>
      </c>
      <c r="Q4" s="23">
        <f t="shared" si="0"/>
        <v>312</v>
      </c>
      <c r="R4" s="23">
        <f t="shared" si="0"/>
        <v>78</v>
      </c>
      <c r="S4" s="23">
        <f t="shared" si="0"/>
        <v>302</v>
      </c>
      <c r="T4" s="23">
        <f t="shared" si="4"/>
        <v>380</v>
      </c>
      <c r="U4" s="23">
        <f t="shared" si="5"/>
        <v>692</v>
      </c>
      <c r="V4" s="26">
        <f t="shared" si="6"/>
        <v>16.25</v>
      </c>
      <c r="W4" s="25">
        <f t="shared" si="7"/>
        <v>234</v>
      </c>
      <c r="X4" t="e">
        <f>VLOOKUP(E4,'General IEC Material'!D:E,2,0)</f>
        <v>#N/A</v>
      </c>
    </row>
    <row r="5" spans="1:24" x14ac:dyDescent="0.3">
      <c r="A5" t="s">
        <v>705</v>
      </c>
      <c r="B5" t="s">
        <v>56</v>
      </c>
      <c r="C5" t="s">
        <v>68</v>
      </c>
      <c r="F5">
        <v>800</v>
      </c>
      <c r="G5">
        <v>800</v>
      </c>
      <c r="H5">
        <v>1600</v>
      </c>
      <c r="I5">
        <v>400</v>
      </c>
      <c r="J5">
        <v>1540</v>
      </c>
      <c r="K5">
        <v>1940</v>
      </c>
      <c r="L5" s="22">
        <f t="shared" si="1"/>
        <v>8.3333333333333339</v>
      </c>
      <c r="M5" s="22">
        <f t="shared" si="1"/>
        <v>8.3333333333333339</v>
      </c>
      <c r="N5" s="23">
        <f t="shared" si="2"/>
        <v>17</v>
      </c>
      <c r="O5" s="23">
        <f t="shared" si="3"/>
        <v>80</v>
      </c>
      <c r="P5" s="23">
        <f t="shared" si="0"/>
        <v>80</v>
      </c>
      <c r="Q5" s="23">
        <f t="shared" si="0"/>
        <v>160</v>
      </c>
      <c r="R5" s="23">
        <f t="shared" si="0"/>
        <v>40</v>
      </c>
      <c r="S5" s="23">
        <f t="shared" si="0"/>
        <v>154</v>
      </c>
      <c r="T5" s="23">
        <f t="shared" si="4"/>
        <v>194</v>
      </c>
      <c r="U5" s="23">
        <f t="shared" si="5"/>
        <v>354</v>
      </c>
      <c r="V5" s="26">
        <f t="shared" si="6"/>
        <v>8.3333333333333339</v>
      </c>
      <c r="W5" s="25">
        <f t="shared" si="7"/>
        <v>120</v>
      </c>
      <c r="X5" t="e">
        <f>VLOOKUP(E5,'General IEC Material'!D:E,2,0)</f>
        <v>#N/A</v>
      </c>
    </row>
    <row r="6" spans="1:24" x14ac:dyDescent="0.3">
      <c r="A6" t="s">
        <v>705</v>
      </c>
      <c r="B6" t="s">
        <v>72</v>
      </c>
      <c r="C6" t="s">
        <v>73</v>
      </c>
      <c r="F6">
        <v>3200</v>
      </c>
      <c r="G6">
        <v>3200</v>
      </c>
      <c r="H6">
        <v>6400</v>
      </c>
      <c r="I6">
        <v>1600</v>
      </c>
      <c r="J6">
        <v>6200</v>
      </c>
      <c r="K6">
        <v>7800</v>
      </c>
      <c r="L6" s="22">
        <f t="shared" si="1"/>
        <v>33.333333333333336</v>
      </c>
      <c r="M6" s="22">
        <f t="shared" si="1"/>
        <v>33.333333333333336</v>
      </c>
      <c r="N6" s="23">
        <f t="shared" si="2"/>
        <v>67</v>
      </c>
      <c r="O6" s="23">
        <f t="shared" si="3"/>
        <v>320</v>
      </c>
      <c r="P6" s="23">
        <f t="shared" si="0"/>
        <v>320</v>
      </c>
      <c r="Q6" s="23">
        <f t="shared" si="0"/>
        <v>640</v>
      </c>
      <c r="R6" s="23">
        <f t="shared" si="0"/>
        <v>160</v>
      </c>
      <c r="S6" s="23">
        <f t="shared" si="0"/>
        <v>620</v>
      </c>
      <c r="T6" s="23">
        <f t="shared" si="4"/>
        <v>780</v>
      </c>
      <c r="U6" s="23">
        <f t="shared" si="5"/>
        <v>1420</v>
      </c>
      <c r="V6" s="26">
        <f t="shared" si="6"/>
        <v>33.333333333333336</v>
      </c>
      <c r="W6" s="25">
        <f t="shared" si="7"/>
        <v>480</v>
      </c>
      <c r="X6" t="e">
        <f>VLOOKUP(E6,'General IEC Material'!D:E,2,0)</f>
        <v>#N/A</v>
      </c>
    </row>
    <row r="7" spans="1:24" x14ac:dyDescent="0.3">
      <c r="A7" t="s">
        <v>705</v>
      </c>
      <c r="B7" t="s">
        <v>72</v>
      </c>
      <c r="C7" t="s">
        <v>81</v>
      </c>
      <c r="F7">
        <v>1640</v>
      </c>
      <c r="G7">
        <v>1640</v>
      </c>
      <c r="H7">
        <v>3280</v>
      </c>
      <c r="I7">
        <v>820</v>
      </c>
      <c r="J7">
        <v>3160</v>
      </c>
      <c r="K7">
        <v>3980</v>
      </c>
      <c r="L7" s="22">
        <f t="shared" si="1"/>
        <v>17.083333333333332</v>
      </c>
      <c r="M7" s="22">
        <f t="shared" si="1"/>
        <v>17.083333333333332</v>
      </c>
      <c r="N7" s="23">
        <f t="shared" si="2"/>
        <v>34</v>
      </c>
      <c r="O7" s="23">
        <f t="shared" si="3"/>
        <v>164</v>
      </c>
      <c r="P7" s="23">
        <f t="shared" si="0"/>
        <v>164</v>
      </c>
      <c r="Q7" s="23">
        <f t="shared" si="0"/>
        <v>328</v>
      </c>
      <c r="R7" s="23">
        <f t="shared" si="0"/>
        <v>82</v>
      </c>
      <c r="S7" s="23">
        <f t="shared" si="0"/>
        <v>316</v>
      </c>
      <c r="T7" s="23">
        <f t="shared" si="4"/>
        <v>398</v>
      </c>
      <c r="U7" s="23">
        <f t="shared" si="5"/>
        <v>726</v>
      </c>
      <c r="V7" s="26">
        <f t="shared" si="6"/>
        <v>17.083333333333332</v>
      </c>
      <c r="W7" s="25">
        <f t="shared" si="7"/>
        <v>246</v>
      </c>
      <c r="X7" t="e">
        <f>VLOOKUP(E7,'General IEC Material'!D:E,2,0)</f>
        <v>#N/A</v>
      </c>
    </row>
    <row r="8" spans="1:24" x14ac:dyDescent="0.3">
      <c r="A8" t="s">
        <v>705</v>
      </c>
      <c r="B8" t="s">
        <v>72</v>
      </c>
      <c r="C8" t="s">
        <v>89</v>
      </c>
      <c r="F8">
        <v>2280</v>
      </c>
      <c r="G8">
        <v>2280</v>
      </c>
      <c r="H8">
        <v>4560</v>
      </c>
      <c r="I8">
        <v>1140</v>
      </c>
      <c r="J8">
        <v>4400</v>
      </c>
      <c r="K8">
        <v>5540</v>
      </c>
      <c r="L8" s="22">
        <f t="shared" si="1"/>
        <v>23.75</v>
      </c>
      <c r="M8" s="22">
        <f t="shared" si="1"/>
        <v>23.75</v>
      </c>
      <c r="N8" s="23">
        <f t="shared" si="2"/>
        <v>48</v>
      </c>
      <c r="O8" s="23">
        <f t="shared" si="3"/>
        <v>228</v>
      </c>
      <c r="P8" s="23">
        <f t="shared" si="0"/>
        <v>228</v>
      </c>
      <c r="Q8" s="23">
        <f t="shared" si="0"/>
        <v>456</v>
      </c>
      <c r="R8" s="23">
        <f t="shared" si="0"/>
        <v>114</v>
      </c>
      <c r="S8" s="23">
        <f t="shared" si="0"/>
        <v>440</v>
      </c>
      <c r="T8" s="23">
        <f t="shared" si="4"/>
        <v>554</v>
      </c>
      <c r="U8" s="23">
        <f t="shared" si="5"/>
        <v>1010</v>
      </c>
      <c r="V8" s="26">
        <f t="shared" si="6"/>
        <v>23.75</v>
      </c>
      <c r="W8" s="25">
        <f t="shared" si="7"/>
        <v>342</v>
      </c>
      <c r="X8" t="e">
        <f>VLOOKUP(E8,'General IEC Material'!D:E,2,0)</f>
        <v>#N/A</v>
      </c>
    </row>
    <row r="9" spans="1:24" x14ac:dyDescent="0.3">
      <c r="A9" t="s">
        <v>705</v>
      </c>
      <c r="B9" t="s">
        <v>72</v>
      </c>
      <c r="C9" t="s">
        <v>96</v>
      </c>
      <c r="F9">
        <v>960</v>
      </c>
      <c r="G9">
        <v>960</v>
      </c>
      <c r="H9">
        <v>1920</v>
      </c>
      <c r="I9">
        <v>480</v>
      </c>
      <c r="J9">
        <v>1860</v>
      </c>
      <c r="K9">
        <v>2340</v>
      </c>
      <c r="L9" s="22">
        <f t="shared" si="1"/>
        <v>10</v>
      </c>
      <c r="M9" s="22">
        <f t="shared" si="1"/>
        <v>10</v>
      </c>
      <c r="N9" s="23">
        <f t="shared" si="2"/>
        <v>20</v>
      </c>
      <c r="O9" s="23">
        <f t="shared" si="3"/>
        <v>96</v>
      </c>
      <c r="P9" s="23">
        <f t="shared" si="0"/>
        <v>96</v>
      </c>
      <c r="Q9" s="23">
        <f t="shared" si="0"/>
        <v>192</v>
      </c>
      <c r="R9" s="23">
        <f t="shared" si="0"/>
        <v>48</v>
      </c>
      <c r="S9" s="23">
        <f t="shared" si="0"/>
        <v>186</v>
      </c>
      <c r="T9" s="23">
        <f t="shared" si="4"/>
        <v>234</v>
      </c>
      <c r="U9" s="23">
        <f t="shared" si="5"/>
        <v>426</v>
      </c>
      <c r="V9" s="26">
        <f t="shared" si="6"/>
        <v>10</v>
      </c>
      <c r="W9" s="25">
        <f t="shared" si="7"/>
        <v>144</v>
      </c>
      <c r="X9" t="e">
        <f>VLOOKUP(E9,'General IEC Material'!D:E,2,0)</f>
        <v>#N/A</v>
      </c>
    </row>
    <row r="10" spans="1:24" x14ac:dyDescent="0.3">
      <c r="A10" t="s">
        <v>705</v>
      </c>
      <c r="B10" t="s">
        <v>72</v>
      </c>
      <c r="C10" t="s">
        <v>98</v>
      </c>
      <c r="F10">
        <v>960</v>
      </c>
      <c r="G10">
        <v>960</v>
      </c>
      <c r="H10">
        <v>1920</v>
      </c>
      <c r="I10">
        <v>480</v>
      </c>
      <c r="J10">
        <v>1860</v>
      </c>
      <c r="K10">
        <v>2340</v>
      </c>
      <c r="L10" s="22">
        <f t="shared" si="1"/>
        <v>10</v>
      </c>
      <c r="M10" s="22">
        <f t="shared" si="1"/>
        <v>10</v>
      </c>
      <c r="N10" s="23">
        <f t="shared" si="2"/>
        <v>20</v>
      </c>
      <c r="O10" s="23">
        <f t="shared" si="3"/>
        <v>96</v>
      </c>
      <c r="P10" s="23">
        <f t="shared" si="0"/>
        <v>96</v>
      </c>
      <c r="Q10" s="23">
        <f t="shared" si="0"/>
        <v>192</v>
      </c>
      <c r="R10" s="23">
        <f t="shared" si="0"/>
        <v>48</v>
      </c>
      <c r="S10" s="23">
        <f t="shared" si="0"/>
        <v>186</v>
      </c>
      <c r="T10" s="23">
        <f t="shared" si="4"/>
        <v>234</v>
      </c>
      <c r="U10" s="23">
        <f t="shared" si="5"/>
        <v>426</v>
      </c>
      <c r="V10" s="26">
        <f t="shared" si="6"/>
        <v>10</v>
      </c>
      <c r="W10" s="25">
        <f t="shared" si="7"/>
        <v>144</v>
      </c>
      <c r="X10" t="e">
        <f>VLOOKUP(E10,'General IEC Material'!D:E,2,0)</f>
        <v>#N/A</v>
      </c>
    </row>
    <row r="11" spans="1:24" x14ac:dyDescent="0.3">
      <c r="A11" t="s">
        <v>705</v>
      </c>
      <c r="B11" t="s">
        <v>100</v>
      </c>
      <c r="C11" t="s">
        <v>101</v>
      </c>
      <c r="F11">
        <v>480</v>
      </c>
      <c r="G11">
        <v>480</v>
      </c>
      <c r="H11">
        <v>960</v>
      </c>
      <c r="I11">
        <v>240</v>
      </c>
      <c r="J11">
        <v>920</v>
      </c>
      <c r="K11">
        <v>1160</v>
      </c>
      <c r="L11" s="22">
        <f t="shared" si="1"/>
        <v>5</v>
      </c>
      <c r="M11" s="22">
        <f t="shared" si="1"/>
        <v>5</v>
      </c>
      <c r="N11" s="23">
        <f t="shared" si="2"/>
        <v>10</v>
      </c>
      <c r="O11" s="23">
        <f t="shared" si="3"/>
        <v>48</v>
      </c>
      <c r="P11" s="23">
        <f t="shared" si="0"/>
        <v>48</v>
      </c>
      <c r="Q11" s="23">
        <f t="shared" si="0"/>
        <v>96</v>
      </c>
      <c r="R11" s="23">
        <f t="shared" si="0"/>
        <v>24</v>
      </c>
      <c r="S11" s="23">
        <f t="shared" si="0"/>
        <v>92</v>
      </c>
      <c r="T11" s="23">
        <f t="shared" si="4"/>
        <v>116</v>
      </c>
      <c r="U11" s="23">
        <f t="shared" si="5"/>
        <v>212</v>
      </c>
      <c r="V11" s="26">
        <f t="shared" si="6"/>
        <v>5</v>
      </c>
      <c r="W11" s="25">
        <f t="shared" si="7"/>
        <v>72</v>
      </c>
      <c r="X11" t="e">
        <f>VLOOKUP(E11,'General IEC Material'!D:E,2,0)</f>
        <v>#N/A</v>
      </c>
    </row>
    <row r="12" spans="1:24" x14ac:dyDescent="0.3">
      <c r="A12" t="s">
        <v>705</v>
      </c>
      <c r="B12" t="s">
        <v>100</v>
      </c>
      <c r="C12" t="s">
        <v>103</v>
      </c>
      <c r="F12">
        <v>1560</v>
      </c>
      <c r="G12">
        <v>1560</v>
      </c>
      <c r="H12">
        <v>3120</v>
      </c>
      <c r="I12">
        <v>780</v>
      </c>
      <c r="J12">
        <v>3020</v>
      </c>
      <c r="K12">
        <v>3800</v>
      </c>
      <c r="L12" s="22">
        <f t="shared" si="1"/>
        <v>16.25</v>
      </c>
      <c r="M12" s="22">
        <f t="shared" si="1"/>
        <v>16.25</v>
      </c>
      <c r="N12" s="23">
        <f t="shared" si="2"/>
        <v>33</v>
      </c>
      <c r="O12" s="23">
        <f t="shared" si="3"/>
        <v>156</v>
      </c>
      <c r="P12" s="23">
        <f t="shared" si="0"/>
        <v>156</v>
      </c>
      <c r="Q12" s="23">
        <f t="shared" si="0"/>
        <v>312</v>
      </c>
      <c r="R12" s="23">
        <f t="shared" si="0"/>
        <v>78</v>
      </c>
      <c r="S12" s="23">
        <f t="shared" si="0"/>
        <v>302</v>
      </c>
      <c r="T12" s="23">
        <f t="shared" si="4"/>
        <v>380</v>
      </c>
      <c r="U12" s="23">
        <f t="shared" si="5"/>
        <v>692</v>
      </c>
      <c r="V12" s="26">
        <f t="shared" si="6"/>
        <v>16.25</v>
      </c>
      <c r="W12" s="25">
        <f t="shared" si="7"/>
        <v>234</v>
      </c>
      <c r="X12" t="e">
        <f>VLOOKUP(E12,'General IEC Material'!D:E,2,0)</f>
        <v>#N/A</v>
      </c>
    </row>
    <row r="13" spans="1:24" x14ac:dyDescent="0.3">
      <c r="A13" t="s">
        <v>705</v>
      </c>
      <c r="B13" t="s">
        <v>100</v>
      </c>
      <c r="C13" t="s">
        <v>105</v>
      </c>
      <c r="F13">
        <v>640</v>
      </c>
      <c r="G13">
        <v>640</v>
      </c>
      <c r="H13">
        <v>1280</v>
      </c>
      <c r="I13">
        <v>320</v>
      </c>
      <c r="J13">
        <v>1240</v>
      </c>
      <c r="K13">
        <v>1560</v>
      </c>
      <c r="L13" s="22">
        <f t="shared" si="1"/>
        <v>6.666666666666667</v>
      </c>
      <c r="M13" s="22">
        <f t="shared" si="1"/>
        <v>6.666666666666667</v>
      </c>
      <c r="N13" s="23">
        <f t="shared" si="2"/>
        <v>13</v>
      </c>
      <c r="O13" s="23">
        <f t="shared" si="3"/>
        <v>64</v>
      </c>
      <c r="P13" s="23">
        <f t="shared" si="0"/>
        <v>64</v>
      </c>
      <c r="Q13" s="23">
        <f t="shared" si="0"/>
        <v>128</v>
      </c>
      <c r="R13" s="23">
        <f t="shared" si="0"/>
        <v>32</v>
      </c>
      <c r="S13" s="23">
        <f t="shared" si="0"/>
        <v>124</v>
      </c>
      <c r="T13" s="23">
        <f t="shared" si="4"/>
        <v>156</v>
      </c>
      <c r="U13" s="23">
        <f t="shared" si="5"/>
        <v>284</v>
      </c>
      <c r="V13" s="26">
        <f t="shared" si="6"/>
        <v>6.666666666666667</v>
      </c>
      <c r="W13" s="25">
        <f t="shared" si="7"/>
        <v>96</v>
      </c>
      <c r="X13" t="e">
        <f>VLOOKUP(E13,'General IEC Material'!D:E,2,0)</f>
        <v>#N/A</v>
      </c>
    </row>
    <row r="14" spans="1:24" x14ac:dyDescent="0.3">
      <c r="A14" t="s">
        <v>705</v>
      </c>
      <c r="B14" t="s">
        <v>100</v>
      </c>
      <c r="C14" t="s">
        <v>109</v>
      </c>
      <c r="F14">
        <v>720</v>
      </c>
      <c r="G14">
        <v>720</v>
      </c>
      <c r="H14">
        <v>1440</v>
      </c>
      <c r="I14">
        <v>360</v>
      </c>
      <c r="J14">
        <v>1380</v>
      </c>
      <c r="K14">
        <v>1740</v>
      </c>
      <c r="L14" s="22">
        <f t="shared" si="1"/>
        <v>7.5</v>
      </c>
      <c r="M14" s="22">
        <f t="shared" si="1"/>
        <v>7.5</v>
      </c>
      <c r="N14" s="23">
        <f t="shared" si="2"/>
        <v>15</v>
      </c>
      <c r="O14" s="23">
        <f t="shared" si="3"/>
        <v>72</v>
      </c>
      <c r="P14" s="23">
        <f t="shared" si="0"/>
        <v>72</v>
      </c>
      <c r="Q14" s="23">
        <f t="shared" si="0"/>
        <v>144</v>
      </c>
      <c r="R14" s="23">
        <f t="shared" si="0"/>
        <v>36</v>
      </c>
      <c r="S14" s="23">
        <f t="shared" si="0"/>
        <v>138</v>
      </c>
      <c r="T14" s="23">
        <f t="shared" si="4"/>
        <v>174</v>
      </c>
      <c r="U14" s="23">
        <f t="shared" si="5"/>
        <v>318</v>
      </c>
      <c r="V14" s="26">
        <f t="shared" si="6"/>
        <v>7.5</v>
      </c>
      <c r="W14" s="25">
        <f t="shared" si="7"/>
        <v>108</v>
      </c>
      <c r="X14" t="e">
        <f>VLOOKUP(E14,'General IEC Material'!D:E,2,0)</f>
        <v>#N/A</v>
      </c>
    </row>
    <row r="15" spans="1:24" x14ac:dyDescent="0.3">
      <c r="A15" t="s">
        <v>705</v>
      </c>
      <c r="B15" t="s">
        <v>100</v>
      </c>
      <c r="C15" t="s">
        <v>111</v>
      </c>
      <c r="F15">
        <v>560</v>
      </c>
      <c r="G15">
        <v>560</v>
      </c>
      <c r="H15">
        <v>1120</v>
      </c>
      <c r="I15">
        <v>280</v>
      </c>
      <c r="J15">
        <v>1060</v>
      </c>
      <c r="K15">
        <v>1340</v>
      </c>
      <c r="L15" s="22">
        <f t="shared" si="1"/>
        <v>5.833333333333333</v>
      </c>
      <c r="M15" s="22">
        <f t="shared" si="1"/>
        <v>5.833333333333333</v>
      </c>
      <c r="N15" s="23">
        <f t="shared" si="2"/>
        <v>12</v>
      </c>
      <c r="O15" s="23">
        <f t="shared" si="3"/>
        <v>56</v>
      </c>
      <c r="P15" s="23">
        <f t="shared" si="0"/>
        <v>56</v>
      </c>
      <c r="Q15" s="23">
        <f t="shared" si="0"/>
        <v>112</v>
      </c>
      <c r="R15" s="23">
        <f t="shared" si="0"/>
        <v>28</v>
      </c>
      <c r="S15" s="23">
        <f t="shared" si="0"/>
        <v>106</v>
      </c>
      <c r="T15" s="23">
        <f t="shared" si="4"/>
        <v>134</v>
      </c>
      <c r="U15" s="23">
        <f t="shared" si="5"/>
        <v>246</v>
      </c>
      <c r="V15" s="26">
        <f t="shared" si="6"/>
        <v>5.833333333333333</v>
      </c>
      <c r="W15" s="25">
        <f t="shared" si="7"/>
        <v>84</v>
      </c>
      <c r="X15" t="e">
        <f>VLOOKUP(E15,'General IEC Material'!D:E,2,0)</f>
        <v>#N/A</v>
      </c>
    </row>
    <row r="16" spans="1:24" x14ac:dyDescent="0.3">
      <c r="A16" t="s">
        <v>705</v>
      </c>
      <c r="B16" t="s">
        <v>100</v>
      </c>
      <c r="C16" t="s">
        <v>116</v>
      </c>
      <c r="F16">
        <v>680</v>
      </c>
      <c r="G16">
        <v>680</v>
      </c>
      <c r="H16">
        <v>1360</v>
      </c>
      <c r="I16">
        <v>340</v>
      </c>
      <c r="J16">
        <v>1300</v>
      </c>
      <c r="K16">
        <v>1640</v>
      </c>
      <c r="L16" s="22">
        <f t="shared" si="1"/>
        <v>7.083333333333333</v>
      </c>
      <c r="M16" s="22">
        <f t="shared" si="1"/>
        <v>7.083333333333333</v>
      </c>
      <c r="N16" s="23">
        <f t="shared" si="2"/>
        <v>14</v>
      </c>
      <c r="O16" s="23">
        <f t="shared" si="3"/>
        <v>68</v>
      </c>
      <c r="P16" s="23">
        <f t="shared" si="0"/>
        <v>68</v>
      </c>
      <c r="Q16" s="23">
        <f t="shared" si="0"/>
        <v>136</v>
      </c>
      <c r="R16" s="23">
        <f t="shared" si="0"/>
        <v>34</v>
      </c>
      <c r="S16" s="23">
        <f t="shared" si="0"/>
        <v>130</v>
      </c>
      <c r="T16" s="23">
        <f t="shared" si="4"/>
        <v>164</v>
      </c>
      <c r="U16" s="23">
        <f t="shared" si="5"/>
        <v>300</v>
      </c>
      <c r="V16" s="26">
        <f t="shared" si="6"/>
        <v>7.083333333333333</v>
      </c>
      <c r="W16" s="25">
        <f t="shared" si="7"/>
        <v>102</v>
      </c>
      <c r="X16" t="e">
        <f>VLOOKUP(E16,'General IEC Material'!D:E,2,0)</f>
        <v>#N/A</v>
      </c>
    </row>
    <row r="17" spans="1:24" x14ac:dyDescent="0.3">
      <c r="A17" t="s">
        <v>705</v>
      </c>
      <c r="B17" t="s">
        <v>100</v>
      </c>
      <c r="C17" t="s">
        <v>119</v>
      </c>
      <c r="F17">
        <v>480</v>
      </c>
      <c r="G17">
        <v>480</v>
      </c>
      <c r="H17">
        <v>960</v>
      </c>
      <c r="I17">
        <v>240</v>
      </c>
      <c r="J17">
        <v>920</v>
      </c>
      <c r="K17">
        <v>1160</v>
      </c>
      <c r="L17" s="22">
        <f t="shared" si="1"/>
        <v>5</v>
      </c>
      <c r="M17" s="22">
        <f t="shared" si="1"/>
        <v>5</v>
      </c>
      <c r="N17" s="23">
        <f t="shared" si="2"/>
        <v>10</v>
      </c>
      <c r="O17" s="23">
        <f t="shared" si="3"/>
        <v>48</v>
      </c>
      <c r="P17" s="23">
        <f t="shared" si="0"/>
        <v>48</v>
      </c>
      <c r="Q17" s="23">
        <f t="shared" si="0"/>
        <v>96</v>
      </c>
      <c r="R17" s="23">
        <f t="shared" si="0"/>
        <v>24</v>
      </c>
      <c r="S17" s="23">
        <f t="shared" si="0"/>
        <v>92</v>
      </c>
      <c r="T17" s="23">
        <f t="shared" si="4"/>
        <v>116</v>
      </c>
      <c r="U17" s="23">
        <f t="shared" si="5"/>
        <v>212</v>
      </c>
      <c r="V17" s="26">
        <f t="shared" si="6"/>
        <v>5</v>
      </c>
      <c r="W17" s="25">
        <f t="shared" si="7"/>
        <v>72</v>
      </c>
      <c r="X17" t="e">
        <f>VLOOKUP(E17,'General IEC Material'!D:E,2,0)</f>
        <v>#N/A</v>
      </c>
    </row>
    <row r="18" spans="1:24" x14ac:dyDescent="0.3">
      <c r="A18" t="s">
        <v>705</v>
      </c>
      <c r="B18" t="s">
        <v>123</v>
      </c>
      <c r="C18" t="s">
        <v>124</v>
      </c>
      <c r="F18">
        <v>600</v>
      </c>
      <c r="G18">
        <v>600</v>
      </c>
      <c r="H18">
        <v>1200</v>
      </c>
      <c r="I18">
        <v>300</v>
      </c>
      <c r="J18">
        <v>1140</v>
      </c>
      <c r="K18">
        <v>1440</v>
      </c>
      <c r="L18" s="22">
        <f t="shared" si="1"/>
        <v>6.25</v>
      </c>
      <c r="M18" s="22">
        <f t="shared" si="1"/>
        <v>6.25</v>
      </c>
      <c r="N18" s="23">
        <f t="shared" si="2"/>
        <v>13</v>
      </c>
      <c r="O18" s="23">
        <f t="shared" si="3"/>
        <v>60</v>
      </c>
      <c r="P18" s="23">
        <f t="shared" si="3"/>
        <v>60</v>
      </c>
      <c r="Q18" s="23">
        <f t="shared" si="3"/>
        <v>120</v>
      </c>
      <c r="R18" s="23">
        <f t="shared" si="3"/>
        <v>30</v>
      </c>
      <c r="S18" s="23">
        <f t="shared" si="3"/>
        <v>114</v>
      </c>
      <c r="T18" s="23">
        <f t="shared" si="4"/>
        <v>144</v>
      </c>
      <c r="U18" s="23">
        <f t="shared" si="5"/>
        <v>264</v>
      </c>
      <c r="V18" s="26">
        <f t="shared" si="6"/>
        <v>6.25</v>
      </c>
      <c r="W18" s="25">
        <f t="shared" si="7"/>
        <v>90</v>
      </c>
      <c r="X18" t="e">
        <f>VLOOKUP(E18,'General IEC Material'!D:E,2,0)</f>
        <v>#N/A</v>
      </c>
    </row>
    <row r="19" spans="1:24" x14ac:dyDescent="0.3">
      <c r="A19" t="s">
        <v>705</v>
      </c>
      <c r="B19" t="s">
        <v>123</v>
      </c>
      <c r="C19" t="s">
        <v>127</v>
      </c>
      <c r="F19">
        <v>400</v>
      </c>
      <c r="G19">
        <v>400</v>
      </c>
      <c r="H19">
        <v>800</v>
      </c>
      <c r="I19">
        <v>200</v>
      </c>
      <c r="J19">
        <v>760</v>
      </c>
      <c r="K19">
        <v>960</v>
      </c>
      <c r="L19" s="22">
        <f t="shared" si="1"/>
        <v>4.166666666666667</v>
      </c>
      <c r="M19" s="22">
        <f t="shared" si="1"/>
        <v>4.166666666666667</v>
      </c>
      <c r="N19" s="23">
        <f t="shared" si="2"/>
        <v>8</v>
      </c>
      <c r="O19" s="23">
        <f t="shared" si="3"/>
        <v>40</v>
      </c>
      <c r="P19" s="23">
        <f t="shared" si="3"/>
        <v>40</v>
      </c>
      <c r="Q19" s="23">
        <f t="shared" si="3"/>
        <v>80</v>
      </c>
      <c r="R19" s="23">
        <f t="shared" si="3"/>
        <v>20</v>
      </c>
      <c r="S19" s="23">
        <f t="shared" si="3"/>
        <v>76</v>
      </c>
      <c r="T19" s="23">
        <f t="shared" si="4"/>
        <v>96</v>
      </c>
      <c r="U19" s="23">
        <f t="shared" si="5"/>
        <v>176</v>
      </c>
      <c r="V19" s="26">
        <f t="shared" si="6"/>
        <v>4.166666666666667</v>
      </c>
      <c r="W19" s="25">
        <f t="shared" si="7"/>
        <v>60</v>
      </c>
      <c r="X19" t="e">
        <f>VLOOKUP(E19,'General IEC Material'!D:E,2,0)</f>
        <v>#N/A</v>
      </c>
    </row>
    <row r="20" spans="1:24" x14ac:dyDescent="0.3">
      <c r="A20" t="s">
        <v>705</v>
      </c>
      <c r="B20" t="s">
        <v>123</v>
      </c>
      <c r="C20" t="s">
        <v>132</v>
      </c>
      <c r="F20">
        <v>600</v>
      </c>
      <c r="G20">
        <v>600</v>
      </c>
      <c r="H20">
        <v>1200</v>
      </c>
      <c r="I20">
        <v>300</v>
      </c>
      <c r="J20">
        <v>1140</v>
      </c>
      <c r="K20">
        <v>1440</v>
      </c>
      <c r="L20" s="22">
        <f t="shared" si="1"/>
        <v>6.25</v>
      </c>
      <c r="M20" s="22">
        <f t="shared" si="1"/>
        <v>6.25</v>
      </c>
      <c r="N20" s="23">
        <f t="shared" si="2"/>
        <v>13</v>
      </c>
      <c r="O20" s="23">
        <f t="shared" si="3"/>
        <v>60</v>
      </c>
      <c r="P20" s="23">
        <f t="shared" si="3"/>
        <v>60</v>
      </c>
      <c r="Q20" s="23">
        <f t="shared" si="3"/>
        <v>120</v>
      </c>
      <c r="R20" s="23">
        <f t="shared" si="3"/>
        <v>30</v>
      </c>
      <c r="S20" s="23">
        <f t="shared" si="3"/>
        <v>114</v>
      </c>
      <c r="T20" s="23">
        <f t="shared" si="4"/>
        <v>144</v>
      </c>
      <c r="U20" s="23">
        <f t="shared" si="5"/>
        <v>264</v>
      </c>
      <c r="V20" s="26">
        <f t="shared" si="6"/>
        <v>6.25</v>
      </c>
      <c r="W20" s="25">
        <f t="shared" si="7"/>
        <v>90</v>
      </c>
      <c r="X20" t="e">
        <f>VLOOKUP(E20,'General IEC Material'!D:E,2,0)</f>
        <v>#N/A</v>
      </c>
    </row>
    <row r="21" spans="1:24" x14ac:dyDescent="0.3">
      <c r="A21" t="s">
        <v>705</v>
      </c>
      <c r="B21" t="s">
        <v>134</v>
      </c>
      <c r="C21" t="s">
        <v>135</v>
      </c>
      <c r="F21">
        <v>640</v>
      </c>
      <c r="G21">
        <v>640</v>
      </c>
      <c r="H21">
        <v>1280</v>
      </c>
      <c r="I21">
        <v>320</v>
      </c>
      <c r="J21">
        <v>1240</v>
      </c>
      <c r="K21">
        <v>1560</v>
      </c>
      <c r="L21" s="22">
        <f t="shared" si="1"/>
        <v>6.666666666666667</v>
      </c>
      <c r="M21" s="22">
        <f t="shared" si="1"/>
        <v>6.666666666666667</v>
      </c>
      <c r="N21" s="23">
        <f t="shared" si="2"/>
        <v>13</v>
      </c>
      <c r="O21" s="23">
        <f t="shared" si="3"/>
        <v>64</v>
      </c>
      <c r="P21" s="23">
        <f t="shared" si="3"/>
        <v>64</v>
      </c>
      <c r="Q21" s="23">
        <f t="shared" si="3"/>
        <v>128</v>
      </c>
      <c r="R21" s="23">
        <f t="shared" si="3"/>
        <v>32</v>
      </c>
      <c r="S21" s="23">
        <f t="shared" si="3"/>
        <v>124</v>
      </c>
      <c r="T21" s="23">
        <f t="shared" si="4"/>
        <v>156</v>
      </c>
      <c r="U21" s="23">
        <f t="shared" si="5"/>
        <v>284</v>
      </c>
      <c r="V21" s="26">
        <f t="shared" si="6"/>
        <v>6.666666666666667</v>
      </c>
      <c r="W21" s="25">
        <f t="shared" si="7"/>
        <v>96</v>
      </c>
      <c r="X21" t="e">
        <f>VLOOKUP(E21,'General IEC Material'!D:E,2,0)</f>
        <v>#N/A</v>
      </c>
    </row>
    <row r="22" spans="1:24" x14ac:dyDescent="0.3">
      <c r="A22" t="s">
        <v>705</v>
      </c>
      <c r="B22" t="s">
        <v>134</v>
      </c>
      <c r="C22" t="s">
        <v>138</v>
      </c>
      <c r="F22">
        <v>480</v>
      </c>
      <c r="G22">
        <v>480</v>
      </c>
      <c r="H22">
        <v>960</v>
      </c>
      <c r="I22">
        <v>240</v>
      </c>
      <c r="J22">
        <v>920</v>
      </c>
      <c r="K22">
        <v>1160</v>
      </c>
      <c r="L22" s="22">
        <f t="shared" si="1"/>
        <v>5</v>
      </c>
      <c r="M22" s="22">
        <f t="shared" si="1"/>
        <v>5</v>
      </c>
      <c r="N22" s="23">
        <f t="shared" si="2"/>
        <v>10</v>
      </c>
      <c r="O22" s="23">
        <f t="shared" si="3"/>
        <v>48</v>
      </c>
      <c r="P22" s="23">
        <f t="shared" si="3"/>
        <v>48</v>
      </c>
      <c r="Q22" s="23">
        <f t="shared" si="3"/>
        <v>96</v>
      </c>
      <c r="R22" s="23">
        <f t="shared" si="3"/>
        <v>24</v>
      </c>
      <c r="S22" s="23">
        <f t="shared" si="3"/>
        <v>92</v>
      </c>
      <c r="T22" s="23">
        <f t="shared" si="4"/>
        <v>116</v>
      </c>
      <c r="U22" s="23">
        <f t="shared" si="5"/>
        <v>212</v>
      </c>
      <c r="V22" s="26">
        <f t="shared" si="6"/>
        <v>5</v>
      </c>
      <c r="W22" s="25">
        <f t="shared" si="7"/>
        <v>72</v>
      </c>
      <c r="X22" t="e">
        <f>VLOOKUP(E22,'General IEC Material'!D:E,2,0)</f>
        <v>#N/A</v>
      </c>
    </row>
    <row r="23" spans="1:24" x14ac:dyDescent="0.3">
      <c r="A23" t="s">
        <v>705</v>
      </c>
      <c r="B23" t="s">
        <v>140</v>
      </c>
      <c r="C23" t="s">
        <v>141</v>
      </c>
      <c r="F23">
        <v>1800</v>
      </c>
      <c r="G23">
        <v>1800</v>
      </c>
      <c r="H23">
        <v>3600</v>
      </c>
      <c r="I23">
        <v>900</v>
      </c>
      <c r="J23">
        <v>3480</v>
      </c>
      <c r="K23">
        <v>4380</v>
      </c>
      <c r="L23" s="22">
        <f t="shared" si="1"/>
        <v>18.75</v>
      </c>
      <c r="M23" s="22">
        <f t="shared" si="1"/>
        <v>18.75</v>
      </c>
      <c r="N23" s="23">
        <f t="shared" si="2"/>
        <v>38</v>
      </c>
      <c r="O23" s="23">
        <f t="shared" si="3"/>
        <v>180</v>
      </c>
      <c r="P23" s="23">
        <f t="shared" si="3"/>
        <v>180</v>
      </c>
      <c r="Q23" s="23">
        <f t="shared" si="3"/>
        <v>360</v>
      </c>
      <c r="R23" s="23">
        <f t="shared" si="3"/>
        <v>90</v>
      </c>
      <c r="S23" s="23">
        <f t="shared" si="3"/>
        <v>348</v>
      </c>
      <c r="T23" s="23">
        <f t="shared" si="4"/>
        <v>438</v>
      </c>
      <c r="U23" s="23">
        <f t="shared" si="5"/>
        <v>798</v>
      </c>
      <c r="V23" s="26">
        <f t="shared" si="6"/>
        <v>18.75</v>
      </c>
      <c r="W23" s="25">
        <f t="shared" si="7"/>
        <v>270</v>
      </c>
      <c r="X23" t="e">
        <f>VLOOKUP(E23,'General IEC Material'!D:E,2,0)</f>
        <v>#N/A</v>
      </c>
    </row>
    <row r="24" spans="1:24" x14ac:dyDescent="0.3">
      <c r="A24" t="s">
        <v>706</v>
      </c>
      <c r="B24" t="s">
        <v>56</v>
      </c>
      <c r="C24" t="s">
        <v>57</v>
      </c>
      <c r="D24" t="s">
        <v>58</v>
      </c>
      <c r="E24" t="s">
        <v>148</v>
      </c>
      <c r="F24">
        <v>470</v>
      </c>
      <c r="G24">
        <v>470</v>
      </c>
      <c r="H24">
        <v>940</v>
      </c>
      <c r="I24">
        <v>240</v>
      </c>
      <c r="J24">
        <v>840</v>
      </c>
      <c r="K24">
        <v>1080</v>
      </c>
      <c r="L24" s="22">
        <f t="shared" si="1"/>
        <v>4.895833333333333</v>
      </c>
      <c r="M24" s="22">
        <f t="shared" si="1"/>
        <v>4.895833333333333</v>
      </c>
      <c r="N24" s="23">
        <f t="shared" si="2"/>
        <v>10</v>
      </c>
      <c r="O24" s="23">
        <f t="shared" si="3"/>
        <v>47</v>
      </c>
      <c r="P24" s="23">
        <f t="shared" si="3"/>
        <v>47</v>
      </c>
      <c r="Q24" s="23">
        <f t="shared" si="3"/>
        <v>94</v>
      </c>
      <c r="R24" s="23">
        <f t="shared" si="3"/>
        <v>24</v>
      </c>
      <c r="S24" s="23">
        <f t="shared" si="3"/>
        <v>84</v>
      </c>
      <c r="T24" s="23">
        <f t="shared" si="4"/>
        <v>108</v>
      </c>
      <c r="U24" s="23">
        <f t="shared" si="5"/>
        <v>202</v>
      </c>
      <c r="V24" s="26">
        <f t="shared" si="6"/>
        <v>4.895833333333333</v>
      </c>
      <c r="W24" s="25">
        <f t="shared" si="7"/>
        <v>71</v>
      </c>
      <c r="X24">
        <f>VLOOKUP(E24,'General IEC Material'!D:E,2,0)</f>
        <v>6995.0842847876265</v>
      </c>
    </row>
    <row r="25" spans="1:24" x14ac:dyDescent="0.3">
      <c r="A25" t="s">
        <v>706</v>
      </c>
      <c r="B25" t="s">
        <v>56</v>
      </c>
      <c r="C25" t="s">
        <v>57</v>
      </c>
      <c r="D25" t="s">
        <v>58</v>
      </c>
      <c r="E25" t="s">
        <v>149</v>
      </c>
      <c r="F25">
        <v>330</v>
      </c>
      <c r="G25">
        <v>330</v>
      </c>
      <c r="H25">
        <v>660</v>
      </c>
      <c r="I25">
        <v>170</v>
      </c>
      <c r="J25">
        <v>570</v>
      </c>
      <c r="K25">
        <v>740</v>
      </c>
      <c r="L25" s="22">
        <f t="shared" si="1"/>
        <v>3.4375</v>
      </c>
      <c r="M25" s="22">
        <f t="shared" si="1"/>
        <v>3.4375</v>
      </c>
      <c r="N25" s="23">
        <f t="shared" si="2"/>
        <v>7</v>
      </c>
      <c r="O25" s="23">
        <f t="shared" si="3"/>
        <v>33</v>
      </c>
      <c r="P25" s="23">
        <f t="shared" si="3"/>
        <v>33</v>
      </c>
      <c r="Q25" s="23">
        <f t="shared" si="3"/>
        <v>66</v>
      </c>
      <c r="R25" s="23">
        <f t="shared" si="3"/>
        <v>17</v>
      </c>
      <c r="S25" s="23">
        <f t="shared" si="3"/>
        <v>57</v>
      </c>
      <c r="T25" s="23">
        <f t="shared" si="4"/>
        <v>74</v>
      </c>
      <c r="U25" s="23">
        <f t="shared" si="5"/>
        <v>140</v>
      </c>
      <c r="V25" s="26">
        <f t="shared" si="6"/>
        <v>3.4375</v>
      </c>
      <c r="W25" s="25">
        <f t="shared" si="7"/>
        <v>50</v>
      </c>
      <c r="X25">
        <f>VLOOKUP(E25,'General IEC Material'!D:E,2,0)</f>
        <v>6810.3014694195672</v>
      </c>
    </row>
    <row r="26" spans="1:24" x14ac:dyDescent="0.3">
      <c r="A26" t="s">
        <v>706</v>
      </c>
      <c r="B26" t="s">
        <v>56</v>
      </c>
      <c r="C26" t="s">
        <v>57</v>
      </c>
      <c r="D26" t="s">
        <v>59</v>
      </c>
      <c r="E26" t="s">
        <v>150</v>
      </c>
      <c r="F26">
        <v>200</v>
      </c>
      <c r="G26">
        <v>200</v>
      </c>
      <c r="H26">
        <v>400</v>
      </c>
      <c r="I26">
        <v>100</v>
      </c>
      <c r="J26">
        <v>350</v>
      </c>
      <c r="K26">
        <v>450</v>
      </c>
      <c r="L26" s="22">
        <f t="shared" si="1"/>
        <v>2.0833333333333335</v>
      </c>
      <c r="M26" s="22">
        <f t="shared" si="1"/>
        <v>2.0833333333333335</v>
      </c>
      <c r="N26" s="23">
        <f t="shared" si="2"/>
        <v>4</v>
      </c>
      <c r="O26" s="23">
        <f t="shared" si="3"/>
        <v>20</v>
      </c>
      <c r="P26" s="23">
        <f t="shared" si="3"/>
        <v>20</v>
      </c>
      <c r="Q26" s="23">
        <f t="shared" si="3"/>
        <v>40</v>
      </c>
      <c r="R26" s="23">
        <f t="shared" si="3"/>
        <v>10</v>
      </c>
      <c r="S26" s="23">
        <f t="shared" si="3"/>
        <v>35</v>
      </c>
      <c r="T26" s="23">
        <f t="shared" si="4"/>
        <v>45</v>
      </c>
      <c r="U26" s="23">
        <f t="shared" si="5"/>
        <v>85</v>
      </c>
      <c r="V26" s="26">
        <f t="shared" si="6"/>
        <v>2.0833333333333335</v>
      </c>
      <c r="W26" s="25">
        <f t="shared" si="7"/>
        <v>30</v>
      </c>
      <c r="X26">
        <f>VLOOKUP(E26,'General IEC Material'!D:E,2,0)</f>
        <v>3399.8592754685942</v>
      </c>
    </row>
    <row r="27" spans="1:24" x14ac:dyDescent="0.3">
      <c r="A27" t="s">
        <v>706</v>
      </c>
      <c r="B27" t="s">
        <v>56</v>
      </c>
      <c r="C27" t="s">
        <v>57</v>
      </c>
      <c r="D27" t="s">
        <v>59</v>
      </c>
      <c r="E27" t="s">
        <v>151</v>
      </c>
      <c r="F27">
        <v>200</v>
      </c>
      <c r="G27">
        <v>200</v>
      </c>
      <c r="H27">
        <v>400</v>
      </c>
      <c r="I27">
        <v>100</v>
      </c>
      <c r="J27">
        <v>330</v>
      </c>
      <c r="K27">
        <v>430</v>
      </c>
      <c r="L27" s="22">
        <f t="shared" si="1"/>
        <v>2.0833333333333335</v>
      </c>
      <c r="M27" s="22">
        <f t="shared" si="1"/>
        <v>2.0833333333333335</v>
      </c>
      <c r="N27" s="23">
        <f t="shared" si="2"/>
        <v>4</v>
      </c>
      <c r="O27" s="23">
        <f t="shared" si="3"/>
        <v>20</v>
      </c>
      <c r="P27" s="23">
        <f t="shared" si="3"/>
        <v>20</v>
      </c>
      <c r="Q27" s="23">
        <f t="shared" si="3"/>
        <v>40</v>
      </c>
      <c r="R27" s="23">
        <f t="shared" si="3"/>
        <v>10</v>
      </c>
      <c r="S27" s="23">
        <f t="shared" si="3"/>
        <v>33</v>
      </c>
      <c r="T27" s="23">
        <f t="shared" si="4"/>
        <v>43</v>
      </c>
      <c r="U27" s="23">
        <f t="shared" si="5"/>
        <v>83</v>
      </c>
      <c r="V27" s="26">
        <f t="shared" si="6"/>
        <v>2.0833333333333335</v>
      </c>
      <c r="W27" s="25">
        <f t="shared" si="7"/>
        <v>30</v>
      </c>
      <c r="X27">
        <f>VLOOKUP(E27,'General IEC Material'!D:E,2,0)</f>
        <v>4552.0178252401274</v>
      </c>
    </row>
    <row r="28" spans="1:24" x14ac:dyDescent="0.3">
      <c r="A28" t="s">
        <v>706</v>
      </c>
      <c r="B28" t="s">
        <v>56</v>
      </c>
      <c r="C28" t="s">
        <v>57</v>
      </c>
      <c r="D28" t="s">
        <v>59</v>
      </c>
      <c r="E28" t="s">
        <v>152</v>
      </c>
      <c r="F28">
        <v>330</v>
      </c>
      <c r="G28">
        <v>330</v>
      </c>
      <c r="H28">
        <v>660</v>
      </c>
      <c r="I28">
        <v>170</v>
      </c>
      <c r="J28">
        <v>600</v>
      </c>
      <c r="K28">
        <v>770</v>
      </c>
      <c r="L28" s="22">
        <f t="shared" si="1"/>
        <v>3.4375</v>
      </c>
      <c r="M28" s="22">
        <f t="shared" si="1"/>
        <v>3.4375</v>
      </c>
      <c r="N28" s="23">
        <f t="shared" si="2"/>
        <v>7</v>
      </c>
      <c r="O28" s="23">
        <f t="shared" si="3"/>
        <v>33</v>
      </c>
      <c r="P28" s="23">
        <f t="shared" si="3"/>
        <v>33</v>
      </c>
      <c r="Q28" s="23">
        <f t="shared" si="3"/>
        <v>66</v>
      </c>
      <c r="R28" s="23">
        <f t="shared" si="3"/>
        <v>17</v>
      </c>
      <c r="S28" s="23">
        <f t="shared" si="3"/>
        <v>60</v>
      </c>
      <c r="T28" s="23">
        <f t="shared" si="4"/>
        <v>77</v>
      </c>
      <c r="U28" s="23">
        <f t="shared" si="5"/>
        <v>143</v>
      </c>
      <c r="V28" s="26">
        <f t="shared" si="6"/>
        <v>3.4375</v>
      </c>
      <c r="W28" s="25">
        <f t="shared" si="7"/>
        <v>50</v>
      </c>
      <c r="X28">
        <f>VLOOKUP(E28,'General IEC Material'!D:E,2,0)</f>
        <v>5093.8031798247357</v>
      </c>
    </row>
    <row r="29" spans="1:24" x14ac:dyDescent="0.3">
      <c r="A29" t="s">
        <v>706</v>
      </c>
      <c r="B29" t="s">
        <v>56</v>
      </c>
      <c r="C29" t="s">
        <v>57</v>
      </c>
      <c r="D29" t="s">
        <v>60</v>
      </c>
      <c r="E29" t="s">
        <v>153</v>
      </c>
      <c r="F29">
        <v>320</v>
      </c>
      <c r="G29">
        <v>320</v>
      </c>
      <c r="H29">
        <v>640</v>
      </c>
      <c r="I29">
        <v>160</v>
      </c>
      <c r="J29">
        <v>560</v>
      </c>
      <c r="K29">
        <v>720</v>
      </c>
      <c r="L29" s="22">
        <f t="shared" si="1"/>
        <v>3.3333333333333335</v>
      </c>
      <c r="M29" s="22">
        <f t="shared" si="1"/>
        <v>3.3333333333333335</v>
      </c>
      <c r="N29" s="23">
        <f t="shared" si="2"/>
        <v>7</v>
      </c>
      <c r="O29" s="23">
        <f t="shared" si="3"/>
        <v>32</v>
      </c>
      <c r="P29" s="23">
        <f t="shared" si="3"/>
        <v>32</v>
      </c>
      <c r="Q29" s="23">
        <f t="shared" si="3"/>
        <v>64</v>
      </c>
      <c r="R29" s="23">
        <f t="shared" si="3"/>
        <v>16</v>
      </c>
      <c r="S29" s="23">
        <f t="shared" si="3"/>
        <v>56</v>
      </c>
      <c r="T29" s="23">
        <f t="shared" si="4"/>
        <v>72</v>
      </c>
      <c r="U29" s="23">
        <f t="shared" si="5"/>
        <v>136</v>
      </c>
      <c r="V29" s="26">
        <f t="shared" si="6"/>
        <v>3.3333333333333335</v>
      </c>
      <c r="W29" s="25">
        <f t="shared" si="7"/>
        <v>48</v>
      </c>
      <c r="X29">
        <f>VLOOKUP(E29,'General IEC Material'!D:E,2,0)</f>
        <v>6912.8414969310761</v>
      </c>
    </row>
    <row r="30" spans="1:24" x14ac:dyDescent="0.3">
      <c r="A30" t="s">
        <v>706</v>
      </c>
      <c r="B30" t="s">
        <v>56</v>
      </c>
      <c r="C30" t="s">
        <v>57</v>
      </c>
      <c r="D30" t="s">
        <v>61</v>
      </c>
      <c r="E30" t="s">
        <v>154</v>
      </c>
      <c r="F30">
        <v>320</v>
      </c>
      <c r="G30">
        <v>320</v>
      </c>
      <c r="H30">
        <v>640</v>
      </c>
      <c r="I30">
        <v>160</v>
      </c>
      <c r="J30">
        <v>560</v>
      </c>
      <c r="K30">
        <v>720</v>
      </c>
      <c r="L30" s="22">
        <f t="shared" si="1"/>
        <v>3.3333333333333335</v>
      </c>
      <c r="M30" s="22">
        <f t="shared" si="1"/>
        <v>3.3333333333333335</v>
      </c>
      <c r="N30" s="23">
        <f t="shared" si="2"/>
        <v>7</v>
      </c>
      <c r="O30" s="23">
        <f t="shared" si="3"/>
        <v>32</v>
      </c>
      <c r="P30" s="23">
        <f t="shared" si="3"/>
        <v>32</v>
      </c>
      <c r="Q30" s="23">
        <f t="shared" si="3"/>
        <v>64</v>
      </c>
      <c r="R30" s="23">
        <f t="shared" si="3"/>
        <v>16</v>
      </c>
      <c r="S30" s="23">
        <f t="shared" si="3"/>
        <v>56</v>
      </c>
      <c r="T30" s="23">
        <f t="shared" si="4"/>
        <v>72</v>
      </c>
      <c r="U30" s="23">
        <f t="shared" si="5"/>
        <v>136</v>
      </c>
      <c r="V30" s="26">
        <f t="shared" si="6"/>
        <v>3.3333333333333335</v>
      </c>
      <c r="W30" s="25">
        <f t="shared" si="7"/>
        <v>48</v>
      </c>
      <c r="X30">
        <f>VLOOKUP(E30,'General IEC Material'!D:E,2,0)</f>
        <v>6167.0165864331484</v>
      </c>
    </row>
    <row r="31" spans="1:24" x14ac:dyDescent="0.3">
      <c r="A31" t="s">
        <v>706</v>
      </c>
      <c r="B31" t="s">
        <v>56</v>
      </c>
      <c r="C31" t="s">
        <v>57</v>
      </c>
      <c r="D31" t="s">
        <v>61</v>
      </c>
      <c r="E31" t="s">
        <v>155</v>
      </c>
      <c r="F31">
        <v>350</v>
      </c>
      <c r="G31">
        <v>350</v>
      </c>
      <c r="H31">
        <v>700</v>
      </c>
      <c r="I31">
        <v>180</v>
      </c>
      <c r="J31">
        <v>640</v>
      </c>
      <c r="K31">
        <v>820</v>
      </c>
      <c r="L31" s="22">
        <f t="shared" si="1"/>
        <v>3.6458333333333335</v>
      </c>
      <c r="M31" s="22">
        <f t="shared" si="1"/>
        <v>3.6458333333333335</v>
      </c>
      <c r="N31" s="23">
        <f t="shared" si="2"/>
        <v>7</v>
      </c>
      <c r="O31" s="23">
        <f t="shared" si="3"/>
        <v>35</v>
      </c>
      <c r="P31" s="23">
        <f t="shared" si="3"/>
        <v>35</v>
      </c>
      <c r="Q31" s="23">
        <f t="shared" si="3"/>
        <v>70</v>
      </c>
      <c r="R31" s="23">
        <f t="shared" si="3"/>
        <v>18</v>
      </c>
      <c r="S31" s="23">
        <f t="shared" si="3"/>
        <v>64</v>
      </c>
      <c r="T31" s="23">
        <f t="shared" si="4"/>
        <v>82</v>
      </c>
      <c r="U31" s="23">
        <f t="shared" si="5"/>
        <v>152</v>
      </c>
      <c r="V31" s="26">
        <f t="shared" si="6"/>
        <v>3.6458333333333335</v>
      </c>
      <c r="W31" s="25">
        <f t="shared" si="7"/>
        <v>53</v>
      </c>
      <c r="X31">
        <f>VLOOKUP(E31,'General IEC Material'!D:E,2,0)</f>
        <v>4502.1304564424518</v>
      </c>
    </row>
    <row r="32" spans="1:24" x14ac:dyDescent="0.3">
      <c r="A32" t="s">
        <v>706</v>
      </c>
      <c r="B32" t="s">
        <v>56</v>
      </c>
      <c r="C32" t="s">
        <v>62</v>
      </c>
      <c r="D32" t="s">
        <v>63</v>
      </c>
      <c r="E32" t="s">
        <v>156</v>
      </c>
      <c r="F32">
        <v>220</v>
      </c>
      <c r="G32">
        <v>220</v>
      </c>
      <c r="H32">
        <v>440</v>
      </c>
      <c r="I32">
        <v>110</v>
      </c>
      <c r="J32">
        <v>370</v>
      </c>
      <c r="K32">
        <v>480</v>
      </c>
      <c r="L32" s="22">
        <f t="shared" si="1"/>
        <v>2.2916666666666665</v>
      </c>
      <c r="M32" s="22">
        <f t="shared" si="1"/>
        <v>2.2916666666666665</v>
      </c>
      <c r="N32" s="23">
        <f t="shared" si="2"/>
        <v>5</v>
      </c>
      <c r="O32" s="23">
        <f t="shared" si="3"/>
        <v>22</v>
      </c>
      <c r="P32" s="23">
        <f t="shared" si="3"/>
        <v>22</v>
      </c>
      <c r="Q32" s="23">
        <f t="shared" si="3"/>
        <v>44</v>
      </c>
      <c r="R32" s="23">
        <f t="shared" si="3"/>
        <v>11</v>
      </c>
      <c r="S32" s="23">
        <f t="shared" si="3"/>
        <v>37</v>
      </c>
      <c r="T32" s="23">
        <f t="shared" si="4"/>
        <v>48</v>
      </c>
      <c r="U32" s="23">
        <f t="shared" si="5"/>
        <v>92</v>
      </c>
      <c r="V32" s="26">
        <f t="shared" si="6"/>
        <v>2.2916666666666665</v>
      </c>
      <c r="W32" s="25">
        <f t="shared" si="7"/>
        <v>33</v>
      </c>
      <c r="X32">
        <f>VLOOKUP(E32,'General IEC Material'!D:E,2,0)</f>
        <v>6480.4557840070775</v>
      </c>
    </row>
    <row r="33" spans="1:24" x14ac:dyDescent="0.3">
      <c r="A33" t="s">
        <v>706</v>
      </c>
      <c r="B33" t="s">
        <v>56</v>
      </c>
      <c r="C33" t="s">
        <v>62</v>
      </c>
      <c r="D33" t="s">
        <v>63</v>
      </c>
      <c r="E33" t="s">
        <v>157</v>
      </c>
      <c r="F33">
        <v>280</v>
      </c>
      <c r="G33">
        <v>280</v>
      </c>
      <c r="H33">
        <v>560</v>
      </c>
      <c r="I33">
        <v>140</v>
      </c>
      <c r="J33">
        <v>490</v>
      </c>
      <c r="K33">
        <v>630</v>
      </c>
      <c r="L33" s="22">
        <f t="shared" si="1"/>
        <v>2.9166666666666665</v>
      </c>
      <c r="M33" s="22">
        <f t="shared" si="1"/>
        <v>2.9166666666666665</v>
      </c>
      <c r="N33" s="23">
        <f t="shared" si="2"/>
        <v>6</v>
      </c>
      <c r="O33" s="23">
        <f t="shared" si="3"/>
        <v>28</v>
      </c>
      <c r="P33" s="23">
        <f t="shared" si="3"/>
        <v>28</v>
      </c>
      <c r="Q33" s="23">
        <f t="shared" si="3"/>
        <v>56</v>
      </c>
      <c r="R33" s="23">
        <f t="shared" si="3"/>
        <v>14</v>
      </c>
      <c r="S33" s="23">
        <f t="shared" si="3"/>
        <v>49</v>
      </c>
      <c r="T33" s="23">
        <f t="shared" si="4"/>
        <v>63</v>
      </c>
      <c r="U33" s="23">
        <f t="shared" si="5"/>
        <v>119</v>
      </c>
      <c r="V33" s="26">
        <f t="shared" si="6"/>
        <v>2.9166666666666665</v>
      </c>
      <c r="W33" s="25">
        <f t="shared" si="7"/>
        <v>42</v>
      </c>
      <c r="X33">
        <f>VLOOKUP(E33,'General IEC Material'!D:E,2,0)</f>
        <v>7640.5849634923015</v>
      </c>
    </row>
    <row r="34" spans="1:24" x14ac:dyDescent="0.3">
      <c r="A34" t="s">
        <v>706</v>
      </c>
      <c r="B34" t="s">
        <v>56</v>
      </c>
      <c r="C34" t="s">
        <v>62</v>
      </c>
      <c r="D34" t="s">
        <v>63</v>
      </c>
      <c r="E34" t="s">
        <v>158</v>
      </c>
      <c r="F34">
        <v>350</v>
      </c>
      <c r="G34">
        <v>350</v>
      </c>
      <c r="H34">
        <v>700</v>
      </c>
      <c r="I34">
        <v>180</v>
      </c>
      <c r="J34">
        <v>610</v>
      </c>
      <c r="K34">
        <v>790</v>
      </c>
      <c r="L34" s="22">
        <f t="shared" si="1"/>
        <v>3.6458333333333335</v>
      </c>
      <c r="M34" s="22">
        <f t="shared" si="1"/>
        <v>3.6458333333333335</v>
      </c>
      <c r="N34" s="23">
        <f t="shared" si="2"/>
        <v>7</v>
      </c>
      <c r="O34" s="23">
        <f t="shared" si="3"/>
        <v>35</v>
      </c>
      <c r="P34" s="23">
        <f t="shared" si="3"/>
        <v>35</v>
      </c>
      <c r="Q34" s="23">
        <f t="shared" si="3"/>
        <v>70</v>
      </c>
      <c r="R34" s="23">
        <f t="shared" si="3"/>
        <v>18</v>
      </c>
      <c r="S34" s="23">
        <f t="shared" si="3"/>
        <v>61</v>
      </c>
      <c r="T34" s="23">
        <f t="shared" si="4"/>
        <v>79</v>
      </c>
      <c r="U34" s="23">
        <f t="shared" si="5"/>
        <v>149</v>
      </c>
      <c r="V34" s="26">
        <f t="shared" si="6"/>
        <v>3.6458333333333335</v>
      </c>
      <c r="W34" s="25">
        <f t="shared" si="7"/>
        <v>53</v>
      </c>
      <c r="X34">
        <f>VLOOKUP(E34,'General IEC Material'!D:E,2,0)</f>
        <v>9903.4029586975921</v>
      </c>
    </row>
    <row r="35" spans="1:24" x14ac:dyDescent="0.3">
      <c r="A35" t="s">
        <v>706</v>
      </c>
      <c r="B35" t="s">
        <v>56</v>
      </c>
      <c r="C35" t="s">
        <v>62</v>
      </c>
      <c r="D35" t="s">
        <v>63</v>
      </c>
      <c r="E35" t="s">
        <v>159</v>
      </c>
      <c r="F35">
        <v>170</v>
      </c>
      <c r="G35">
        <v>170</v>
      </c>
      <c r="H35">
        <v>340</v>
      </c>
      <c r="I35">
        <v>90</v>
      </c>
      <c r="J35">
        <v>280</v>
      </c>
      <c r="K35">
        <v>370</v>
      </c>
      <c r="L35" s="22">
        <f t="shared" si="1"/>
        <v>1.7708333333333333</v>
      </c>
      <c r="M35" s="22">
        <f t="shared" si="1"/>
        <v>1.7708333333333333</v>
      </c>
      <c r="N35" s="23">
        <f t="shared" si="2"/>
        <v>4</v>
      </c>
      <c r="O35" s="23">
        <f t="shared" si="3"/>
        <v>17</v>
      </c>
      <c r="P35" s="23">
        <f t="shared" si="3"/>
        <v>17</v>
      </c>
      <c r="Q35" s="23">
        <f t="shared" si="3"/>
        <v>34</v>
      </c>
      <c r="R35" s="23">
        <f t="shared" si="3"/>
        <v>9</v>
      </c>
      <c r="S35" s="23">
        <f t="shared" si="3"/>
        <v>28</v>
      </c>
      <c r="T35" s="23">
        <f t="shared" si="4"/>
        <v>37</v>
      </c>
      <c r="U35" s="23">
        <f t="shared" si="5"/>
        <v>71</v>
      </c>
      <c r="V35" s="26">
        <f t="shared" si="6"/>
        <v>1.7708333333333333</v>
      </c>
      <c r="W35" s="25">
        <f t="shared" si="7"/>
        <v>26</v>
      </c>
      <c r="X35">
        <f>VLOOKUP(E35,'General IEC Material'!D:E,2,0)</f>
        <v>3999.9773566070617</v>
      </c>
    </row>
    <row r="36" spans="1:24" x14ac:dyDescent="0.3">
      <c r="A36" t="s">
        <v>706</v>
      </c>
      <c r="B36" t="s">
        <v>56</v>
      </c>
      <c r="C36" t="s">
        <v>62</v>
      </c>
      <c r="D36" t="s">
        <v>63</v>
      </c>
      <c r="E36" t="s">
        <v>160</v>
      </c>
      <c r="F36">
        <v>180</v>
      </c>
      <c r="G36">
        <v>180</v>
      </c>
      <c r="H36">
        <v>360</v>
      </c>
      <c r="I36">
        <v>90</v>
      </c>
      <c r="J36">
        <v>310</v>
      </c>
      <c r="K36">
        <v>400</v>
      </c>
      <c r="L36" s="22">
        <f t="shared" si="1"/>
        <v>1.875</v>
      </c>
      <c r="M36" s="22">
        <f t="shared" si="1"/>
        <v>1.875</v>
      </c>
      <c r="N36" s="23">
        <f t="shared" si="2"/>
        <v>4</v>
      </c>
      <c r="O36" s="23">
        <f t="shared" si="3"/>
        <v>18</v>
      </c>
      <c r="P36" s="23">
        <f t="shared" si="3"/>
        <v>18</v>
      </c>
      <c r="Q36" s="23">
        <f t="shared" si="3"/>
        <v>36</v>
      </c>
      <c r="R36" s="23">
        <f t="shared" si="3"/>
        <v>9</v>
      </c>
      <c r="S36" s="23">
        <f t="shared" si="3"/>
        <v>31</v>
      </c>
      <c r="T36" s="23">
        <f t="shared" si="4"/>
        <v>40</v>
      </c>
      <c r="U36" s="23">
        <f t="shared" si="5"/>
        <v>76</v>
      </c>
      <c r="V36" s="26">
        <f t="shared" si="6"/>
        <v>1.875</v>
      </c>
      <c r="W36" s="25">
        <f t="shared" si="7"/>
        <v>27</v>
      </c>
      <c r="X36">
        <f>VLOOKUP(E36,'General IEC Material'!D:E,2,0)</f>
        <v>4187.0999689770433</v>
      </c>
    </row>
    <row r="37" spans="1:24" x14ac:dyDescent="0.3">
      <c r="A37" t="s">
        <v>706</v>
      </c>
      <c r="B37" t="s">
        <v>56</v>
      </c>
      <c r="C37" t="s">
        <v>62</v>
      </c>
      <c r="D37" t="s">
        <v>63</v>
      </c>
      <c r="E37" t="s">
        <v>161</v>
      </c>
      <c r="F37">
        <v>170</v>
      </c>
      <c r="G37">
        <v>170</v>
      </c>
      <c r="H37">
        <v>340</v>
      </c>
      <c r="I37">
        <v>90</v>
      </c>
      <c r="J37">
        <v>280</v>
      </c>
      <c r="K37">
        <v>370</v>
      </c>
      <c r="L37" s="22">
        <f t="shared" si="1"/>
        <v>1.7708333333333333</v>
      </c>
      <c r="M37" s="22">
        <f t="shared" si="1"/>
        <v>1.7708333333333333</v>
      </c>
      <c r="N37" s="23">
        <f t="shared" si="2"/>
        <v>4</v>
      </c>
      <c r="O37" s="23">
        <f t="shared" si="3"/>
        <v>17</v>
      </c>
      <c r="P37" s="23">
        <f t="shared" si="3"/>
        <v>17</v>
      </c>
      <c r="Q37" s="23">
        <f t="shared" si="3"/>
        <v>34</v>
      </c>
      <c r="R37" s="23">
        <f t="shared" si="3"/>
        <v>9</v>
      </c>
      <c r="S37" s="23">
        <f t="shared" si="3"/>
        <v>28</v>
      </c>
      <c r="T37" s="23">
        <f t="shared" si="4"/>
        <v>37</v>
      </c>
      <c r="U37" s="23">
        <f t="shared" si="5"/>
        <v>71</v>
      </c>
      <c r="V37" s="26">
        <f t="shared" si="6"/>
        <v>1.7708333333333333</v>
      </c>
      <c r="W37" s="25">
        <f t="shared" si="7"/>
        <v>26</v>
      </c>
      <c r="X37">
        <f>VLOOKUP(E37,'General IEC Material'!D:E,2,0)</f>
        <v>3622.5944299753223</v>
      </c>
    </row>
    <row r="38" spans="1:24" x14ac:dyDescent="0.3">
      <c r="A38" t="s">
        <v>706</v>
      </c>
      <c r="B38" t="s">
        <v>56</v>
      </c>
      <c r="C38" t="s">
        <v>62</v>
      </c>
      <c r="D38" t="s">
        <v>63</v>
      </c>
      <c r="E38" t="s">
        <v>162</v>
      </c>
      <c r="F38">
        <v>180</v>
      </c>
      <c r="G38">
        <v>180</v>
      </c>
      <c r="H38">
        <v>360</v>
      </c>
      <c r="I38">
        <v>90</v>
      </c>
      <c r="J38">
        <v>310</v>
      </c>
      <c r="K38">
        <v>400</v>
      </c>
      <c r="L38" s="22">
        <f t="shared" si="1"/>
        <v>1.875</v>
      </c>
      <c r="M38" s="22">
        <f t="shared" si="1"/>
        <v>1.875</v>
      </c>
      <c r="N38" s="23">
        <f t="shared" si="2"/>
        <v>4</v>
      </c>
      <c r="O38" s="23">
        <f t="shared" si="3"/>
        <v>18</v>
      </c>
      <c r="P38" s="23">
        <f t="shared" si="3"/>
        <v>18</v>
      </c>
      <c r="Q38" s="23">
        <f t="shared" si="3"/>
        <v>36</v>
      </c>
      <c r="R38" s="23">
        <f t="shared" si="3"/>
        <v>9</v>
      </c>
      <c r="S38" s="23">
        <f t="shared" si="3"/>
        <v>31</v>
      </c>
      <c r="T38" s="23">
        <f t="shared" si="4"/>
        <v>40</v>
      </c>
      <c r="U38" s="23">
        <f t="shared" si="5"/>
        <v>76</v>
      </c>
      <c r="V38" s="26">
        <f t="shared" si="6"/>
        <v>1.875</v>
      </c>
      <c r="W38" s="25">
        <f t="shared" si="7"/>
        <v>27</v>
      </c>
      <c r="X38">
        <f>VLOOKUP(E38,'General IEC Material'!D:E,2,0)</f>
        <v>4155.5553014245706</v>
      </c>
    </row>
    <row r="39" spans="1:24" x14ac:dyDescent="0.3">
      <c r="A39" t="s">
        <v>706</v>
      </c>
      <c r="B39" t="s">
        <v>56</v>
      </c>
      <c r="C39" t="s">
        <v>62</v>
      </c>
      <c r="D39" t="s">
        <v>63</v>
      </c>
      <c r="E39" t="s">
        <v>163</v>
      </c>
      <c r="F39">
        <v>120</v>
      </c>
      <c r="G39">
        <v>120</v>
      </c>
      <c r="H39">
        <v>240</v>
      </c>
      <c r="I39">
        <v>60</v>
      </c>
      <c r="J39">
        <v>190</v>
      </c>
      <c r="K39">
        <v>250</v>
      </c>
      <c r="L39" s="22">
        <f t="shared" si="1"/>
        <v>1.25</v>
      </c>
      <c r="M39" s="22">
        <f t="shared" si="1"/>
        <v>1.25</v>
      </c>
      <c r="N39" s="23">
        <f t="shared" si="2"/>
        <v>3</v>
      </c>
      <c r="O39" s="23">
        <f t="shared" si="3"/>
        <v>12</v>
      </c>
      <c r="P39" s="23">
        <f t="shared" si="3"/>
        <v>12</v>
      </c>
      <c r="Q39" s="23">
        <f t="shared" si="3"/>
        <v>24</v>
      </c>
      <c r="R39" s="23">
        <f t="shared" si="3"/>
        <v>6</v>
      </c>
      <c r="S39" s="23">
        <f t="shared" si="3"/>
        <v>19</v>
      </c>
      <c r="T39" s="23">
        <f t="shared" si="4"/>
        <v>25</v>
      </c>
      <c r="U39" s="23">
        <f t="shared" si="5"/>
        <v>49</v>
      </c>
      <c r="V39" s="26">
        <f t="shared" si="6"/>
        <v>1.25</v>
      </c>
      <c r="W39" s="25">
        <f t="shared" si="7"/>
        <v>18</v>
      </c>
      <c r="X39">
        <f>VLOOKUP(E39,'General IEC Material'!D:E,2,0)</f>
        <v>3387.1946248299919</v>
      </c>
    </row>
    <row r="40" spans="1:24" x14ac:dyDescent="0.3">
      <c r="A40" t="s">
        <v>706</v>
      </c>
      <c r="B40" t="s">
        <v>56</v>
      </c>
      <c r="C40" t="s">
        <v>62</v>
      </c>
      <c r="D40" t="s">
        <v>63</v>
      </c>
      <c r="E40" t="s">
        <v>164</v>
      </c>
      <c r="F40">
        <v>120</v>
      </c>
      <c r="G40">
        <v>120</v>
      </c>
      <c r="H40">
        <v>240</v>
      </c>
      <c r="I40">
        <v>60</v>
      </c>
      <c r="J40">
        <v>190</v>
      </c>
      <c r="K40">
        <v>250</v>
      </c>
      <c r="L40" s="22">
        <f t="shared" si="1"/>
        <v>1.25</v>
      </c>
      <c r="M40" s="22">
        <f t="shared" si="1"/>
        <v>1.25</v>
      </c>
      <c r="N40" s="23">
        <f t="shared" si="2"/>
        <v>3</v>
      </c>
      <c r="O40" s="23">
        <f t="shared" si="3"/>
        <v>12</v>
      </c>
      <c r="P40" s="23">
        <f t="shared" si="3"/>
        <v>12</v>
      </c>
      <c r="Q40" s="23">
        <f t="shared" si="3"/>
        <v>24</v>
      </c>
      <c r="R40" s="23">
        <f t="shared" si="3"/>
        <v>6</v>
      </c>
      <c r="S40" s="23">
        <f t="shared" si="3"/>
        <v>19</v>
      </c>
      <c r="T40" s="23">
        <f t="shared" si="4"/>
        <v>25</v>
      </c>
      <c r="U40" s="23">
        <f t="shared" si="5"/>
        <v>49</v>
      </c>
      <c r="V40" s="26">
        <f t="shared" si="6"/>
        <v>1.25</v>
      </c>
      <c r="W40" s="25">
        <f t="shared" si="7"/>
        <v>18</v>
      </c>
      <c r="X40">
        <f>VLOOKUP(E40,'General IEC Material'!D:E,2,0)</f>
        <v>3277.8467276223732</v>
      </c>
    </row>
    <row r="41" spans="1:24" x14ac:dyDescent="0.3">
      <c r="A41" t="s">
        <v>706</v>
      </c>
      <c r="B41" t="s">
        <v>56</v>
      </c>
      <c r="C41" t="s">
        <v>62</v>
      </c>
      <c r="D41" t="s">
        <v>63</v>
      </c>
      <c r="E41" t="s">
        <v>165</v>
      </c>
      <c r="F41">
        <v>320</v>
      </c>
      <c r="G41">
        <v>320</v>
      </c>
      <c r="H41">
        <v>640</v>
      </c>
      <c r="I41">
        <v>160</v>
      </c>
      <c r="J41">
        <v>560</v>
      </c>
      <c r="K41">
        <v>720</v>
      </c>
      <c r="L41" s="22">
        <f t="shared" si="1"/>
        <v>3.3333333333333335</v>
      </c>
      <c r="M41" s="22">
        <f t="shared" si="1"/>
        <v>3.3333333333333335</v>
      </c>
      <c r="N41" s="23">
        <f t="shared" si="2"/>
        <v>7</v>
      </c>
      <c r="O41" s="23">
        <f t="shared" si="3"/>
        <v>32</v>
      </c>
      <c r="P41" s="23">
        <f t="shared" si="3"/>
        <v>32</v>
      </c>
      <c r="Q41" s="23">
        <f t="shared" si="3"/>
        <v>64</v>
      </c>
      <c r="R41" s="23">
        <f t="shared" si="3"/>
        <v>16</v>
      </c>
      <c r="S41" s="23">
        <f t="shared" si="3"/>
        <v>56</v>
      </c>
      <c r="T41" s="23">
        <f t="shared" si="4"/>
        <v>72</v>
      </c>
      <c r="U41" s="23">
        <f t="shared" si="5"/>
        <v>136</v>
      </c>
      <c r="V41" s="26">
        <f t="shared" si="6"/>
        <v>3.3333333333333335</v>
      </c>
      <c r="W41" s="25">
        <f t="shared" si="7"/>
        <v>48</v>
      </c>
      <c r="X41">
        <f>VLOOKUP(E41,'General IEC Material'!D:E,2,0)</f>
        <v>6098.3509012029444</v>
      </c>
    </row>
    <row r="42" spans="1:24" x14ac:dyDescent="0.3">
      <c r="A42" t="s">
        <v>706</v>
      </c>
      <c r="B42" t="s">
        <v>56</v>
      </c>
      <c r="C42" t="s">
        <v>62</v>
      </c>
      <c r="D42" t="s">
        <v>63</v>
      </c>
      <c r="E42" t="s">
        <v>166</v>
      </c>
      <c r="F42">
        <v>120</v>
      </c>
      <c r="G42">
        <v>120</v>
      </c>
      <c r="H42">
        <v>240</v>
      </c>
      <c r="I42">
        <v>60</v>
      </c>
      <c r="J42">
        <v>190</v>
      </c>
      <c r="K42">
        <v>250</v>
      </c>
      <c r="L42" s="22">
        <f t="shared" si="1"/>
        <v>1.25</v>
      </c>
      <c r="M42" s="22">
        <f t="shared" si="1"/>
        <v>1.25</v>
      </c>
      <c r="N42" s="23">
        <f t="shared" si="2"/>
        <v>3</v>
      </c>
      <c r="O42" s="23">
        <f t="shared" si="3"/>
        <v>12</v>
      </c>
      <c r="P42" s="23">
        <f t="shared" si="3"/>
        <v>12</v>
      </c>
      <c r="Q42" s="23">
        <f t="shared" si="3"/>
        <v>24</v>
      </c>
      <c r="R42" s="23">
        <f t="shared" si="3"/>
        <v>6</v>
      </c>
      <c r="S42" s="23">
        <f t="shared" si="3"/>
        <v>19</v>
      </c>
      <c r="T42" s="23">
        <f t="shared" si="4"/>
        <v>25</v>
      </c>
      <c r="U42" s="23">
        <f t="shared" si="5"/>
        <v>49</v>
      </c>
      <c r="V42" s="26">
        <f t="shared" si="6"/>
        <v>1.25</v>
      </c>
      <c r="W42" s="25">
        <f t="shared" si="7"/>
        <v>18</v>
      </c>
      <c r="X42">
        <f>VLOOKUP(E42,'General IEC Material'!D:E,2,0)</f>
        <v>3072.7841036860591</v>
      </c>
    </row>
    <row r="43" spans="1:24" x14ac:dyDescent="0.3">
      <c r="A43" t="s">
        <v>706</v>
      </c>
      <c r="B43" t="s">
        <v>56</v>
      </c>
      <c r="C43" t="s">
        <v>62</v>
      </c>
      <c r="D43" t="s">
        <v>63</v>
      </c>
      <c r="E43" t="s">
        <v>167</v>
      </c>
      <c r="F43">
        <v>140</v>
      </c>
      <c r="G43">
        <v>140</v>
      </c>
      <c r="H43">
        <v>280</v>
      </c>
      <c r="I43">
        <v>70</v>
      </c>
      <c r="J43">
        <v>230</v>
      </c>
      <c r="K43">
        <v>300</v>
      </c>
      <c r="L43" s="22">
        <f t="shared" si="1"/>
        <v>1.4583333333333333</v>
      </c>
      <c r="M43" s="22">
        <f t="shared" si="1"/>
        <v>1.4583333333333333</v>
      </c>
      <c r="N43" s="23">
        <f t="shared" si="2"/>
        <v>3</v>
      </c>
      <c r="O43" s="23">
        <f t="shared" si="3"/>
        <v>14</v>
      </c>
      <c r="P43" s="23">
        <f t="shared" si="3"/>
        <v>14</v>
      </c>
      <c r="Q43" s="23">
        <f t="shared" si="3"/>
        <v>28</v>
      </c>
      <c r="R43" s="23">
        <f t="shared" si="3"/>
        <v>7</v>
      </c>
      <c r="S43" s="23">
        <f t="shared" si="3"/>
        <v>23</v>
      </c>
      <c r="T43" s="23">
        <f t="shared" si="4"/>
        <v>30</v>
      </c>
      <c r="U43" s="23">
        <f t="shared" si="5"/>
        <v>58</v>
      </c>
      <c r="V43" s="26">
        <f t="shared" si="6"/>
        <v>1.4583333333333333</v>
      </c>
      <c r="W43" s="25">
        <f t="shared" si="7"/>
        <v>21</v>
      </c>
      <c r="X43">
        <f>VLOOKUP(E43,'General IEC Material'!D:E,2,0)</f>
        <v>3962.7449253212458</v>
      </c>
    </row>
    <row r="44" spans="1:24" x14ac:dyDescent="0.3">
      <c r="A44" t="s">
        <v>706</v>
      </c>
      <c r="B44" t="s">
        <v>56</v>
      </c>
      <c r="C44" t="s">
        <v>64</v>
      </c>
      <c r="D44" t="s">
        <v>65</v>
      </c>
      <c r="E44" t="s">
        <v>168</v>
      </c>
      <c r="F44">
        <v>200</v>
      </c>
      <c r="G44">
        <v>200</v>
      </c>
      <c r="H44">
        <v>400</v>
      </c>
      <c r="I44">
        <v>100</v>
      </c>
      <c r="J44">
        <v>350</v>
      </c>
      <c r="K44">
        <v>450</v>
      </c>
      <c r="L44" s="22">
        <f t="shared" si="1"/>
        <v>2.0833333333333335</v>
      </c>
      <c r="M44" s="22">
        <f t="shared" si="1"/>
        <v>2.0833333333333335</v>
      </c>
      <c r="N44" s="23">
        <f t="shared" si="2"/>
        <v>4</v>
      </c>
      <c r="O44" s="23">
        <f t="shared" si="3"/>
        <v>20</v>
      </c>
      <c r="P44" s="23">
        <f t="shared" si="3"/>
        <v>20</v>
      </c>
      <c r="Q44" s="23">
        <f t="shared" si="3"/>
        <v>40</v>
      </c>
      <c r="R44" s="23">
        <f t="shared" si="3"/>
        <v>10</v>
      </c>
      <c r="S44" s="23">
        <f t="shared" si="3"/>
        <v>35</v>
      </c>
      <c r="T44" s="23">
        <f t="shared" si="4"/>
        <v>45</v>
      </c>
      <c r="U44" s="23">
        <f t="shared" si="5"/>
        <v>85</v>
      </c>
      <c r="V44" s="26">
        <f t="shared" si="6"/>
        <v>2.0833333333333335</v>
      </c>
      <c r="W44" s="25">
        <f t="shared" si="7"/>
        <v>30</v>
      </c>
      <c r="X44">
        <f>VLOOKUP(E44,'General IEC Material'!D:E,2,0)</f>
        <v>5936.9436421507071</v>
      </c>
    </row>
    <row r="45" spans="1:24" x14ac:dyDescent="0.3">
      <c r="A45" t="s">
        <v>706</v>
      </c>
      <c r="B45" t="s">
        <v>56</v>
      </c>
      <c r="C45" t="s">
        <v>64</v>
      </c>
      <c r="D45" t="s">
        <v>65</v>
      </c>
      <c r="E45" t="s">
        <v>169</v>
      </c>
      <c r="F45">
        <v>320</v>
      </c>
      <c r="G45">
        <v>320</v>
      </c>
      <c r="H45">
        <v>640</v>
      </c>
      <c r="I45">
        <v>160</v>
      </c>
      <c r="J45">
        <v>550</v>
      </c>
      <c r="K45">
        <v>710</v>
      </c>
      <c r="L45" s="22">
        <f t="shared" si="1"/>
        <v>3.3333333333333335</v>
      </c>
      <c r="M45" s="22">
        <f t="shared" si="1"/>
        <v>3.3333333333333335</v>
      </c>
      <c r="N45" s="23">
        <f t="shared" si="2"/>
        <v>7</v>
      </c>
      <c r="O45" s="23">
        <f t="shared" si="3"/>
        <v>32</v>
      </c>
      <c r="P45" s="23">
        <f t="shared" si="3"/>
        <v>32</v>
      </c>
      <c r="Q45" s="23">
        <f t="shared" si="3"/>
        <v>64</v>
      </c>
      <c r="R45" s="23">
        <f t="shared" si="3"/>
        <v>16</v>
      </c>
      <c r="S45" s="23">
        <f t="shared" si="3"/>
        <v>55</v>
      </c>
      <c r="T45" s="23">
        <f t="shared" si="4"/>
        <v>71</v>
      </c>
      <c r="U45" s="23">
        <f t="shared" si="5"/>
        <v>135</v>
      </c>
      <c r="V45" s="26">
        <f t="shared" si="6"/>
        <v>3.3333333333333335</v>
      </c>
      <c r="W45" s="25">
        <f t="shared" si="7"/>
        <v>48</v>
      </c>
      <c r="X45">
        <f>VLOOKUP(E45,'General IEC Material'!D:E,2,0)</f>
        <v>12269.123326242327</v>
      </c>
    </row>
    <row r="46" spans="1:24" x14ac:dyDescent="0.3">
      <c r="A46" t="s">
        <v>706</v>
      </c>
      <c r="B46" t="s">
        <v>56</v>
      </c>
      <c r="C46" t="s">
        <v>64</v>
      </c>
      <c r="D46" t="s">
        <v>65</v>
      </c>
      <c r="E46" t="s">
        <v>170</v>
      </c>
      <c r="F46">
        <v>180</v>
      </c>
      <c r="G46">
        <v>180</v>
      </c>
      <c r="H46">
        <v>360</v>
      </c>
      <c r="I46">
        <v>90</v>
      </c>
      <c r="J46">
        <v>310</v>
      </c>
      <c r="K46">
        <v>400</v>
      </c>
      <c r="L46" s="22">
        <f t="shared" si="1"/>
        <v>1.875</v>
      </c>
      <c r="M46" s="22">
        <f t="shared" si="1"/>
        <v>1.875</v>
      </c>
      <c r="N46" s="23">
        <f t="shared" si="2"/>
        <v>4</v>
      </c>
      <c r="O46" s="23">
        <f t="shared" si="3"/>
        <v>18</v>
      </c>
      <c r="P46" s="23">
        <f t="shared" si="3"/>
        <v>18</v>
      </c>
      <c r="Q46" s="23">
        <f t="shared" si="3"/>
        <v>36</v>
      </c>
      <c r="R46" s="23">
        <f t="shared" si="3"/>
        <v>9</v>
      </c>
      <c r="S46" s="23">
        <f t="shared" si="3"/>
        <v>31</v>
      </c>
      <c r="T46" s="23">
        <f t="shared" si="4"/>
        <v>40</v>
      </c>
      <c r="U46" s="23">
        <f t="shared" si="5"/>
        <v>76</v>
      </c>
      <c r="V46" s="26">
        <f t="shared" si="6"/>
        <v>1.875</v>
      </c>
      <c r="W46" s="25">
        <f t="shared" si="7"/>
        <v>27</v>
      </c>
      <c r="X46">
        <f>VLOOKUP(E46,'General IEC Material'!D:E,2,0)</f>
        <v>5433.9284384455177</v>
      </c>
    </row>
    <row r="47" spans="1:24" x14ac:dyDescent="0.3">
      <c r="A47" t="s">
        <v>706</v>
      </c>
      <c r="B47" t="s">
        <v>56</v>
      </c>
      <c r="C47" t="s">
        <v>64</v>
      </c>
      <c r="D47" t="s">
        <v>65</v>
      </c>
      <c r="E47" t="s">
        <v>171</v>
      </c>
      <c r="F47">
        <v>390</v>
      </c>
      <c r="G47">
        <v>390</v>
      </c>
      <c r="H47">
        <v>780</v>
      </c>
      <c r="I47">
        <v>200</v>
      </c>
      <c r="J47">
        <v>690</v>
      </c>
      <c r="K47">
        <v>890</v>
      </c>
      <c r="L47" s="22">
        <f t="shared" si="1"/>
        <v>4.0625</v>
      </c>
      <c r="M47" s="22">
        <f t="shared" si="1"/>
        <v>4.0625</v>
      </c>
      <c r="N47" s="23">
        <f t="shared" si="2"/>
        <v>8</v>
      </c>
      <c r="O47" s="23">
        <f t="shared" si="3"/>
        <v>39</v>
      </c>
      <c r="P47" s="23">
        <f t="shared" si="3"/>
        <v>39</v>
      </c>
      <c r="Q47" s="23">
        <f t="shared" si="3"/>
        <v>78</v>
      </c>
      <c r="R47" s="23">
        <f t="shared" si="3"/>
        <v>20</v>
      </c>
      <c r="S47" s="23">
        <f t="shared" si="3"/>
        <v>69</v>
      </c>
      <c r="T47" s="23">
        <f t="shared" si="4"/>
        <v>89</v>
      </c>
      <c r="U47" s="23">
        <f t="shared" si="5"/>
        <v>167</v>
      </c>
      <c r="V47" s="26">
        <f t="shared" si="6"/>
        <v>4.0625</v>
      </c>
      <c r="W47" s="25">
        <f t="shared" si="7"/>
        <v>59</v>
      </c>
      <c r="X47">
        <f>VLOOKUP(E47,'General IEC Material'!D:E,2,0)</f>
        <v>12741.489003407762</v>
      </c>
    </row>
    <row r="48" spans="1:24" x14ac:dyDescent="0.3">
      <c r="A48" t="s">
        <v>706</v>
      </c>
      <c r="B48" t="s">
        <v>56</v>
      </c>
      <c r="C48" t="s">
        <v>64</v>
      </c>
      <c r="D48" t="s">
        <v>65</v>
      </c>
      <c r="E48" t="s">
        <v>172</v>
      </c>
      <c r="F48">
        <v>270</v>
      </c>
      <c r="G48">
        <v>270</v>
      </c>
      <c r="H48">
        <v>540</v>
      </c>
      <c r="I48">
        <v>140</v>
      </c>
      <c r="J48">
        <v>470</v>
      </c>
      <c r="K48">
        <v>610</v>
      </c>
      <c r="L48" s="22">
        <f t="shared" si="1"/>
        <v>2.8125</v>
      </c>
      <c r="M48" s="22">
        <f t="shared" si="1"/>
        <v>2.8125</v>
      </c>
      <c r="N48" s="23">
        <f t="shared" si="2"/>
        <v>6</v>
      </c>
      <c r="O48" s="23">
        <f t="shared" si="3"/>
        <v>27</v>
      </c>
      <c r="P48" s="23">
        <f t="shared" si="3"/>
        <v>27</v>
      </c>
      <c r="Q48" s="23">
        <f t="shared" si="3"/>
        <v>54</v>
      </c>
      <c r="R48" s="23">
        <f t="shared" si="3"/>
        <v>14</v>
      </c>
      <c r="S48" s="23">
        <f t="shared" si="3"/>
        <v>47</v>
      </c>
      <c r="T48" s="23">
        <f t="shared" si="4"/>
        <v>61</v>
      </c>
      <c r="U48" s="23">
        <f t="shared" si="5"/>
        <v>115</v>
      </c>
      <c r="V48" s="26">
        <f t="shared" si="6"/>
        <v>2.8125</v>
      </c>
      <c r="W48" s="25">
        <f t="shared" si="7"/>
        <v>41</v>
      </c>
      <c r="X48">
        <f>VLOOKUP(E48,'General IEC Material'!D:E,2,0)</f>
        <v>8121.7859407035066</v>
      </c>
    </row>
    <row r="49" spans="1:24" x14ac:dyDescent="0.3">
      <c r="A49" t="s">
        <v>706</v>
      </c>
      <c r="B49" t="s">
        <v>56</v>
      </c>
      <c r="C49" t="s">
        <v>64</v>
      </c>
      <c r="D49" t="s">
        <v>65</v>
      </c>
      <c r="E49" t="s">
        <v>173</v>
      </c>
      <c r="F49">
        <v>250</v>
      </c>
      <c r="G49">
        <v>250</v>
      </c>
      <c r="H49">
        <v>500</v>
      </c>
      <c r="I49">
        <v>130</v>
      </c>
      <c r="J49">
        <v>420</v>
      </c>
      <c r="K49">
        <v>550</v>
      </c>
      <c r="L49" s="22">
        <f t="shared" si="1"/>
        <v>2.6041666666666665</v>
      </c>
      <c r="M49" s="22">
        <f t="shared" si="1"/>
        <v>2.6041666666666665</v>
      </c>
      <c r="N49" s="23">
        <f t="shared" si="2"/>
        <v>5</v>
      </c>
      <c r="O49" s="23">
        <f t="shared" si="3"/>
        <v>25</v>
      </c>
      <c r="P49" s="23">
        <f t="shared" si="3"/>
        <v>25</v>
      </c>
      <c r="Q49" s="23">
        <f t="shared" si="3"/>
        <v>50</v>
      </c>
      <c r="R49" s="23">
        <f t="shared" si="3"/>
        <v>13</v>
      </c>
      <c r="S49" s="23">
        <f t="shared" si="3"/>
        <v>42</v>
      </c>
      <c r="T49" s="23">
        <f t="shared" si="4"/>
        <v>55</v>
      </c>
      <c r="U49" s="23">
        <f t="shared" si="5"/>
        <v>105</v>
      </c>
      <c r="V49" s="26">
        <f t="shared" si="6"/>
        <v>2.6041666666666665</v>
      </c>
      <c r="W49" s="25">
        <f t="shared" si="7"/>
        <v>38</v>
      </c>
      <c r="X49">
        <f>VLOOKUP(E49,'General IEC Material'!D:E,2,0)</f>
        <v>7951.0099788221451</v>
      </c>
    </row>
    <row r="50" spans="1:24" x14ac:dyDescent="0.3">
      <c r="A50" t="s">
        <v>706</v>
      </c>
      <c r="B50" t="s">
        <v>56</v>
      </c>
      <c r="C50" t="s">
        <v>64</v>
      </c>
      <c r="D50" t="s">
        <v>65</v>
      </c>
      <c r="E50" t="s">
        <v>174</v>
      </c>
      <c r="F50">
        <v>340</v>
      </c>
      <c r="G50">
        <v>340</v>
      </c>
      <c r="H50">
        <v>680</v>
      </c>
      <c r="I50">
        <v>170</v>
      </c>
      <c r="J50">
        <v>600</v>
      </c>
      <c r="K50">
        <v>770</v>
      </c>
      <c r="L50" s="22">
        <f t="shared" si="1"/>
        <v>3.5416666666666665</v>
      </c>
      <c r="M50" s="22">
        <f t="shared" si="1"/>
        <v>3.5416666666666665</v>
      </c>
      <c r="N50" s="23">
        <f t="shared" si="2"/>
        <v>7</v>
      </c>
      <c r="O50" s="23">
        <f t="shared" si="3"/>
        <v>34</v>
      </c>
      <c r="P50" s="23">
        <f t="shared" si="3"/>
        <v>34</v>
      </c>
      <c r="Q50" s="23">
        <f t="shared" si="3"/>
        <v>68</v>
      </c>
      <c r="R50" s="23">
        <f t="shared" si="3"/>
        <v>17</v>
      </c>
      <c r="S50" s="23">
        <f t="shared" si="3"/>
        <v>60</v>
      </c>
      <c r="T50" s="23">
        <f t="shared" si="4"/>
        <v>77</v>
      </c>
      <c r="U50" s="23">
        <f t="shared" si="5"/>
        <v>145</v>
      </c>
      <c r="V50" s="26">
        <f t="shared" si="6"/>
        <v>3.5416666666666665</v>
      </c>
      <c r="W50" s="25">
        <f t="shared" si="7"/>
        <v>51</v>
      </c>
      <c r="X50">
        <f>VLOOKUP(E50,'General IEC Material'!D:E,2,0)</f>
        <v>8290.1815668401759</v>
      </c>
    </row>
    <row r="51" spans="1:24" x14ac:dyDescent="0.3">
      <c r="A51" t="s">
        <v>706</v>
      </c>
      <c r="B51" t="s">
        <v>56</v>
      </c>
      <c r="C51" t="s">
        <v>64</v>
      </c>
      <c r="D51" t="s">
        <v>65</v>
      </c>
      <c r="E51" t="s">
        <v>175</v>
      </c>
      <c r="F51">
        <v>370</v>
      </c>
      <c r="G51">
        <v>370</v>
      </c>
      <c r="H51">
        <v>740</v>
      </c>
      <c r="I51">
        <v>190</v>
      </c>
      <c r="J51">
        <v>640</v>
      </c>
      <c r="K51">
        <v>830</v>
      </c>
      <c r="L51" s="22">
        <f t="shared" si="1"/>
        <v>3.8541666666666665</v>
      </c>
      <c r="M51" s="22">
        <f t="shared" si="1"/>
        <v>3.8541666666666665</v>
      </c>
      <c r="N51" s="23">
        <f t="shared" si="2"/>
        <v>8</v>
      </c>
      <c r="O51" s="23">
        <f t="shared" si="3"/>
        <v>37</v>
      </c>
      <c r="P51" s="23">
        <f t="shared" si="3"/>
        <v>37</v>
      </c>
      <c r="Q51" s="23">
        <f t="shared" si="3"/>
        <v>74</v>
      </c>
      <c r="R51" s="23">
        <f t="shared" si="3"/>
        <v>19</v>
      </c>
      <c r="S51" s="23">
        <f t="shared" si="3"/>
        <v>64</v>
      </c>
      <c r="T51" s="23">
        <f t="shared" si="4"/>
        <v>83</v>
      </c>
      <c r="U51" s="23">
        <f t="shared" si="5"/>
        <v>157</v>
      </c>
      <c r="V51" s="26">
        <f t="shared" si="6"/>
        <v>3.8541666666666665</v>
      </c>
      <c r="W51" s="25">
        <f t="shared" si="7"/>
        <v>56</v>
      </c>
      <c r="X51">
        <f>VLOOKUP(E51,'General IEC Material'!D:E,2,0)</f>
        <v>14168.600118459795</v>
      </c>
    </row>
    <row r="52" spans="1:24" x14ac:dyDescent="0.3">
      <c r="A52" t="s">
        <v>706</v>
      </c>
      <c r="B52" t="s">
        <v>56</v>
      </c>
      <c r="C52" t="s">
        <v>64</v>
      </c>
      <c r="D52" t="s">
        <v>66</v>
      </c>
      <c r="E52" t="s">
        <v>176</v>
      </c>
      <c r="F52">
        <v>290</v>
      </c>
      <c r="G52">
        <v>290</v>
      </c>
      <c r="H52">
        <v>580</v>
      </c>
      <c r="I52">
        <v>150</v>
      </c>
      <c r="J52">
        <v>500</v>
      </c>
      <c r="K52">
        <v>650</v>
      </c>
      <c r="L52" s="22">
        <f t="shared" si="1"/>
        <v>3.0208333333333335</v>
      </c>
      <c r="M52" s="22">
        <f t="shared" si="1"/>
        <v>3.0208333333333335</v>
      </c>
      <c r="N52" s="23">
        <f t="shared" si="2"/>
        <v>6</v>
      </c>
      <c r="O52" s="23">
        <f t="shared" si="3"/>
        <v>29</v>
      </c>
      <c r="P52" s="23">
        <f t="shared" si="3"/>
        <v>29</v>
      </c>
      <c r="Q52" s="23">
        <f t="shared" si="3"/>
        <v>58</v>
      </c>
      <c r="R52" s="23">
        <f t="shared" si="3"/>
        <v>15</v>
      </c>
      <c r="S52" s="23">
        <f t="shared" si="3"/>
        <v>50</v>
      </c>
      <c r="T52" s="23">
        <f t="shared" si="4"/>
        <v>65</v>
      </c>
      <c r="U52" s="23">
        <f t="shared" si="5"/>
        <v>123</v>
      </c>
      <c r="V52" s="26">
        <f t="shared" si="6"/>
        <v>3.0208333333333335</v>
      </c>
      <c r="W52" s="25">
        <f t="shared" si="7"/>
        <v>44</v>
      </c>
      <c r="X52">
        <f>VLOOKUP(E52,'General IEC Material'!D:E,2,0)</f>
        <v>10392.394042060745</v>
      </c>
    </row>
    <row r="53" spans="1:24" x14ac:dyDescent="0.3">
      <c r="A53" t="s">
        <v>706</v>
      </c>
      <c r="B53" t="s">
        <v>56</v>
      </c>
      <c r="C53" t="s">
        <v>64</v>
      </c>
      <c r="D53" t="s">
        <v>66</v>
      </c>
      <c r="E53" t="s">
        <v>177</v>
      </c>
      <c r="F53">
        <v>230</v>
      </c>
      <c r="G53">
        <v>230</v>
      </c>
      <c r="H53">
        <v>460</v>
      </c>
      <c r="I53">
        <v>120</v>
      </c>
      <c r="J53">
        <v>380</v>
      </c>
      <c r="K53">
        <v>500</v>
      </c>
      <c r="L53" s="22">
        <f t="shared" si="1"/>
        <v>2.3958333333333335</v>
      </c>
      <c r="M53" s="22">
        <f t="shared" si="1"/>
        <v>2.3958333333333335</v>
      </c>
      <c r="N53" s="23">
        <f t="shared" si="2"/>
        <v>5</v>
      </c>
      <c r="O53" s="23">
        <f t="shared" si="3"/>
        <v>23</v>
      </c>
      <c r="P53" s="23">
        <f t="shared" si="3"/>
        <v>23</v>
      </c>
      <c r="Q53" s="23">
        <f t="shared" si="3"/>
        <v>46</v>
      </c>
      <c r="R53" s="23">
        <f t="shared" si="3"/>
        <v>12</v>
      </c>
      <c r="S53" s="23">
        <f t="shared" si="3"/>
        <v>38</v>
      </c>
      <c r="T53" s="23">
        <f t="shared" si="4"/>
        <v>50</v>
      </c>
      <c r="U53" s="23">
        <f t="shared" si="5"/>
        <v>96</v>
      </c>
      <c r="V53" s="26">
        <f t="shared" si="6"/>
        <v>2.3958333333333335</v>
      </c>
      <c r="W53" s="25">
        <f t="shared" si="7"/>
        <v>35</v>
      </c>
      <c r="X53">
        <f>VLOOKUP(E53,'General IEC Material'!D:E,2,0)</f>
        <v>6594.3665042496887</v>
      </c>
    </row>
    <row r="54" spans="1:24" x14ac:dyDescent="0.3">
      <c r="A54" t="s">
        <v>706</v>
      </c>
      <c r="B54" t="s">
        <v>56</v>
      </c>
      <c r="C54" t="s">
        <v>64</v>
      </c>
      <c r="D54" t="s">
        <v>66</v>
      </c>
      <c r="E54" t="s">
        <v>178</v>
      </c>
      <c r="F54">
        <v>290</v>
      </c>
      <c r="G54">
        <v>290</v>
      </c>
      <c r="H54">
        <v>580</v>
      </c>
      <c r="I54">
        <v>150</v>
      </c>
      <c r="J54">
        <v>510</v>
      </c>
      <c r="K54">
        <v>660</v>
      </c>
      <c r="L54" s="22">
        <f t="shared" si="1"/>
        <v>3.0208333333333335</v>
      </c>
      <c r="M54" s="22">
        <f t="shared" si="1"/>
        <v>3.0208333333333335</v>
      </c>
      <c r="N54" s="23">
        <f t="shared" si="2"/>
        <v>6</v>
      </c>
      <c r="O54" s="23">
        <f t="shared" si="3"/>
        <v>29</v>
      </c>
      <c r="P54" s="23">
        <f t="shared" si="3"/>
        <v>29</v>
      </c>
      <c r="Q54" s="23">
        <f t="shared" si="3"/>
        <v>58</v>
      </c>
      <c r="R54" s="23">
        <f t="shared" si="3"/>
        <v>15</v>
      </c>
      <c r="S54" s="23">
        <f t="shared" si="3"/>
        <v>51</v>
      </c>
      <c r="T54" s="23">
        <f t="shared" si="4"/>
        <v>66</v>
      </c>
      <c r="U54" s="23">
        <f t="shared" si="5"/>
        <v>124</v>
      </c>
      <c r="V54" s="26">
        <f t="shared" si="6"/>
        <v>3.0208333333333335</v>
      </c>
      <c r="W54" s="25">
        <f t="shared" si="7"/>
        <v>44</v>
      </c>
      <c r="X54">
        <f>VLOOKUP(E54,'General IEC Material'!D:E,2,0)</f>
        <v>7938.173472878766</v>
      </c>
    </row>
    <row r="55" spans="1:24" x14ac:dyDescent="0.3">
      <c r="A55" t="s">
        <v>706</v>
      </c>
      <c r="B55" t="s">
        <v>56</v>
      </c>
      <c r="C55" t="s">
        <v>64</v>
      </c>
      <c r="D55" t="s">
        <v>66</v>
      </c>
      <c r="E55" t="s">
        <v>179</v>
      </c>
      <c r="F55">
        <v>470</v>
      </c>
      <c r="G55">
        <v>470</v>
      </c>
      <c r="H55">
        <v>940</v>
      </c>
      <c r="I55">
        <v>240</v>
      </c>
      <c r="J55">
        <v>830</v>
      </c>
      <c r="K55">
        <v>1070</v>
      </c>
      <c r="L55" s="22">
        <f t="shared" si="1"/>
        <v>4.895833333333333</v>
      </c>
      <c r="M55" s="22">
        <f t="shared" si="1"/>
        <v>4.895833333333333</v>
      </c>
      <c r="N55" s="23">
        <f t="shared" si="2"/>
        <v>10</v>
      </c>
      <c r="O55" s="23">
        <f t="shared" si="3"/>
        <v>47</v>
      </c>
      <c r="P55" s="23">
        <f t="shared" si="3"/>
        <v>47</v>
      </c>
      <c r="Q55" s="23">
        <f t="shared" si="3"/>
        <v>94</v>
      </c>
      <c r="R55" s="23">
        <f t="shared" si="3"/>
        <v>24</v>
      </c>
      <c r="S55" s="23">
        <f t="shared" si="3"/>
        <v>83</v>
      </c>
      <c r="T55" s="23">
        <f t="shared" si="4"/>
        <v>107</v>
      </c>
      <c r="U55" s="23">
        <f t="shared" si="5"/>
        <v>201</v>
      </c>
      <c r="V55" s="26">
        <f t="shared" si="6"/>
        <v>4.895833333333333</v>
      </c>
      <c r="W55" s="25">
        <f t="shared" si="7"/>
        <v>71</v>
      </c>
      <c r="X55">
        <f>VLOOKUP(E55,'General IEC Material'!D:E,2,0)</f>
        <v>14403.020931482919</v>
      </c>
    </row>
    <row r="56" spans="1:24" x14ac:dyDescent="0.3">
      <c r="A56" t="s">
        <v>706</v>
      </c>
      <c r="B56" t="s">
        <v>56</v>
      </c>
      <c r="C56" t="s">
        <v>64</v>
      </c>
      <c r="D56" t="s">
        <v>67</v>
      </c>
      <c r="E56" t="s">
        <v>180</v>
      </c>
      <c r="F56">
        <v>300</v>
      </c>
      <c r="G56">
        <v>300</v>
      </c>
      <c r="H56">
        <v>600</v>
      </c>
      <c r="I56">
        <v>150</v>
      </c>
      <c r="J56">
        <v>510</v>
      </c>
      <c r="K56">
        <v>660</v>
      </c>
      <c r="L56" s="22">
        <f t="shared" si="1"/>
        <v>3.125</v>
      </c>
      <c r="M56" s="22">
        <f t="shared" si="1"/>
        <v>3.125</v>
      </c>
      <c r="N56" s="23">
        <f t="shared" si="2"/>
        <v>6</v>
      </c>
      <c r="O56" s="23">
        <f t="shared" si="3"/>
        <v>30</v>
      </c>
      <c r="P56" s="23">
        <f t="shared" si="3"/>
        <v>30</v>
      </c>
      <c r="Q56" s="23">
        <f t="shared" si="3"/>
        <v>60</v>
      </c>
      <c r="R56" s="23">
        <f t="shared" si="3"/>
        <v>15</v>
      </c>
      <c r="S56" s="23">
        <f t="shared" si="3"/>
        <v>51</v>
      </c>
      <c r="T56" s="23">
        <f t="shared" si="4"/>
        <v>66</v>
      </c>
      <c r="U56" s="23">
        <f t="shared" si="5"/>
        <v>126</v>
      </c>
      <c r="V56" s="26">
        <f t="shared" si="6"/>
        <v>3.125</v>
      </c>
      <c r="W56" s="25">
        <f t="shared" si="7"/>
        <v>45</v>
      </c>
      <c r="X56">
        <f>VLOOKUP(E56,'General IEC Material'!D:E,2,0)</f>
        <v>9073.3864204687743</v>
      </c>
    </row>
    <row r="57" spans="1:24" x14ac:dyDescent="0.3">
      <c r="A57" t="s">
        <v>706</v>
      </c>
      <c r="B57" t="s">
        <v>56</v>
      </c>
      <c r="C57" t="s">
        <v>64</v>
      </c>
      <c r="D57" t="s">
        <v>67</v>
      </c>
      <c r="E57" t="s">
        <v>181</v>
      </c>
      <c r="F57">
        <v>440</v>
      </c>
      <c r="G57">
        <v>440</v>
      </c>
      <c r="H57">
        <v>880</v>
      </c>
      <c r="I57">
        <v>220</v>
      </c>
      <c r="J57">
        <v>760</v>
      </c>
      <c r="K57">
        <v>980</v>
      </c>
      <c r="L57" s="22">
        <f t="shared" si="1"/>
        <v>4.583333333333333</v>
      </c>
      <c r="M57" s="22">
        <f t="shared" si="1"/>
        <v>4.583333333333333</v>
      </c>
      <c r="N57" s="23">
        <f t="shared" si="2"/>
        <v>9</v>
      </c>
      <c r="O57" s="23">
        <f t="shared" si="3"/>
        <v>44</v>
      </c>
      <c r="P57" s="23">
        <f t="shared" si="3"/>
        <v>44</v>
      </c>
      <c r="Q57" s="23">
        <f t="shared" si="3"/>
        <v>88</v>
      </c>
      <c r="R57" s="23">
        <f t="shared" si="3"/>
        <v>22</v>
      </c>
      <c r="S57" s="23">
        <f t="shared" si="3"/>
        <v>76</v>
      </c>
      <c r="T57" s="23">
        <f t="shared" si="4"/>
        <v>98</v>
      </c>
      <c r="U57" s="23">
        <f t="shared" si="5"/>
        <v>186</v>
      </c>
      <c r="V57" s="26">
        <f t="shared" si="6"/>
        <v>4.583333333333333</v>
      </c>
      <c r="W57" s="25">
        <f t="shared" si="7"/>
        <v>66</v>
      </c>
      <c r="X57">
        <f>VLOOKUP(E57,'General IEC Material'!D:E,2,0)</f>
        <v>12466.518588069535</v>
      </c>
    </row>
    <row r="58" spans="1:24" x14ac:dyDescent="0.3">
      <c r="A58" t="s">
        <v>706</v>
      </c>
      <c r="B58" t="s">
        <v>56</v>
      </c>
      <c r="C58" t="s">
        <v>64</v>
      </c>
      <c r="D58" t="s">
        <v>67</v>
      </c>
      <c r="E58" t="s">
        <v>182</v>
      </c>
      <c r="F58">
        <v>480</v>
      </c>
      <c r="G58">
        <v>480</v>
      </c>
      <c r="H58">
        <v>960</v>
      </c>
      <c r="I58">
        <v>240</v>
      </c>
      <c r="J58">
        <v>840</v>
      </c>
      <c r="K58">
        <v>1080</v>
      </c>
      <c r="L58" s="22">
        <f t="shared" si="1"/>
        <v>5</v>
      </c>
      <c r="M58" s="22">
        <f t="shared" si="1"/>
        <v>5</v>
      </c>
      <c r="N58" s="23">
        <f t="shared" si="2"/>
        <v>10</v>
      </c>
      <c r="O58" s="23">
        <f t="shared" si="3"/>
        <v>48</v>
      </c>
      <c r="P58" s="23">
        <f t="shared" si="3"/>
        <v>48</v>
      </c>
      <c r="Q58" s="23">
        <f t="shared" si="3"/>
        <v>96</v>
      </c>
      <c r="R58" s="23">
        <f t="shared" si="3"/>
        <v>24</v>
      </c>
      <c r="S58" s="23">
        <f t="shared" si="3"/>
        <v>84</v>
      </c>
      <c r="T58" s="23">
        <f t="shared" si="4"/>
        <v>108</v>
      </c>
      <c r="U58" s="23">
        <f t="shared" si="5"/>
        <v>204</v>
      </c>
      <c r="V58" s="26">
        <f t="shared" si="6"/>
        <v>5</v>
      </c>
      <c r="W58" s="25">
        <f t="shared" si="7"/>
        <v>72</v>
      </c>
      <c r="X58">
        <f>VLOOKUP(E58,'General IEC Material'!D:E,2,0)</f>
        <v>13706.92247555896</v>
      </c>
    </row>
    <row r="59" spans="1:24" x14ac:dyDescent="0.3">
      <c r="A59" t="s">
        <v>706</v>
      </c>
      <c r="B59" t="s">
        <v>56</v>
      </c>
      <c r="C59" t="s">
        <v>64</v>
      </c>
      <c r="D59" t="s">
        <v>67</v>
      </c>
      <c r="E59" t="s">
        <v>183</v>
      </c>
      <c r="F59">
        <v>320</v>
      </c>
      <c r="G59">
        <v>320</v>
      </c>
      <c r="H59">
        <v>640</v>
      </c>
      <c r="I59">
        <v>160</v>
      </c>
      <c r="J59">
        <v>560</v>
      </c>
      <c r="K59">
        <v>720</v>
      </c>
      <c r="L59" s="22">
        <f t="shared" si="1"/>
        <v>3.3333333333333335</v>
      </c>
      <c r="M59" s="22">
        <f t="shared" si="1"/>
        <v>3.3333333333333335</v>
      </c>
      <c r="N59" s="23">
        <f t="shared" si="2"/>
        <v>7</v>
      </c>
      <c r="O59" s="23">
        <f t="shared" si="3"/>
        <v>32</v>
      </c>
      <c r="P59" s="23">
        <f t="shared" si="3"/>
        <v>32</v>
      </c>
      <c r="Q59" s="23">
        <f t="shared" si="3"/>
        <v>64</v>
      </c>
      <c r="R59" s="23">
        <f t="shared" si="3"/>
        <v>16</v>
      </c>
      <c r="S59" s="23">
        <f t="shared" si="3"/>
        <v>56</v>
      </c>
      <c r="T59" s="23">
        <f t="shared" si="4"/>
        <v>72</v>
      </c>
      <c r="U59" s="23">
        <f t="shared" si="5"/>
        <v>136</v>
      </c>
      <c r="V59" s="26">
        <f t="shared" si="6"/>
        <v>3.3333333333333335</v>
      </c>
      <c r="W59" s="25">
        <f t="shared" si="7"/>
        <v>48</v>
      </c>
      <c r="X59">
        <f>VLOOKUP(E59,'General IEC Material'!D:E,2,0)</f>
        <v>9154.5560927465449</v>
      </c>
    </row>
    <row r="60" spans="1:24" x14ac:dyDescent="0.3">
      <c r="A60" t="s">
        <v>706</v>
      </c>
      <c r="B60" t="s">
        <v>56</v>
      </c>
      <c r="C60" t="s">
        <v>64</v>
      </c>
      <c r="D60" t="s">
        <v>67</v>
      </c>
      <c r="E60" t="s">
        <v>184</v>
      </c>
      <c r="F60">
        <v>310</v>
      </c>
      <c r="G60">
        <v>310</v>
      </c>
      <c r="H60">
        <v>620</v>
      </c>
      <c r="I60">
        <v>160</v>
      </c>
      <c r="J60">
        <v>530</v>
      </c>
      <c r="K60">
        <v>690</v>
      </c>
      <c r="L60" s="22">
        <f t="shared" si="1"/>
        <v>3.2291666666666665</v>
      </c>
      <c r="M60" s="22">
        <f t="shared" si="1"/>
        <v>3.2291666666666665</v>
      </c>
      <c r="N60" s="23">
        <f t="shared" si="2"/>
        <v>6</v>
      </c>
      <c r="O60" s="23">
        <f t="shared" si="3"/>
        <v>31</v>
      </c>
      <c r="P60" s="23">
        <f t="shared" si="3"/>
        <v>31</v>
      </c>
      <c r="Q60" s="23">
        <f t="shared" si="3"/>
        <v>62</v>
      </c>
      <c r="R60" s="23">
        <f t="shared" si="3"/>
        <v>16</v>
      </c>
      <c r="S60" s="23">
        <f t="shared" si="3"/>
        <v>53</v>
      </c>
      <c r="T60" s="23">
        <f t="shared" si="4"/>
        <v>69</v>
      </c>
      <c r="U60" s="23">
        <f t="shared" si="5"/>
        <v>131</v>
      </c>
      <c r="V60" s="26">
        <f t="shared" si="6"/>
        <v>3.2291666666666665</v>
      </c>
      <c r="W60" s="25">
        <f t="shared" si="7"/>
        <v>47</v>
      </c>
      <c r="X60">
        <f>VLOOKUP(E60,'General IEC Material'!D:E,2,0)</f>
        <v>7449.8910609932063</v>
      </c>
    </row>
    <row r="61" spans="1:24" x14ac:dyDescent="0.3">
      <c r="A61" t="s">
        <v>706</v>
      </c>
      <c r="B61" t="s">
        <v>56</v>
      </c>
      <c r="C61" t="s">
        <v>64</v>
      </c>
      <c r="D61" t="s">
        <v>67</v>
      </c>
      <c r="E61" t="s">
        <v>185</v>
      </c>
      <c r="F61">
        <v>250</v>
      </c>
      <c r="G61">
        <v>250</v>
      </c>
      <c r="H61">
        <v>500</v>
      </c>
      <c r="I61">
        <v>130</v>
      </c>
      <c r="J61">
        <v>420</v>
      </c>
      <c r="K61">
        <v>550</v>
      </c>
      <c r="L61" s="22">
        <f t="shared" si="1"/>
        <v>2.6041666666666665</v>
      </c>
      <c r="M61" s="22">
        <f t="shared" si="1"/>
        <v>2.6041666666666665</v>
      </c>
      <c r="N61" s="23">
        <f t="shared" si="2"/>
        <v>5</v>
      </c>
      <c r="O61" s="23">
        <f t="shared" si="3"/>
        <v>25</v>
      </c>
      <c r="P61" s="23">
        <f t="shared" si="3"/>
        <v>25</v>
      </c>
      <c r="Q61" s="23">
        <f t="shared" si="3"/>
        <v>50</v>
      </c>
      <c r="R61" s="23">
        <f t="shared" si="3"/>
        <v>13</v>
      </c>
      <c r="S61" s="23">
        <f t="shared" si="3"/>
        <v>42</v>
      </c>
      <c r="T61" s="23">
        <f t="shared" si="4"/>
        <v>55</v>
      </c>
      <c r="U61" s="23">
        <f t="shared" si="5"/>
        <v>105</v>
      </c>
      <c r="V61" s="26">
        <f t="shared" si="6"/>
        <v>2.6041666666666665</v>
      </c>
      <c r="W61" s="25">
        <f t="shared" si="7"/>
        <v>38</v>
      </c>
      <c r="X61">
        <f>VLOOKUP(E61,'General IEC Material'!D:E,2,0)</f>
        <v>7547.9332549062365</v>
      </c>
    </row>
    <row r="62" spans="1:24" x14ac:dyDescent="0.3">
      <c r="A62" t="s">
        <v>706</v>
      </c>
      <c r="B62" t="s">
        <v>56</v>
      </c>
      <c r="C62" t="s">
        <v>64</v>
      </c>
      <c r="D62" t="s">
        <v>67</v>
      </c>
      <c r="E62" t="s">
        <v>186</v>
      </c>
      <c r="F62">
        <v>280</v>
      </c>
      <c r="G62">
        <v>280</v>
      </c>
      <c r="H62">
        <v>560</v>
      </c>
      <c r="I62">
        <v>140</v>
      </c>
      <c r="J62">
        <v>490</v>
      </c>
      <c r="K62">
        <v>630</v>
      </c>
      <c r="L62" s="22">
        <f t="shared" si="1"/>
        <v>2.9166666666666665</v>
      </c>
      <c r="M62" s="22">
        <f t="shared" si="1"/>
        <v>2.9166666666666665</v>
      </c>
      <c r="N62" s="23">
        <f t="shared" si="2"/>
        <v>6</v>
      </c>
      <c r="O62" s="23">
        <f t="shared" si="3"/>
        <v>28</v>
      </c>
      <c r="P62" s="23">
        <f t="shared" si="3"/>
        <v>28</v>
      </c>
      <c r="Q62" s="23">
        <f t="shared" si="3"/>
        <v>56</v>
      </c>
      <c r="R62" s="23">
        <f t="shared" si="3"/>
        <v>14</v>
      </c>
      <c r="S62" s="23">
        <f t="shared" si="3"/>
        <v>49</v>
      </c>
      <c r="T62" s="23">
        <f t="shared" si="4"/>
        <v>63</v>
      </c>
      <c r="U62" s="23">
        <f t="shared" si="5"/>
        <v>119</v>
      </c>
      <c r="V62" s="26">
        <f t="shared" si="6"/>
        <v>2.9166666666666665</v>
      </c>
      <c r="W62" s="25">
        <f t="shared" si="7"/>
        <v>42</v>
      </c>
      <c r="X62">
        <f>VLOOKUP(E62,'General IEC Material'!D:E,2,0)</f>
        <v>9240.7050016040193</v>
      </c>
    </row>
    <row r="63" spans="1:24" x14ac:dyDescent="0.3">
      <c r="A63" t="s">
        <v>706</v>
      </c>
      <c r="B63" t="s">
        <v>56</v>
      </c>
      <c r="C63" t="s">
        <v>64</v>
      </c>
      <c r="D63" t="s">
        <v>67</v>
      </c>
      <c r="E63" t="s">
        <v>187</v>
      </c>
      <c r="F63">
        <v>590</v>
      </c>
      <c r="G63">
        <v>590</v>
      </c>
      <c r="H63">
        <v>1180</v>
      </c>
      <c r="I63">
        <v>300</v>
      </c>
      <c r="J63">
        <v>1040</v>
      </c>
      <c r="K63">
        <v>1340</v>
      </c>
      <c r="L63" s="22">
        <f t="shared" si="1"/>
        <v>6.145833333333333</v>
      </c>
      <c r="M63" s="22">
        <f t="shared" si="1"/>
        <v>6.145833333333333</v>
      </c>
      <c r="N63" s="23">
        <f t="shared" si="2"/>
        <v>12</v>
      </c>
      <c r="O63" s="23">
        <f t="shared" si="3"/>
        <v>59</v>
      </c>
      <c r="P63" s="23">
        <f t="shared" si="3"/>
        <v>59</v>
      </c>
      <c r="Q63" s="23">
        <f t="shared" si="3"/>
        <v>118</v>
      </c>
      <c r="R63" s="23">
        <f t="shared" si="3"/>
        <v>30</v>
      </c>
      <c r="S63" s="23">
        <f t="shared" si="3"/>
        <v>104</v>
      </c>
      <c r="T63" s="23">
        <f t="shared" si="4"/>
        <v>134</v>
      </c>
      <c r="U63" s="23">
        <f t="shared" si="5"/>
        <v>252</v>
      </c>
      <c r="V63" s="26">
        <f t="shared" si="6"/>
        <v>6.145833333333333</v>
      </c>
      <c r="W63" s="25">
        <f t="shared" si="7"/>
        <v>89</v>
      </c>
      <c r="X63">
        <f>VLOOKUP(E63,'General IEC Material'!D:E,2,0)</f>
        <v>18919.006073243996</v>
      </c>
    </row>
    <row r="64" spans="1:24" x14ac:dyDescent="0.3">
      <c r="A64" t="s">
        <v>706</v>
      </c>
      <c r="B64" t="s">
        <v>56</v>
      </c>
      <c r="C64" t="s">
        <v>68</v>
      </c>
      <c r="D64" t="s">
        <v>69</v>
      </c>
      <c r="E64" t="s">
        <v>188</v>
      </c>
      <c r="F64">
        <v>610</v>
      </c>
      <c r="G64">
        <v>610</v>
      </c>
      <c r="H64">
        <v>1220</v>
      </c>
      <c r="I64">
        <v>310</v>
      </c>
      <c r="J64">
        <v>1060</v>
      </c>
      <c r="K64">
        <v>1370</v>
      </c>
      <c r="L64" s="22">
        <f t="shared" si="1"/>
        <v>6.354166666666667</v>
      </c>
      <c r="M64" s="22">
        <f t="shared" si="1"/>
        <v>6.354166666666667</v>
      </c>
      <c r="N64" s="23">
        <f t="shared" si="2"/>
        <v>13</v>
      </c>
      <c r="O64" s="23">
        <f t="shared" si="3"/>
        <v>61</v>
      </c>
      <c r="P64" s="23">
        <f t="shared" si="3"/>
        <v>61</v>
      </c>
      <c r="Q64" s="23">
        <f t="shared" si="3"/>
        <v>122</v>
      </c>
      <c r="R64" s="23">
        <f t="shared" si="3"/>
        <v>31</v>
      </c>
      <c r="S64" s="23">
        <f t="shared" si="3"/>
        <v>106</v>
      </c>
      <c r="T64" s="23">
        <f t="shared" si="4"/>
        <v>137</v>
      </c>
      <c r="U64" s="23">
        <f t="shared" si="5"/>
        <v>259</v>
      </c>
      <c r="V64" s="26">
        <f t="shared" si="6"/>
        <v>6.354166666666667</v>
      </c>
      <c r="W64" s="25">
        <f t="shared" si="7"/>
        <v>92</v>
      </c>
      <c r="X64">
        <f>VLOOKUP(E64,'General IEC Material'!D:E,2,0)</f>
        <v>12841.393381258858</v>
      </c>
    </row>
    <row r="65" spans="1:24" x14ac:dyDescent="0.3">
      <c r="A65" t="s">
        <v>706</v>
      </c>
      <c r="B65" t="s">
        <v>56</v>
      </c>
      <c r="C65" t="s">
        <v>68</v>
      </c>
      <c r="D65" t="s">
        <v>69</v>
      </c>
      <c r="E65" t="s">
        <v>189</v>
      </c>
      <c r="F65">
        <v>370</v>
      </c>
      <c r="G65">
        <v>370</v>
      </c>
      <c r="H65">
        <v>740</v>
      </c>
      <c r="I65">
        <v>190</v>
      </c>
      <c r="J65">
        <v>650</v>
      </c>
      <c r="K65">
        <v>840</v>
      </c>
      <c r="L65" s="22">
        <f t="shared" si="1"/>
        <v>3.8541666666666665</v>
      </c>
      <c r="M65" s="22">
        <f t="shared" si="1"/>
        <v>3.8541666666666665</v>
      </c>
      <c r="N65" s="23">
        <f t="shared" si="2"/>
        <v>8</v>
      </c>
      <c r="O65" s="23">
        <f t="shared" si="3"/>
        <v>37</v>
      </c>
      <c r="P65" s="23">
        <f t="shared" si="3"/>
        <v>37</v>
      </c>
      <c r="Q65" s="23">
        <f t="shared" si="3"/>
        <v>74</v>
      </c>
      <c r="R65" s="23">
        <f t="shared" si="3"/>
        <v>19</v>
      </c>
      <c r="S65" s="23">
        <f t="shared" si="3"/>
        <v>65</v>
      </c>
      <c r="T65" s="23">
        <f t="shared" si="4"/>
        <v>84</v>
      </c>
      <c r="U65" s="23">
        <f t="shared" si="5"/>
        <v>158</v>
      </c>
      <c r="V65" s="26">
        <f t="shared" si="6"/>
        <v>3.8541666666666665</v>
      </c>
      <c r="W65" s="25">
        <f t="shared" si="7"/>
        <v>56</v>
      </c>
      <c r="X65">
        <f>VLOOKUP(E65,'General IEC Material'!D:E,2,0)</f>
        <v>6694.967475906401</v>
      </c>
    </row>
    <row r="66" spans="1:24" x14ac:dyDescent="0.3">
      <c r="A66" t="s">
        <v>706</v>
      </c>
      <c r="B66" t="s">
        <v>56</v>
      </c>
      <c r="C66" t="s">
        <v>68</v>
      </c>
      <c r="D66" t="s">
        <v>69</v>
      </c>
      <c r="E66" t="s">
        <v>190</v>
      </c>
      <c r="F66">
        <v>410</v>
      </c>
      <c r="G66">
        <v>410</v>
      </c>
      <c r="H66">
        <v>820</v>
      </c>
      <c r="I66">
        <v>210</v>
      </c>
      <c r="J66">
        <v>720</v>
      </c>
      <c r="K66">
        <v>930</v>
      </c>
      <c r="L66" s="22">
        <f t="shared" si="1"/>
        <v>4.270833333333333</v>
      </c>
      <c r="M66" s="22">
        <f t="shared" si="1"/>
        <v>4.270833333333333</v>
      </c>
      <c r="N66" s="23">
        <f t="shared" si="2"/>
        <v>9</v>
      </c>
      <c r="O66" s="23">
        <f t="shared" ref="O66:S116" si="8">F66/10</f>
        <v>41</v>
      </c>
      <c r="P66" s="23">
        <f t="shared" si="8"/>
        <v>41</v>
      </c>
      <c r="Q66" s="23">
        <f t="shared" si="8"/>
        <v>82</v>
      </c>
      <c r="R66" s="23">
        <f t="shared" si="8"/>
        <v>21</v>
      </c>
      <c r="S66" s="23">
        <f t="shared" si="8"/>
        <v>72</v>
      </c>
      <c r="T66" s="23">
        <f t="shared" si="4"/>
        <v>93</v>
      </c>
      <c r="U66" s="23">
        <f t="shared" si="5"/>
        <v>175</v>
      </c>
      <c r="V66" s="26">
        <f t="shared" si="6"/>
        <v>4.270833333333333</v>
      </c>
      <c r="W66" s="25">
        <f t="shared" si="7"/>
        <v>62</v>
      </c>
      <c r="X66">
        <f>VLOOKUP(E66,'General IEC Material'!D:E,2,0)</f>
        <v>6396.0717419231642</v>
      </c>
    </row>
    <row r="67" spans="1:24" x14ac:dyDescent="0.3">
      <c r="A67" t="s">
        <v>706</v>
      </c>
      <c r="B67" t="s">
        <v>56</v>
      </c>
      <c r="C67" t="s">
        <v>68</v>
      </c>
      <c r="D67" t="s">
        <v>70</v>
      </c>
      <c r="E67" t="s">
        <v>191</v>
      </c>
      <c r="F67">
        <v>210</v>
      </c>
      <c r="G67">
        <v>210</v>
      </c>
      <c r="H67">
        <v>420</v>
      </c>
      <c r="I67">
        <v>110</v>
      </c>
      <c r="J67">
        <v>340</v>
      </c>
      <c r="K67">
        <v>450</v>
      </c>
      <c r="L67" s="22">
        <f t="shared" ref="L67:M130" si="9">F67/96</f>
        <v>2.1875</v>
      </c>
      <c r="M67" s="22">
        <f t="shared" si="9"/>
        <v>2.1875</v>
      </c>
      <c r="N67" s="23">
        <f t="shared" ref="N67:N130" si="10">ROUND(L67+M67,0)</f>
        <v>4</v>
      </c>
      <c r="O67" s="23">
        <f t="shared" si="8"/>
        <v>21</v>
      </c>
      <c r="P67" s="23">
        <f t="shared" si="8"/>
        <v>21</v>
      </c>
      <c r="Q67" s="23">
        <f t="shared" si="8"/>
        <v>42</v>
      </c>
      <c r="R67" s="23">
        <f t="shared" si="8"/>
        <v>11</v>
      </c>
      <c r="S67" s="23">
        <f t="shared" si="8"/>
        <v>34</v>
      </c>
      <c r="T67" s="23">
        <f t="shared" ref="T67:T130" si="11">SUM(R67:S67)</f>
        <v>45</v>
      </c>
      <c r="U67" s="23">
        <f t="shared" ref="U67:U130" si="12">Q67+T67</f>
        <v>87</v>
      </c>
      <c r="V67" s="26">
        <f t="shared" ref="V67:V130" si="13">L67</f>
        <v>2.1875</v>
      </c>
      <c r="W67" s="25">
        <f t="shared" ref="W67:W130" si="14">O67+R67</f>
        <v>32</v>
      </c>
      <c r="X67">
        <f>VLOOKUP(E67,'General IEC Material'!D:E,2,0)</f>
        <v>5031.8691805577928</v>
      </c>
    </row>
    <row r="68" spans="1:24" x14ac:dyDescent="0.3">
      <c r="A68" t="s">
        <v>706</v>
      </c>
      <c r="B68" t="s">
        <v>56</v>
      </c>
      <c r="C68" t="s">
        <v>68</v>
      </c>
      <c r="D68" t="s">
        <v>70</v>
      </c>
      <c r="E68" t="s">
        <v>192</v>
      </c>
      <c r="F68">
        <v>230</v>
      </c>
      <c r="G68">
        <v>230</v>
      </c>
      <c r="H68">
        <v>460</v>
      </c>
      <c r="I68">
        <v>120</v>
      </c>
      <c r="J68">
        <v>380</v>
      </c>
      <c r="K68">
        <v>500</v>
      </c>
      <c r="L68" s="22">
        <f t="shared" si="9"/>
        <v>2.3958333333333335</v>
      </c>
      <c r="M68" s="22">
        <f t="shared" si="9"/>
        <v>2.3958333333333335</v>
      </c>
      <c r="N68" s="23">
        <f t="shared" si="10"/>
        <v>5</v>
      </c>
      <c r="O68" s="23">
        <f t="shared" si="8"/>
        <v>23</v>
      </c>
      <c r="P68" s="23">
        <f t="shared" si="8"/>
        <v>23</v>
      </c>
      <c r="Q68" s="23">
        <f t="shared" si="8"/>
        <v>46</v>
      </c>
      <c r="R68" s="23">
        <f t="shared" si="8"/>
        <v>12</v>
      </c>
      <c r="S68" s="23">
        <f t="shared" si="8"/>
        <v>38</v>
      </c>
      <c r="T68" s="23">
        <f t="shared" si="11"/>
        <v>50</v>
      </c>
      <c r="U68" s="23">
        <f t="shared" si="12"/>
        <v>96</v>
      </c>
      <c r="V68" s="26">
        <f t="shared" si="13"/>
        <v>2.3958333333333335</v>
      </c>
      <c r="W68" s="25">
        <f t="shared" si="14"/>
        <v>35</v>
      </c>
      <c r="X68">
        <f>VLOOKUP(E68,'General IEC Material'!D:E,2,0)</f>
        <v>5018.4707594264164</v>
      </c>
    </row>
    <row r="69" spans="1:24" x14ac:dyDescent="0.3">
      <c r="A69" t="s">
        <v>706</v>
      </c>
      <c r="B69" t="s">
        <v>56</v>
      </c>
      <c r="C69" t="s">
        <v>68</v>
      </c>
      <c r="D69" t="s">
        <v>70</v>
      </c>
      <c r="E69" t="s">
        <v>193</v>
      </c>
      <c r="F69">
        <v>340</v>
      </c>
      <c r="G69">
        <v>340</v>
      </c>
      <c r="H69">
        <v>680</v>
      </c>
      <c r="I69">
        <v>170</v>
      </c>
      <c r="J69">
        <v>600</v>
      </c>
      <c r="K69">
        <v>770</v>
      </c>
      <c r="L69" s="22">
        <f t="shared" si="9"/>
        <v>3.5416666666666665</v>
      </c>
      <c r="M69" s="22">
        <f t="shared" si="9"/>
        <v>3.5416666666666665</v>
      </c>
      <c r="N69" s="23">
        <f t="shared" si="10"/>
        <v>7</v>
      </c>
      <c r="O69" s="23">
        <f t="shared" si="8"/>
        <v>34</v>
      </c>
      <c r="P69" s="23">
        <f t="shared" si="8"/>
        <v>34</v>
      </c>
      <c r="Q69" s="23">
        <f t="shared" si="8"/>
        <v>68</v>
      </c>
      <c r="R69" s="23">
        <f t="shared" si="8"/>
        <v>17</v>
      </c>
      <c r="S69" s="23">
        <f t="shared" si="8"/>
        <v>60</v>
      </c>
      <c r="T69" s="23">
        <f t="shared" si="11"/>
        <v>77</v>
      </c>
      <c r="U69" s="23">
        <f t="shared" si="12"/>
        <v>145</v>
      </c>
      <c r="V69" s="26">
        <f t="shared" si="13"/>
        <v>3.5416666666666665</v>
      </c>
      <c r="W69" s="25">
        <f t="shared" si="14"/>
        <v>51</v>
      </c>
      <c r="X69">
        <f>VLOOKUP(E69,'General IEC Material'!D:E,2,0)</f>
        <v>8307.8779349164997</v>
      </c>
    </row>
    <row r="70" spans="1:24" x14ac:dyDescent="0.3">
      <c r="A70" t="s">
        <v>706</v>
      </c>
      <c r="B70" t="s">
        <v>56</v>
      </c>
      <c r="C70" t="s">
        <v>68</v>
      </c>
      <c r="D70" t="s">
        <v>70</v>
      </c>
      <c r="E70" t="s">
        <v>194</v>
      </c>
      <c r="F70">
        <v>370</v>
      </c>
      <c r="G70">
        <v>370</v>
      </c>
      <c r="H70">
        <v>740</v>
      </c>
      <c r="I70">
        <v>190</v>
      </c>
      <c r="J70">
        <v>660</v>
      </c>
      <c r="K70">
        <v>850</v>
      </c>
      <c r="L70" s="22">
        <f t="shared" si="9"/>
        <v>3.8541666666666665</v>
      </c>
      <c r="M70" s="22">
        <f t="shared" si="9"/>
        <v>3.8541666666666665</v>
      </c>
      <c r="N70" s="23">
        <f t="shared" si="10"/>
        <v>8</v>
      </c>
      <c r="O70" s="23">
        <f t="shared" si="8"/>
        <v>37</v>
      </c>
      <c r="P70" s="23">
        <f t="shared" si="8"/>
        <v>37</v>
      </c>
      <c r="Q70" s="23">
        <f t="shared" si="8"/>
        <v>74</v>
      </c>
      <c r="R70" s="23">
        <f t="shared" si="8"/>
        <v>19</v>
      </c>
      <c r="S70" s="23">
        <f t="shared" si="8"/>
        <v>66</v>
      </c>
      <c r="T70" s="23">
        <f t="shared" si="11"/>
        <v>85</v>
      </c>
      <c r="U70" s="23">
        <f t="shared" si="12"/>
        <v>159</v>
      </c>
      <c r="V70" s="26">
        <f t="shared" si="13"/>
        <v>3.8541666666666665</v>
      </c>
      <c r="W70" s="25">
        <f t="shared" si="14"/>
        <v>56</v>
      </c>
      <c r="X70">
        <f>VLOOKUP(E70,'General IEC Material'!D:E,2,0)</f>
        <v>8586.0190786062012</v>
      </c>
    </row>
    <row r="71" spans="1:24" x14ac:dyDescent="0.3">
      <c r="A71" t="s">
        <v>706</v>
      </c>
      <c r="B71" t="s">
        <v>56</v>
      </c>
      <c r="C71" t="s">
        <v>68</v>
      </c>
      <c r="D71" t="s">
        <v>70</v>
      </c>
      <c r="E71" t="s">
        <v>195</v>
      </c>
      <c r="F71">
        <v>250</v>
      </c>
      <c r="G71">
        <v>250</v>
      </c>
      <c r="H71">
        <v>500</v>
      </c>
      <c r="I71">
        <v>130</v>
      </c>
      <c r="J71">
        <v>430</v>
      </c>
      <c r="K71">
        <v>560</v>
      </c>
      <c r="L71" s="22">
        <f t="shared" si="9"/>
        <v>2.6041666666666665</v>
      </c>
      <c r="M71" s="22">
        <f t="shared" si="9"/>
        <v>2.6041666666666665</v>
      </c>
      <c r="N71" s="23">
        <f t="shared" si="10"/>
        <v>5</v>
      </c>
      <c r="O71" s="23">
        <f t="shared" si="8"/>
        <v>25</v>
      </c>
      <c r="P71" s="23">
        <f t="shared" si="8"/>
        <v>25</v>
      </c>
      <c r="Q71" s="23">
        <f t="shared" si="8"/>
        <v>50</v>
      </c>
      <c r="R71" s="23">
        <f t="shared" si="8"/>
        <v>13</v>
      </c>
      <c r="S71" s="23">
        <f t="shared" si="8"/>
        <v>43</v>
      </c>
      <c r="T71" s="23">
        <f t="shared" si="11"/>
        <v>56</v>
      </c>
      <c r="U71" s="23">
        <f t="shared" si="12"/>
        <v>106</v>
      </c>
      <c r="V71" s="26">
        <f t="shared" si="13"/>
        <v>2.6041666666666665</v>
      </c>
      <c r="W71" s="25">
        <f t="shared" si="14"/>
        <v>38</v>
      </c>
      <c r="X71">
        <f>VLOOKUP(E71,'General IEC Material'!D:E,2,0)</f>
        <v>3576.272494179841</v>
      </c>
    </row>
    <row r="72" spans="1:24" x14ac:dyDescent="0.3">
      <c r="A72" t="s">
        <v>706</v>
      </c>
      <c r="B72" t="s">
        <v>56</v>
      </c>
      <c r="C72" t="s">
        <v>68</v>
      </c>
      <c r="D72" t="s">
        <v>71</v>
      </c>
      <c r="E72" t="s">
        <v>196</v>
      </c>
      <c r="F72">
        <v>240</v>
      </c>
      <c r="G72">
        <v>240</v>
      </c>
      <c r="H72">
        <v>480</v>
      </c>
      <c r="I72">
        <v>120</v>
      </c>
      <c r="J72">
        <v>410</v>
      </c>
      <c r="K72">
        <v>530</v>
      </c>
      <c r="L72" s="22">
        <f t="shared" si="9"/>
        <v>2.5</v>
      </c>
      <c r="M72" s="22">
        <f t="shared" si="9"/>
        <v>2.5</v>
      </c>
      <c r="N72" s="23">
        <f t="shared" si="10"/>
        <v>5</v>
      </c>
      <c r="O72" s="23">
        <f t="shared" si="8"/>
        <v>24</v>
      </c>
      <c r="P72" s="23">
        <f t="shared" si="8"/>
        <v>24</v>
      </c>
      <c r="Q72" s="23">
        <f t="shared" si="8"/>
        <v>48</v>
      </c>
      <c r="R72" s="23">
        <f t="shared" si="8"/>
        <v>12</v>
      </c>
      <c r="S72" s="23">
        <f t="shared" si="8"/>
        <v>41</v>
      </c>
      <c r="T72" s="23">
        <f t="shared" si="11"/>
        <v>53</v>
      </c>
      <c r="U72" s="23">
        <f t="shared" si="12"/>
        <v>101</v>
      </c>
      <c r="V72" s="26">
        <f t="shared" si="13"/>
        <v>2.5</v>
      </c>
      <c r="W72" s="25">
        <f t="shared" si="14"/>
        <v>36</v>
      </c>
      <c r="X72">
        <f>VLOOKUP(E72,'General IEC Material'!D:E,2,0)</f>
        <v>4723.9606963652641</v>
      </c>
    </row>
    <row r="73" spans="1:24" x14ac:dyDescent="0.3">
      <c r="A73" t="s">
        <v>706</v>
      </c>
      <c r="B73" t="s">
        <v>72</v>
      </c>
      <c r="C73" t="s">
        <v>73</v>
      </c>
      <c r="D73" t="s">
        <v>74</v>
      </c>
      <c r="E73" t="s">
        <v>197</v>
      </c>
      <c r="F73">
        <v>670</v>
      </c>
      <c r="G73">
        <v>670</v>
      </c>
      <c r="H73">
        <v>1340</v>
      </c>
      <c r="I73">
        <v>340</v>
      </c>
      <c r="J73">
        <v>1160</v>
      </c>
      <c r="K73">
        <v>1500</v>
      </c>
      <c r="L73" s="22">
        <f t="shared" si="9"/>
        <v>6.979166666666667</v>
      </c>
      <c r="M73" s="22">
        <f t="shared" si="9"/>
        <v>6.979166666666667</v>
      </c>
      <c r="N73" s="23">
        <f t="shared" si="10"/>
        <v>14</v>
      </c>
      <c r="O73" s="23">
        <f t="shared" si="8"/>
        <v>67</v>
      </c>
      <c r="P73" s="23">
        <f t="shared" si="8"/>
        <v>67</v>
      </c>
      <c r="Q73" s="23">
        <f t="shared" si="8"/>
        <v>134</v>
      </c>
      <c r="R73" s="23">
        <f t="shared" si="8"/>
        <v>34</v>
      </c>
      <c r="S73" s="23">
        <f t="shared" si="8"/>
        <v>116</v>
      </c>
      <c r="T73" s="23">
        <f t="shared" si="11"/>
        <v>150</v>
      </c>
      <c r="U73" s="23">
        <f t="shared" si="12"/>
        <v>284</v>
      </c>
      <c r="V73" s="26">
        <f t="shared" si="13"/>
        <v>6.979166666666667</v>
      </c>
      <c r="W73" s="25">
        <f t="shared" si="14"/>
        <v>101</v>
      </c>
      <c r="X73">
        <f>VLOOKUP(E73,'General IEC Material'!D:E,2,0)</f>
        <v>20136.879124428066</v>
      </c>
    </row>
    <row r="74" spans="1:24" x14ac:dyDescent="0.3">
      <c r="A74" t="s">
        <v>706</v>
      </c>
      <c r="B74" t="s">
        <v>72</v>
      </c>
      <c r="C74" t="s">
        <v>73</v>
      </c>
      <c r="D74" t="s">
        <v>74</v>
      </c>
      <c r="E74" t="s">
        <v>198</v>
      </c>
      <c r="F74">
        <v>810</v>
      </c>
      <c r="G74">
        <v>810</v>
      </c>
      <c r="H74">
        <v>1620</v>
      </c>
      <c r="I74">
        <v>410</v>
      </c>
      <c r="J74">
        <v>1430</v>
      </c>
      <c r="K74">
        <v>1840</v>
      </c>
      <c r="L74" s="22">
        <f t="shared" si="9"/>
        <v>8.4375</v>
      </c>
      <c r="M74" s="22">
        <f t="shared" si="9"/>
        <v>8.4375</v>
      </c>
      <c r="N74" s="23">
        <f t="shared" si="10"/>
        <v>17</v>
      </c>
      <c r="O74" s="23">
        <f t="shared" si="8"/>
        <v>81</v>
      </c>
      <c r="P74" s="23">
        <f t="shared" si="8"/>
        <v>81</v>
      </c>
      <c r="Q74" s="23">
        <f t="shared" si="8"/>
        <v>162</v>
      </c>
      <c r="R74" s="23">
        <f t="shared" si="8"/>
        <v>41</v>
      </c>
      <c r="S74" s="23">
        <f t="shared" si="8"/>
        <v>143</v>
      </c>
      <c r="T74" s="23">
        <f t="shared" si="11"/>
        <v>184</v>
      </c>
      <c r="U74" s="23">
        <f t="shared" si="12"/>
        <v>346</v>
      </c>
      <c r="V74" s="26">
        <f t="shared" si="13"/>
        <v>8.4375</v>
      </c>
      <c r="W74" s="25">
        <f t="shared" si="14"/>
        <v>122</v>
      </c>
      <c r="X74">
        <f>VLOOKUP(E74,'General IEC Material'!D:E,2,0)</f>
        <v>24218.024400525355</v>
      </c>
    </row>
    <row r="75" spans="1:24" x14ac:dyDescent="0.3">
      <c r="A75" t="s">
        <v>706</v>
      </c>
      <c r="B75" t="s">
        <v>72</v>
      </c>
      <c r="C75" t="s">
        <v>73</v>
      </c>
      <c r="D75" t="s">
        <v>74</v>
      </c>
      <c r="E75" t="s">
        <v>199</v>
      </c>
      <c r="F75">
        <v>1330</v>
      </c>
      <c r="G75">
        <v>1330</v>
      </c>
      <c r="H75">
        <v>2660</v>
      </c>
      <c r="I75">
        <v>670</v>
      </c>
      <c r="J75">
        <v>2360</v>
      </c>
      <c r="K75">
        <v>3030</v>
      </c>
      <c r="L75" s="22">
        <f t="shared" si="9"/>
        <v>13.854166666666666</v>
      </c>
      <c r="M75" s="22">
        <f t="shared" si="9"/>
        <v>13.854166666666666</v>
      </c>
      <c r="N75" s="23">
        <f t="shared" si="10"/>
        <v>28</v>
      </c>
      <c r="O75" s="23">
        <f t="shared" si="8"/>
        <v>133</v>
      </c>
      <c r="P75" s="23">
        <f t="shared" si="8"/>
        <v>133</v>
      </c>
      <c r="Q75" s="23">
        <f t="shared" si="8"/>
        <v>266</v>
      </c>
      <c r="R75" s="23">
        <f t="shared" si="8"/>
        <v>67</v>
      </c>
      <c r="S75" s="23">
        <f t="shared" si="8"/>
        <v>236</v>
      </c>
      <c r="T75" s="23">
        <f t="shared" si="11"/>
        <v>303</v>
      </c>
      <c r="U75" s="23">
        <f t="shared" si="12"/>
        <v>569</v>
      </c>
      <c r="V75" s="26">
        <f t="shared" si="13"/>
        <v>13.854166666666666</v>
      </c>
      <c r="W75" s="25">
        <f t="shared" si="14"/>
        <v>200</v>
      </c>
      <c r="X75">
        <f>VLOOKUP(E75,'General IEC Material'!D:E,2,0)</f>
        <v>36295.160009392253</v>
      </c>
    </row>
    <row r="76" spans="1:24" x14ac:dyDescent="0.3">
      <c r="A76" t="s">
        <v>706</v>
      </c>
      <c r="B76" t="s">
        <v>72</v>
      </c>
      <c r="C76" t="s">
        <v>73</v>
      </c>
      <c r="D76" t="s">
        <v>74</v>
      </c>
      <c r="E76" t="s">
        <v>200</v>
      </c>
      <c r="F76">
        <v>440</v>
      </c>
      <c r="G76">
        <v>440</v>
      </c>
      <c r="H76">
        <v>880</v>
      </c>
      <c r="I76">
        <v>220</v>
      </c>
      <c r="J76">
        <v>760</v>
      </c>
      <c r="K76">
        <v>980</v>
      </c>
      <c r="L76" s="22">
        <f t="shared" si="9"/>
        <v>4.583333333333333</v>
      </c>
      <c r="M76" s="22">
        <f t="shared" si="9"/>
        <v>4.583333333333333</v>
      </c>
      <c r="N76" s="23">
        <f t="shared" si="10"/>
        <v>9</v>
      </c>
      <c r="O76" s="23">
        <f t="shared" si="8"/>
        <v>44</v>
      </c>
      <c r="P76" s="23">
        <f t="shared" si="8"/>
        <v>44</v>
      </c>
      <c r="Q76" s="23">
        <f t="shared" si="8"/>
        <v>88</v>
      </c>
      <c r="R76" s="23">
        <f t="shared" si="8"/>
        <v>22</v>
      </c>
      <c r="S76" s="23">
        <f t="shared" si="8"/>
        <v>76</v>
      </c>
      <c r="T76" s="23">
        <f t="shared" si="11"/>
        <v>98</v>
      </c>
      <c r="U76" s="23">
        <f t="shared" si="12"/>
        <v>186</v>
      </c>
      <c r="V76" s="26">
        <f t="shared" si="13"/>
        <v>4.583333333333333</v>
      </c>
      <c r="W76" s="25">
        <f t="shared" si="14"/>
        <v>66</v>
      </c>
      <c r="X76">
        <f>VLOOKUP(E76,'General IEC Material'!D:E,2,0)</f>
        <v>10920.757106179019</v>
      </c>
    </row>
    <row r="77" spans="1:24" x14ac:dyDescent="0.3">
      <c r="A77" t="s">
        <v>706</v>
      </c>
      <c r="B77" t="s">
        <v>72</v>
      </c>
      <c r="C77" t="s">
        <v>73</v>
      </c>
      <c r="D77" t="s">
        <v>74</v>
      </c>
      <c r="E77" t="s">
        <v>201</v>
      </c>
      <c r="F77">
        <v>660</v>
      </c>
      <c r="G77">
        <v>660</v>
      </c>
      <c r="H77">
        <v>1320</v>
      </c>
      <c r="I77">
        <v>330</v>
      </c>
      <c r="J77">
        <v>1150</v>
      </c>
      <c r="K77">
        <v>1480</v>
      </c>
      <c r="L77" s="22">
        <f t="shared" si="9"/>
        <v>6.875</v>
      </c>
      <c r="M77" s="22">
        <f t="shared" si="9"/>
        <v>6.875</v>
      </c>
      <c r="N77" s="23">
        <f t="shared" si="10"/>
        <v>14</v>
      </c>
      <c r="O77" s="23">
        <f t="shared" si="8"/>
        <v>66</v>
      </c>
      <c r="P77" s="23">
        <f t="shared" si="8"/>
        <v>66</v>
      </c>
      <c r="Q77" s="23">
        <f t="shared" si="8"/>
        <v>132</v>
      </c>
      <c r="R77" s="23">
        <f t="shared" si="8"/>
        <v>33</v>
      </c>
      <c r="S77" s="23">
        <f t="shared" si="8"/>
        <v>115</v>
      </c>
      <c r="T77" s="23">
        <f t="shared" si="11"/>
        <v>148</v>
      </c>
      <c r="U77" s="23">
        <f t="shared" si="12"/>
        <v>280</v>
      </c>
      <c r="V77" s="26">
        <f t="shared" si="13"/>
        <v>6.875</v>
      </c>
      <c r="W77" s="25">
        <f t="shared" si="14"/>
        <v>99</v>
      </c>
      <c r="X77">
        <f>VLOOKUP(E77,'General IEC Material'!D:E,2,0)</f>
        <v>18754.967722110134</v>
      </c>
    </row>
    <row r="78" spans="1:24" x14ac:dyDescent="0.3">
      <c r="A78" t="s">
        <v>706</v>
      </c>
      <c r="B78" t="s">
        <v>72</v>
      </c>
      <c r="C78" t="s">
        <v>73</v>
      </c>
      <c r="D78" t="s">
        <v>74</v>
      </c>
      <c r="E78" t="s">
        <v>202</v>
      </c>
      <c r="F78">
        <v>790</v>
      </c>
      <c r="G78">
        <v>790</v>
      </c>
      <c r="H78">
        <v>1580</v>
      </c>
      <c r="I78">
        <v>400</v>
      </c>
      <c r="J78">
        <v>1370</v>
      </c>
      <c r="K78">
        <v>1770</v>
      </c>
      <c r="L78" s="22">
        <f t="shared" si="9"/>
        <v>8.2291666666666661</v>
      </c>
      <c r="M78" s="22">
        <f t="shared" si="9"/>
        <v>8.2291666666666661</v>
      </c>
      <c r="N78" s="23">
        <f t="shared" si="10"/>
        <v>16</v>
      </c>
      <c r="O78" s="23">
        <f t="shared" si="8"/>
        <v>79</v>
      </c>
      <c r="P78" s="23">
        <f t="shared" si="8"/>
        <v>79</v>
      </c>
      <c r="Q78" s="23">
        <f t="shared" si="8"/>
        <v>158</v>
      </c>
      <c r="R78" s="23">
        <f t="shared" si="8"/>
        <v>40</v>
      </c>
      <c r="S78" s="23">
        <f t="shared" si="8"/>
        <v>137</v>
      </c>
      <c r="T78" s="23">
        <f t="shared" si="11"/>
        <v>177</v>
      </c>
      <c r="U78" s="23">
        <f t="shared" si="12"/>
        <v>335</v>
      </c>
      <c r="V78" s="26">
        <f t="shared" si="13"/>
        <v>8.2291666666666661</v>
      </c>
      <c r="W78" s="25">
        <f t="shared" si="14"/>
        <v>119</v>
      </c>
      <c r="X78">
        <f>VLOOKUP(E78,'General IEC Material'!D:E,2,0)</f>
        <v>21667.627886566665</v>
      </c>
    </row>
    <row r="79" spans="1:24" x14ac:dyDescent="0.3">
      <c r="A79" t="s">
        <v>706</v>
      </c>
      <c r="B79" t="s">
        <v>72</v>
      </c>
      <c r="C79" t="s">
        <v>73</v>
      </c>
      <c r="D79" t="s">
        <v>74</v>
      </c>
      <c r="E79" t="s">
        <v>203</v>
      </c>
      <c r="F79">
        <v>1020</v>
      </c>
      <c r="G79">
        <v>1020</v>
      </c>
      <c r="H79">
        <v>2040</v>
      </c>
      <c r="I79">
        <v>510</v>
      </c>
      <c r="J79">
        <v>1800</v>
      </c>
      <c r="K79">
        <v>2310</v>
      </c>
      <c r="L79" s="22">
        <f t="shared" si="9"/>
        <v>10.625</v>
      </c>
      <c r="M79" s="22">
        <f t="shared" si="9"/>
        <v>10.625</v>
      </c>
      <c r="N79" s="23">
        <f t="shared" si="10"/>
        <v>21</v>
      </c>
      <c r="O79" s="23">
        <f t="shared" si="8"/>
        <v>102</v>
      </c>
      <c r="P79" s="23">
        <f t="shared" si="8"/>
        <v>102</v>
      </c>
      <c r="Q79" s="23">
        <f t="shared" si="8"/>
        <v>204</v>
      </c>
      <c r="R79" s="23">
        <f t="shared" si="8"/>
        <v>51</v>
      </c>
      <c r="S79" s="23">
        <f t="shared" si="8"/>
        <v>180</v>
      </c>
      <c r="T79" s="23">
        <f t="shared" si="11"/>
        <v>231</v>
      </c>
      <c r="U79" s="23">
        <f t="shared" si="12"/>
        <v>435</v>
      </c>
      <c r="V79" s="26">
        <f t="shared" si="13"/>
        <v>10.625</v>
      </c>
      <c r="W79" s="25">
        <f t="shared" si="14"/>
        <v>153</v>
      </c>
      <c r="X79">
        <f>VLOOKUP(E79,'General IEC Material'!D:E,2,0)</f>
        <v>31486.237825838474</v>
      </c>
    </row>
    <row r="80" spans="1:24" x14ac:dyDescent="0.3">
      <c r="A80" t="s">
        <v>706</v>
      </c>
      <c r="B80" t="s">
        <v>72</v>
      </c>
      <c r="C80" t="s">
        <v>73</v>
      </c>
      <c r="D80" t="s">
        <v>74</v>
      </c>
      <c r="E80" t="s">
        <v>204</v>
      </c>
      <c r="F80">
        <v>750</v>
      </c>
      <c r="G80">
        <v>750</v>
      </c>
      <c r="H80">
        <v>1500</v>
      </c>
      <c r="I80">
        <v>380</v>
      </c>
      <c r="J80">
        <v>1310</v>
      </c>
      <c r="K80">
        <v>1690</v>
      </c>
      <c r="L80" s="22">
        <f t="shared" si="9"/>
        <v>7.8125</v>
      </c>
      <c r="M80" s="22">
        <f t="shared" si="9"/>
        <v>7.8125</v>
      </c>
      <c r="N80" s="23">
        <f t="shared" si="10"/>
        <v>16</v>
      </c>
      <c r="O80" s="23">
        <f t="shared" si="8"/>
        <v>75</v>
      </c>
      <c r="P80" s="23">
        <f t="shared" si="8"/>
        <v>75</v>
      </c>
      <c r="Q80" s="23">
        <f t="shared" si="8"/>
        <v>150</v>
      </c>
      <c r="R80" s="23">
        <f t="shared" si="8"/>
        <v>38</v>
      </c>
      <c r="S80" s="23">
        <f t="shared" si="8"/>
        <v>131</v>
      </c>
      <c r="T80" s="23">
        <f t="shared" si="11"/>
        <v>169</v>
      </c>
      <c r="U80" s="23">
        <f t="shared" si="12"/>
        <v>319</v>
      </c>
      <c r="V80" s="26">
        <f t="shared" si="13"/>
        <v>7.8125</v>
      </c>
      <c r="W80" s="25">
        <f t="shared" si="14"/>
        <v>113</v>
      </c>
      <c r="X80">
        <f>VLOOKUP(E80,'General IEC Material'!D:E,2,0)</f>
        <v>21249.406333965926</v>
      </c>
    </row>
    <row r="81" spans="1:24" x14ac:dyDescent="0.3">
      <c r="A81" t="s">
        <v>706</v>
      </c>
      <c r="B81" t="s">
        <v>72</v>
      </c>
      <c r="C81" t="s">
        <v>73</v>
      </c>
      <c r="D81" t="s">
        <v>74</v>
      </c>
      <c r="E81" t="s">
        <v>205</v>
      </c>
      <c r="F81">
        <v>770</v>
      </c>
      <c r="G81">
        <v>770</v>
      </c>
      <c r="H81">
        <v>1540</v>
      </c>
      <c r="I81">
        <v>390</v>
      </c>
      <c r="J81">
        <v>1340</v>
      </c>
      <c r="K81">
        <v>1730</v>
      </c>
      <c r="L81" s="22">
        <f t="shared" si="9"/>
        <v>8.0208333333333339</v>
      </c>
      <c r="M81" s="22">
        <f t="shared" si="9"/>
        <v>8.0208333333333339</v>
      </c>
      <c r="N81" s="23">
        <f t="shared" si="10"/>
        <v>16</v>
      </c>
      <c r="O81" s="23">
        <f t="shared" si="8"/>
        <v>77</v>
      </c>
      <c r="P81" s="23">
        <f t="shared" si="8"/>
        <v>77</v>
      </c>
      <c r="Q81" s="23">
        <f t="shared" si="8"/>
        <v>154</v>
      </c>
      <c r="R81" s="23">
        <f t="shared" si="8"/>
        <v>39</v>
      </c>
      <c r="S81" s="23">
        <f t="shared" si="8"/>
        <v>134</v>
      </c>
      <c r="T81" s="23">
        <f t="shared" si="11"/>
        <v>173</v>
      </c>
      <c r="U81" s="23">
        <f t="shared" si="12"/>
        <v>327</v>
      </c>
      <c r="V81" s="26">
        <f t="shared" si="13"/>
        <v>8.0208333333333339</v>
      </c>
      <c r="W81" s="25">
        <f t="shared" si="14"/>
        <v>116</v>
      </c>
      <c r="X81">
        <f>VLOOKUP(E81,'General IEC Material'!D:E,2,0)</f>
        <v>23073.358101047023</v>
      </c>
    </row>
    <row r="82" spans="1:24" x14ac:dyDescent="0.3">
      <c r="A82" t="s">
        <v>706</v>
      </c>
      <c r="B82" t="s">
        <v>72</v>
      </c>
      <c r="C82" t="s">
        <v>73</v>
      </c>
      <c r="D82" t="s">
        <v>74</v>
      </c>
      <c r="E82" t="s">
        <v>206</v>
      </c>
      <c r="F82">
        <v>1070</v>
      </c>
      <c r="G82">
        <v>1070</v>
      </c>
      <c r="H82">
        <v>2140</v>
      </c>
      <c r="I82">
        <v>540</v>
      </c>
      <c r="J82">
        <v>1910</v>
      </c>
      <c r="K82">
        <v>2450</v>
      </c>
      <c r="L82" s="22">
        <f t="shared" si="9"/>
        <v>11.145833333333334</v>
      </c>
      <c r="M82" s="22">
        <f t="shared" si="9"/>
        <v>11.145833333333334</v>
      </c>
      <c r="N82" s="23">
        <f t="shared" si="10"/>
        <v>22</v>
      </c>
      <c r="O82" s="23">
        <f t="shared" si="8"/>
        <v>107</v>
      </c>
      <c r="P82" s="23">
        <f t="shared" si="8"/>
        <v>107</v>
      </c>
      <c r="Q82" s="23">
        <f t="shared" si="8"/>
        <v>214</v>
      </c>
      <c r="R82" s="23">
        <f t="shared" si="8"/>
        <v>54</v>
      </c>
      <c r="S82" s="23">
        <f t="shared" si="8"/>
        <v>191</v>
      </c>
      <c r="T82" s="23">
        <f t="shared" si="11"/>
        <v>245</v>
      </c>
      <c r="U82" s="23">
        <f t="shared" si="12"/>
        <v>459</v>
      </c>
      <c r="V82" s="26">
        <f t="shared" si="13"/>
        <v>11.145833333333334</v>
      </c>
      <c r="W82" s="25">
        <f t="shared" si="14"/>
        <v>161</v>
      </c>
      <c r="X82">
        <f>VLOOKUP(E82,'General IEC Material'!D:E,2,0)</f>
        <v>26667.909145094214</v>
      </c>
    </row>
    <row r="83" spans="1:24" x14ac:dyDescent="0.3">
      <c r="A83" t="s">
        <v>706</v>
      </c>
      <c r="B83" t="s">
        <v>72</v>
      </c>
      <c r="C83" t="s">
        <v>73</v>
      </c>
      <c r="D83" t="s">
        <v>75</v>
      </c>
      <c r="E83" t="s">
        <v>207</v>
      </c>
      <c r="F83">
        <v>710</v>
      </c>
      <c r="G83">
        <v>710</v>
      </c>
      <c r="H83">
        <v>1420</v>
      </c>
      <c r="I83">
        <v>360</v>
      </c>
      <c r="J83">
        <v>1210</v>
      </c>
      <c r="K83">
        <v>1570</v>
      </c>
      <c r="L83" s="22">
        <f t="shared" si="9"/>
        <v>7.395833333333333</v>
      </c>
      <c r="M83" s="22">
        <f t="shared" si="9"/>
        <v>7.395833333333333</v>
      </c>
      <c r="N83" s="23">
        <f t="shared" si="10"/>
        <v>15</v>
      </c>
      <c r="O83" s="23">
        <f t="shared" si="8"/>
        <v>71</v>
      </c>
      <c r="P83" s="23">
        <f t="shared" si="8"/>
        <v>71</v>
      </c>
      <c r="Q83" s="23">
        <f t="shared" si="8"/>
        <v>142</v>
      </c>
      <c r="R83" s="23">
        <f t="shared" si="8"/>
        <v>36</v>
      </c>
      <c r="S83" s="23">
        <f t="shared" si="8"/>
        <v>121</v>
      </c>
      <c r="T83" s="23">
        <f t="shared" si="11"/>
        <v>157</v>
      </c>
      <c r="U83" s="23">
        <f t="shared" si="12"/>
        <v>299</v>
      </c>
      <c r="V83" s="26">
        <f t="shared" si="13"/>
        <v>7.395833333333333</v>
      </c>
      <c r="W83" s="25">
        <f t="shared" si="14"/>
        <v>107</v>
      </c>
      <c r="X83">
        <f>VLOOKUP(E83,'General IEC Material'!D:E,2,0)</f>
        <v>26193.674790027202</v>
      </c>
    </row>
    <row r="84" spans="1:24" x14ac:dyDescent="0.3">
      <c r="A84" t="s">
        <v>706</v>
      </c>
      <c r="B84" t="s">
        <v>72</v>
      </c>
      <c r="C84" t="s">
        <v>73</v>
      </c>
      <c r="D84" t="s">
        <v>76</v>
      </c>
      <c r="E84" t="s">
        <v>208</v>
      </c>
      <c r="F84">
        <v>430</v>
      </c>
      <c r="G84">
        <v>430</v>
      </c>
      <c r="H84">
        <v>860</v>
      </c>
      <c r="I84">
        <v>220</v>
      </c>
      <c r="J84">
        <v>750</v>
      </c>
      <c r="K84">
        <v>970</v>
      </c>
      <c r="L84" s="22">
        <f t="shared" si="9"/>
        <v>4.479166666666667</v>
      </c>
      <c r="M84" s="22">
        <f t="shared" si="9"/>
        <v>4.479166666666667</v>
      </c>
      <c r="N84" s="23">
        <f t="shared" si="10"/>
        <v>9</v>
      </c>
      <c r="O84" s="23">
        <f t="shared" si="8"/>
        <v>43</v>
      </c>
      <c r="P84" s="23">
        <f t="shared" si="8"/>
        <v>43</v>
      </c>
      <c r="Q84" s="23">
        <f t="shared" si="8"/>
        <v>86</v>
      </c>
      <c r="R84" s="23">
        <f t="shared" si="8"/>
        <v>22</v>
      </c>
      <c r="S84" s="23">
        <f t="shared" si="8"/>
        <v>75</v>
      </c>
      <c r="T84" s="23">
        <f t="shared" si="11"/>
        <v>97</v>
      </c>
      <c r="U84" s="23">
        <f t="shared" si="12"/>
        <v>183</v>
      </c>
      <c r="V84" s="26">
        <f t="shared" si="13"/>
        <v>4.479166666666667</v>
      </c>
      <c r="W84" s="25">
        <f t="shared" si="14"/>
        <v>65</v>
      </c>
      <c r="X84">
        <f>VLOOKUP(E84,'General IEC Material'!D:E,2,0)</f>
        <v>13866.539075452863</v>
      </c>
    </row>
    <row r="85" spans="1:24" x14ac:dyDescent="0.3">
      <c r="A85" t="s">
        <v>706</v>
      </c>
      <c r="B85" t="s">
        <v>72</v>
      </c>
      <c r="C85" t="s">
        <v>73</v>
      </c>
      <c r="D85" t="s">
        <v>76</v>
      </c>
      <c r="E85" t="s">
        <v>209</v>
      </c>
      <c r="F85">
        <v>480</v>
      </c>
      <c r="G85">
        <v>480</v>
      </c>
      <c r="H85">
        <v>960</v>
      </c>
      <c r="I85">
        <v>240</v>
      </c>
      <c r="J85">
        <v>840</v>
      </c>
      <c r="K85">
        <v>1080</v>
      </c>
      <c r="L85" s="22">
        <f t="shared" si="9"/>
        <v>5</v>
      </c>
      <c r="M85" s="22">
        <f t="shared" si="9"/>
        <v>5</v>
      </c>
      <c r="N85" s="23">
        <f t="shared" si="10"/>
        <v>10</v>
      </c>
      <c r="O85" s="23">
        <f t="shared" si="8"/>
        <v>48</v>
      </c>
      <c r="P85" s="23">
        <f t="shared" si="8"/>
        <v>48</v>
      </c>
      <c r="Q85" s="23">
        <f t="shared" si="8"/>
        <v>96</v>
      </c>
      <c r="R85" s="23">
        <f t="shared" si="8"/>
        <v>24</v>
      </c>
      <c r="S85" s="23">
        <f t="shared" si="8"/>
        <v>84</v>
      </c>
      <c r="T85" s="23">
        <f t="shared" si="11"/>
        <v>108</v>
      </c>
      <c r="U85" s="23">
        <f t="shared" si="12"/>
        <v>204</v>
      </c>
      <c r="V85" s="26">
        <f t="shared" si="13"/>
        <v>5</v>
      </c>
      <c r="W85" s="25">
        <f t="shared" si="14"/>
        <v>72</v>
      </c>
      <c r="X85">
        <f>VLOOKUP(E85,'General IEC Material'!D:E,2,0)</f>
        <v>13511.975237743911</v>
      </c>
    </row>
    <row r="86" spans="1:24" x14ac:dyDescent="0.3">
      <c r="A86" t="s">
        <v>706</v>
      </c>
      <c r="B86" t="s">
        <v>72</v>
      </c>
      <c r="C86" t="s">
        <v>73</v>
      </c>
      <c r="D86" t="s">
        <v>76</v>
      </c>
      <c r="E86" t="s">
        <v>210</v>
      </c>
      <c r="F86">
        <v>700</v>
      </c>
      <c r="G86">
        <v>700</v>
      </c>
      <c r="H86">
        <v>1400</v>
      </c>
      <c r="I86">
        <v>350</v>
      </c>
      <c r="J86">
        <v>1240</v>
      </c>
      <c r="K86">
        <v>1590</v>
      </c>
      <c r="L86" s="22">
        <f t="shared" si="9"/>
        <v>7.291666666666667</v>
      </c>
      <c r="M86" s="22">
        <f t="shared" si="9"/>
        <v>7.291666666666667</v>
      </c>
      <c r="N86" s="23">
        <f t="shared" si="10"/>
        <v>15</v>
      </c>
      <c r="O86" s="23">
        <f t="shared" si="8"/>
        <v>70</v>
      </c>
      <c r="P86" s="23">
        <f t="shared" si="8"/>
        <v>70</v>
      </c>
      <c r="Q86" s="23">
        <f t="shared" si="8"/>
        <v>140</v>
      </c>
      <c r="R86" s="23">
        <f t="shared" si="8"/>
        <v>35</v>
      </c>
      <c r="S86" s="23">
        <f t="shared" si="8"/>
        <v>124</v>
      </c>
      <c r="T86" s="23">
        <f t="shared" si="11"/>
        <v>159</v>
      </c>
      <c r="U86" s="23">
        <f t="shared" si="12"/>
        <v>299</v>
      </c>
      <c r="V86" s="26">
        <f t="shared" si="13"/>
        <v>7.291666666666667</v>
      </c>
      <c r="W86" s="25">
        <f t="shared" si="14"/>
        <v>105</v>
      </c>
      <c r="X86">
        <f>VLOOKUP(E86,'General IEC Material'!D:E,2,0)</f>
        <v>17779.786625600838</v>
      </c>
    </row>
    <row r="87" spans="1:24" x14ac:dyDescent="0.3">
      <c r="A87" t="s">
        <v>706</v>
      </c>
      <c r="B87" t="s">
        <v>72</v>
      </c>
      <c r="C87" t="s">
        <v>73</v>
      </c>
      <c r="D87" t="s">
        <v>76</v>
      </c>
      <c r="E87" t="s">
        <v>211</v>
      </c>
      <c r="F87">
        <v>1180</v>
      </c>
      <c r="G87">
        <v>1180</v>
      </c>
      <c r="H87">
        <v>2360</v>
      </c>
      <c r="I87">
        <v>590</v>
      </c>
      <c r="J87">
        <v>2030</v>
      </c>
      <c r="K87">
        <v>2620</v>
      </c>
      <c r="L87" s="22">
        <f t="shared" si="9"/>
        <v>12.291666666666666</v>
      </c>
      <c r="M87" s="22">
        <f t="shared" si="9"/>
        <v>12.291666666666666</v>
      </c>
      <c r="N87" s="23">
        <f t="shared" si="10"/>
        <v>25</v>
      </c>
      <c r="O87" s="23">
        <f t="shared" si="8"/>
        <v>118</v>
      </c>
      <c r="P87" s="23">
        <f t="shared" si="8"/>
        <v>118</v>
      </c>
      <c r="Q87" s="23">
        <f t="shared" si="8"/>
        <v>236</v>
      </c>
      <c r="R87" s="23">
        <f t="shared" si="8"/>
        <v>59</v>
      </c>
      <c r="S87" s="23">
        <f t="shared" si="8"/>
        <v>203</v>
      </c>
      <c r="T87" s="23">
        <f t="shared" si="11"/>
        <v>262</v>
      </c>
      <c r="U87" s="23">
        <f t="shared" si="12"/>
        <v>498</v>
      </c>
      <c r="V87" s="26">
        <f t="shared" si="13"/>
        <v>12.291666666666666</v>
      </c>
      <c r="W87" s="25">
        <f t="shared" si="14"/>
        <v>177</v>
      </c>
      <c r="X87">
        <f>VLOOKUP(E87,'General IEC Material'!D:E,2,0)</f>
        <v>45786.623643981453</v>
      </c>
    </row>
    <row r="88" spans="1:24" x14ac:dyDescent="0.3">
      <c r="A88" t="s">
        <v>706</v>
      </c>
      <c r="B88" t="s">
        <v>72</v>
      </c>
      <c r="C88" t="s">
        <v>73</v>
      </c>
      <c r="D88" t="s">
        <v>76</v>
      </c>
      <c r="E88" t="s">
        <v>212</v>
      </c>
      <c r="F88">
        <v>620</v>
      </c>
      <c r="G88">
        <v>620</v>
      </c>
      <c r="H88">
        <v>1240</v>
      </c>
      <c r="I88">
        <v>310</v>
      </c>
      <c r="J88">
        <v>1090</v>
      </c>
      <c r="K88">
        <v>1400</v>
      </c>
      <c r="L88" s="22">
        <f t="shared" si="9"/>
        <v>6.458333333333333</v>
      </c>
      <c r="M88" s="22">
        <f t="shared" si="9"/>
        <v>6.458333333333333</v>
      </c>
      <c r="N88" s="23">
        <f t="shared" si="10"/>
        <v>13</v>
      </c>
      <c r="O88" s="23">
        <f t="shared" si="8"/>
        <v>62</v>
      </c>
      <c r="P88" s="23">
        <f t="shared" si="8"/>
        <v>62</v>
      </c>
      <c r="Q88" s="23">
        <f t="shared" si="8"/>
        <v>124</v>
      </c>
      <c r="R88" s="23">
        <f t="shared" si="8"/>
        <v>31</v>
      </c>
      <c r="S88" s="23">
        <f t="shared" si="8"/>
        <v>109</v>
      </c>
      <c r="T88" s="23">
        <f t="shared" si="11"/>
        <v>140</v>
      </c>
      <c r="U88" s="23">
        <f t="shared" si="12"/>
        <v>264</v>
      </c>
      <c r="V88" s="26">
        <f t="shared" si="13"/>
        <v>6.458333333333333</v>
      </c>
      <c r="W88" s="25">
        <f t="shared" si="14"/>
        <v>93</v>
      </c>
      <c r="X88">
        <f>VLOOKUP(E88,'General IEC Material'!D:E,2,0)</f>
        <v>18154.113378271773</v>
      </c>
    </row>
    <row r="89" spans="1:24" x14ac:dyDescent="0.3">
      <c r="A89" t="s">
        <v>706</v>
      </c>
      <c r="B89" t="s">
        <v>72</v>
      </c>
      <c r="C89" t="s">
        <v>73</v>
      </c>
      <c r="D89" t="s">
        <v>76</v>
      </c>
      <c r="E89" t="s">
        <v>213</v>
      </c>
      <c r="F89">
        <v>620</v>
      </c>
      <c r="G89">
        <v>620</v>
      </c>
      <c r="H89">
        <v>1240</v>
      </c>
      <c r="I89">
        <v>310</v>
      </c>
      <c r="J89">
        <v>1060</v>
      </c>
      <c r="K89">
        <v>1370</v>
      </c>
      <c r="L89" s="22">
        <f t="shared" si="9"/>
        <v>6.458333333333333</v>
      </c>
      <c r="M89" s="22">
        <f t="shared" si="9"/>
        <v>6.458333333333333</v>
      </c>
      <c r="N89" s="23">
        <f t="shared" si="10"/>
        <v>13</v>
      </c>
      <c r="O89" s="23">
        <f t="shared" si="8"/>
        <v>62</v>
      </c>
      <c r="P89" s="23">
        <f t="shared" si="8"/>
        <v>62</v>
      </c>
      <c r="Q89" s="23">
        <f t="shared" si="8"/>
        <v>124</v>
      </c>
      <c r="R89" s="23">
        <f t="shared" si="8"/>
        <v>31</v>
      </c>
      <c r="S89" s="23">
        <f t="shared" si="8"/>
        <v>106</v>
      </c>
      <c r="T89" s="23">
        <f t="shared" si="11"/>
        <v>137</v>
      </c>
      <c r="U89" s="23">
        <f t="shared" si="12"/>
        <v>261</v>
      </c>
      <c r="V89" s="26">
        <f t="shared" si="13"/>
        <v>6.458333333333333</v>
      </c>
      <c r="W89" s="25">
        <f t="shared" si="14"/>
        <v>93</v>
      </c>
      <c r="X89">
        <f>VLOOKUP(E89,'General IEC Material'!D:E,2,0)</f>
        <v>22364.823788887188</v>
      </c>
    </row>
    <row r="90" spans="1:24" x14ac:dyDescent="0.3">
      <c r="A90" t="s">
        <v>706</v>
      </c>
      <c r="B90" t="s">
        <v>72</v>
      </c>
      <c r="C90" t="s">
        <v>73</v>
      </c>
      <c r="D90" t="s">
        <v>76</v>
      </c>
      <c r="E90" t="s">
        <v>214</v>
      </c>
      <c r="F90">
        <v>550</v>
      </c>
      <c r="G90">
        <v>550</v>
      </c>
      <c r="H90">
        <v>1100</v>
      </c>
      <c r="I90">
        <v>280</v>
      </c>
      <c r="J90">
        <v>930</v>
      </c>
      <c r="K90">
        <v>1210</v>
      </c>
      <c r="L90" s="22">
        <f t="shared" si="9"/>
        <v>5.729166666666667</v>
      </c>
      <c r="M90" s="22">
        <f t="shared" si="9"/>
        <v>5.729166666666667</v>
      </c>
      <c r="N90" s="23">
        <f t="shared" si="10"/>
        <v>11</v>
      </c>
      <c r="O90" s="23">
        <f t="shared" si="8"/>
        <v>55</v>
      </c>
      <c r="P90" s="23">
        <f t="shared" si="8"/>
        <v>55</v>
      </c>
      <c r="Q90" s="23">
        <f t="shared" si="8"/>
        <v>110</v>
      </c>
      <c r="R90" s="23">
        <f t="shared" si="8"/>
        <v>28</v>
      </c>
      <c r="S90" s="23">
        <f t="shared" si="8"/>
        <v>93</v>
      </c>
      <c r="T90" s="23">
        <f t="shared" si="11"/>
        <v>121</v>
      </c>
      <c r="U90" s="23">
        <f t="shared" si="12"/>
        <v>231</v>
      </c>
      <c r="V90" s="26">
        <f t="shared" si="13"/>
        <v>5.729166666666667</v>
      </c>
      <c r="W90" s="25">
        <f t="shared" si="14"/>
        <v>83</v>
      </c>
      <c r="X90">
        <f>VLOOKUP(E90,'General IEC Material'!D:E,2,0)</f>
        <v>19448.631767116007</v>
      </c>
    </row>
    <row r="91" spans="1:24" x14ac:dyDescent="0.3">
      <c r="A91" t="s">
        <v>706</v>
      </c>
      <c r="B91" t="s">
        <v>72</v>
      </c>
      <c r="C91" t="s">
        <v>73</v>
      </c>
      <c r="D91" t="s">
        <v>77</v>
      </c>
      <c r="E91" t="s">
        <v>215</v>
      </c>
      <c r="F91">
        <v>1130</v>
      </c>
      <c r="G91">
        <v>1130</v>
      </c>
      <c r="H91">
        <v>2260</v>
      </c>
      <c r="I91">
        <v>570</v>
      </c>
      <c r="J91">
        <v>1970</v>
      </c>
      <c r="K91">
        <v>2540</v>
      </c>
      <c r="L91" s="22">
        <f t="shared" si="9"/>
        <v>11.770833333333334</v>
      </c>
      <c r="M91" s="22">
        <f t="shared" si="9"/>
        <v>11.770833333333334</v>
      </c>
      <c r="N91" s="23">
        <f t="shared" si="10"/>
        <v>24</v>
      </c>
      <c r="O91" s="23">
        <f t="shared" si="8"/>
        <v>113</v>
      </c>
      <c r="P91" s="23">
        <f t="shared" si="8"/>
        <v>113</v>
      </c>
      <c r="Q91" s="23">
        <f t="shared" si="8"/>
        <v>226</v>
      </c>
      <c r="R91" s="23">
        <f t="shared" si="8"/>
        <v>57</v>
      </c>
      <c r="S91" s="23">
        <f t="shared" si="8"/>
        <v>197</v>
      </c>
      <c r="T91" s="23">
        <f t="shared" si="11"/>
        <v>254</v>
      </c>
      <c r="U91" s="23">
        <f t="shared" si="12"/>
        <v>480</v>
      </c>
      <c r="V91" s="26">
        <f t="shared" si="13"/>
        <v>11.770833333333334</v>
      </c>
      <c r="W91" s="25">
        <f t="shared" si="14"/>
        <v>170</v>
      </c>
      <c r="X91">
        <f>VLOOKUP(E91,'General IEC Material'!D:E,2,0)</f>
        <v>40894.570180949704</v>
      </c>
    </row>
    <row r="92" spans="1:24" x14ac:dyDescent="0.3">
      <c r="A92" t="s">
        <v>706</v>
      </c>
      <c r="B92" t="s">
        <v>72</v>
      </c>
      <c r="C92" t="s">
        <v>73</v>
      </c>
      <c r="D92" t="s">
        <v>77</v>
      </c>
      <c r="E92" t="s">
        <v>216</v>
      </c>
      <c r="F92">
        <v>650</v>
      </c>
      <c r="G92">
        <v>650</v>
      </c>
      <c r="H92">
        <v>1300</v>
      </c>
      <c r="I92">
        <v>330</v>
      </c>
      <c r="J92">
        <v>1120</v>
      </c>
      <c r="K92">
        <v>1450</v>
      </c>
      <c r="L92" s="22">
        <f t="shared" si="9"/>
        <v>6.770833333333333</v>
      </c>
      <c r="M92" s="22">
        <f t="shared" si="9"/>
        <v>6.770833333333333</v>
      </c>
      <c r="N92" s="23">
        <f t="shared" si="10"/>
        <v>14</v>
      </c>
      <c r="O92" s="23">
        <f t="shared" si="8"/>
        <v>65</v>
      </c>
      <c r="P92" s="23">
        <f t="shared" si="8"/>
        <v>65</v>
      </c>
      <c r="Q92" s="23">
        <f t="shared" si="8"/>
        <v>130</v>
      </c>
      <c r="R92" s="23">
        <f t="shared" si="8"/>
        <v>33</v>
      </c>
      <c r="S92" s="23">
        <f t="shared" si="8"/>
        <v>112</v>
      </c>
      <c r="T92" s="23">
        <f t="shared" si="11"/>
        <v>145</v>
      </c>
      <c r="U92" s="23">
        <f t="shared" si="12"/>
        <v>275</v>
      </c>
      <c r="V92" s="26">
        <f t="shared" si="13"/>
        <v>6.770833333333333</v>
      </c>
      <c r="W92" s="25">
        <f t="shared" si="14"/>
        <v>98</v>
      </c>
      <c r="X92">
        <f>VLOOKUP(E92,'General IEC Material'!D:E,2,0)</f>
        <v>20325.480066685745</v>
      </c>
    </row>
    <row r="93" spans="1:24" x14ac:dyDescent="0.3">
      <c r="A93" t="s">
        <v>706</v>
      </c>
      <c r="B93" t="s">
        <v>72</v>
      </c>
      <c r="C93" t="s">
        <v>73</v>
      </c>
      <c r="D93" t="s">
        <v>77</v>
      </c>
      <c r="E93" t="s">
        <v>217</v>
      </c>
      <c r="F93">
        <v>760</v>
      </c>
      <c r="G93">
        <v>760</v>
      </c>
      <c r="H93">
        <v>1520</v>
      </c>
      <c r="I93">
        <v>380</v>
      </c>
      <c r="J93">
        <v>1330</v>
      </c>
      <c r="K93">
        <v>1710</v>
      </c>
      <c r="L93" s="22">
        <f t="shared" si="9"/>
        <v>7.916666666666667</v>
      </c>
      <c r="M93" s="22">
        <f t="shared" si="9"/>
        <v>7.916666666666667</v>
      </c>
      <c r="N93" s="23">
        <f t="shared" si="10"/>
        <v>16</v>
      </c>
      <c r="O93" s="23">
        <f t="shared" si="8"/>
        <v>76</v>
      </c>
      <c r="P93" s="23">
        <f t="shared" si="8"/>
        <v>76</v>
      </c>
      <c r="Q93" s="23">
        <f t="shared" si="8"/>
        <v>152</v>
      </c>
      <c r="R93" s="23">
        <f t="shared" si="8"/>
        <v>38</v>
      </c>
      <c r="S93" s="23">
        <f t="shared" si="8"/>
        <v>133</v>
      </c>
      <c r="T93" s="23">
        <f t="shared" si="11"/>
        <v>171</v>
      </c>
      <c r="U93" s="23">
        <f t="shared" si="12"/>
        <v>323</v>
      </c>
      <c r="V93" s="26">
        <f t="shared" si="13"/>
        <v>7.916666666666667</v>
      </c>
      <c r="W93" s="25">
        <f t="shared" si="14"/>
        <v>114</v>
      </c>
      <c r="X93">
        <f>VLOOKUP(E93,'General IEC Material'!D:E,2,0)</f>
        <v>24106.12131271878</v>
      </c>
    </row>
    <row r="94" spans="1:24" x14ac:dyDescent="0.3">
      <c r="A94" t="s">
        <v>706</v>
      </c>
      <c r="B94" t="s">
        <v>72</v>
      </c>
      <c r="C94" t="s">
        <v>73</v>
      </c>
      <c r="D94" t="s">
        <v>77</v>
      </c>
      <c r="E94" t="s">
        <v>218</v>
      </c>
      <c r="F94">
        <v>930</v>
      </c>
      <c r="G94">
        <v>930</v>
      </c>
      <c r="H94">
        <v>1860</v>
      </c>
      <c r="I94">
        <v>470</v>
      </c>
      <c r="J94">
        <v>1630</v>
      </c>
      <c r="K94">
        <v>2100</v>
      </c>
      <c r="L94" s="22">
        <f t="shared" si="9"/>
        <v>9.6875</v>
      </c>
      <c r="M94" s="22">
        <f t="shared" si="9"/>
        <v>9.6875</v>
      </c>
      <c r="N94" s="23">
        <f t="shared" si="10"/>
        <v>19</v>
      </c>
      <c r="O94" s="23">
        <f t="shared" si="8"/>
        <v>93</v>
      </c>
      <c r="P94" s="23">
        <f t="shared" si="8"/>
        <v>93</v>
      </c>
      <c r="Q94" s="23">
        <f t="shared" si="8"/>
        <v>186</v>
      </c>
      <c r="R94" s="23">
        <f t="shared" si="8"/>
        <v>47</v>
      </c>
      <c r="S94" s="23">
        <f t="shared" si="8"/>
        <v>163</v>
      </c>
      <c r="T94" s="23">
        <f t="shared" si="11"/>
        <v>210</v>
      </c>
      <c r="U94" s="23">
        <f t="shared" si="12"/>
        <v>396</v>
      </c>
      <c r="V94" s="26">
        <f t="shared" si="13"/>
        <v>9.6875</v>
      </c>
      <c r="W94" s="25">
        <f t="shared" si="14"/>
        <v>140</v>
      </c>
      <c r="X94">
        <f>VLOOKUP(E94,'General IEC Material'!D:E,2,0)</f>
        <v>28125.195999152289</v>
      </c>
    </row>
    <row r="95" spans="1:24" x14ac:dyDescent="0.3">
      <c r="A95" t="s">
        <v>706</v>
      </c>
      <c r="B95" t="s">
        <v>72</v>
      </c>
      <c r="C95" t="s">
        <v>73</v>
      </c>
      <c r="D95" t="s">
        <v>77</v>
      </c>
      <c r="E95" t="s">
        <v>219</v>
      </c>
      <c r="F95">
        <v>630</v>
      </c>
      <c r="G95">
        <v>630</v>
      </c>
      <c r="H95">
        <v>1260</v>
      </c>
      <c r="I95">
        <v>320</v>
      </c>
      <c r="J95">
        <v>1070</v>
      </c>
      <c r="K95">
        <v>1390</v>
      </c>
      <c r="L95" s="22">
        <f t="shared" si="9"/>
        <v>6.5625</v>
      </c>
      <c r="M95" s="22">
        <f t="shared" si="9"/>
        <v>6.5625</v>
      </c>
      <c r="N95" s="23">
        <f t="shared" si="10"/>
        <v>13</v>
      </c>
      <c r="O95" s="23">
        <f t="shared" si="8"/>
        <v>63</v>
      </c>
      <c r="P95" s="23">
        <f t="shared" si="8"/>
        <v>63</v>
      </c>
      <c r="Q95" s="23">
        <f t="shared" si="8"/>
        <v>126</v>
      </c>
      <c r="R95" s="23">
        <f t="shared" si="8"/>
        <v>32</v>
      </c>
      <c r="S95" s="23">
        <f t="shared" si="8"/>
        <v>107</v>
      </c>
      <c r="T95" s="23">
        <f t="shared" si="11"/>
        <v>139</v>
      </c>
      <c r="U95" s="23">
        <f t="shared" si="12"/>
        <v>265</v>
      </c>
      <c r="V95" s="26">
        <f t="shared" si="13"/>
        <v>6.5625</v>
      </c>
      <c r="W95" s="25">
        <f t="shared" si="14"/>
        <v>95</v>
      </c>
      <c r="X95">
        <f>VLOOKUP(E95,'General IEC Material'!D:E,2,0)</f>
        <v>23245.599111545784</v>
      </c>
    </row>
    <row r="96" spans="1:24" x14ac:dyDescent="0.3">
      <c r="A96" t="s">
        <v>706</v>
      </c>
      <c r="B96" t="s">
        <v>72</v>
      </c>
      <c r="C96" t="s">
        <v>73</v>
      </c>
      <c r="D96" t="s">
        <v>77</v>
      </c>
      <c r="E96" t="s">
        <v>220</v>
      </c>
      <c r="F96">
        <v>890</v>
      </c>
      <c r="G96">
        <v>890</v>
      </c>
      <c r="H96">
        <v>1780</v>
      </c>
      <c r="I96">
        <v>450</v>
      </c>
      <c r="J96">
        <v>1540</v>
      </c>
      <c r="K96">
        <v>1990</v>
      </c>
      <c r="L96" s="22">
        <f t="shared" si="9"/>
        <v>9.2708333333333339</v>
      </c>
      <c r="M96" s="22">
        <f t="shared" si="9"/>
        <v>9.2708333333333339</v>
      </c>
      <c r="N96" s="23">
        <f t="shared" si="10"/>
        <v>19</v>
      </c>
      <c r="O96" s="23">
        <f t="shared" si="8"/>
        <v>89</v>
      </c>
      <c r="P96" s="23">
        <f t="shared" si="8"/>
        <v>89</v>
      </c>
      <c r="Q96" s="23">
        <f t="shared" si="8"/>
        <v>178</v>
      </c>
      <c r="R96" s="23">
        <f t="shared" si="8"/>
        <v>45</v>
      </c>
      <c r="S96" s="23">
        <f t="shared" si="8"/>
        <v>154</v>
      </c>
      <c r="T96" s="23">
        <f t="shared" si="11"/>
        <v>199</v>
      </c>
      <c r="U96" s="23">
        <f t="shared" si="12"/>
        <v>377</v>
      </c>
      <c r="V96" s="26">
        <f t="shared" si="13"/>
        <v>9.2708333333333339</v>
      </c>
      <c r="W96" s="25">
        <f t="shared" si="14"/>
        <v>134</v>
      </c>
      <c r="X96">
        <f>VLOOKUP(E96,'General IEC Material'!D:E,2,0)</f>
        <v>31584.034265478003</v>
      </c>
    </row>
    <row r="97" spans="1:24" x14ac:dyDescent="0.3">
      <c r="A97" t="s">
        <v>706</v>
      </c>
      <c r="B97" t="s">
        <v>72</v>
      </c>
      <c r="C97" t="s">
        <v>73</v>
      </c>
      <c r="D97" t="s">
        <v>77</v>
      </c>
      <c r="E97" t="s">
        <v>221</v>
      </c>
      <c r="F97">
        <v>650</v>
      </c>
      <c r="G97">
        <v>650</v>
      </c>
      <c r="H97">
        <v>1300</v>
      </c>
      <c r="I97">
        <v>330</v>
      </c>
      <c r="J97">
        <v>1110</v>
      </c>
      <c r="K97">
        <v>1440</v>
      </c>
      <c r="L97" s="22">
        <f t="shared" si="9"/>
        <v>6.770833333333333</v>
      </c>
      <c r="M97" s="22">
        <f t="shared" si="9"/>
        <v>6.770833333333333</v>
      </c>
      <c r="N97" s="23">
        <f t="shared" si="10"/>
        <v>14</v>
      </c>
      <c r="O97" s="23">
        <f t="shared" si="8"/>
        <v>65</v>
      </c>
      <c r="P97" s="23">
        <f t="shared" si="8"/>
        <v>65</v>
      </c>
      <c r="Q97" s="23">
        <f t="shared" si="8"/>
        <v>130</v>
      </c>
      <c r="R97" s="23">
        <f t="shared" si="8"/>
        <v>33</v>
      </c>
      <c r="S97" s="23">
        <f t="shared" si="8"/>
        <v>111</v>
      </c>
      <c r="T97" s="23">
        <f t="shared" si="11"/>
        <v>144</v>
      </c>
      <c r="U97" s="23">
        <f t="shared" si="12"/>
        <v>274</v>
      </c>
      <c r="V97" s="26">
        <f t="shared" si="13"/>
        <v>6.770833333333333</v>
      </c>
      <c r="W97" s="25">
        <f t="shared" si="14"/>
        <v>98</v>
      </c>
      <c r="X97">
        <f>VLOOKUP(E97,'General IEC Material'!D:E,2,0)</f>
        <v>23633.831563595621</v>
      </c>
    </row>
    <row r="98" spans="1:24" x14ac:dyDescent="0.3">
      <c r="A98" t="s">
        <v>706</v>
      </c>
      <c r="B98" t="s">
        <v>72</v>
      </c>
      <c r="C98" t="s">
        <v>73</v>
      </c>
      <c r="D98" t="s">
        <v>77</v>
      </c>
      <c r="E98" t="s">
        <v>222</v>
      </c>
      <c r="F98">
        <v>690</v>
      </c>
      <c r="G98">
        <v>690</v>
      </c>
      <c r="H98">
        <v>1380</v>
      </c>
      <c r="I98">
        <v>350</v>
      </c>
      <c r="J98">
        <v>1170</v>
      </c>
      <c r="K98">
        <v>1520</v>
      </c>
      <c r="L98" s="22">
        <f t="shared" si="9"/>
        <v>7.1875</v>
      </c>
      <c r="M98" s="22">
        <f t="shared" si="9"/>
        <v>7.1875</v>
      </c>
      <c r="N98" s="23">
        <f t="shared" si="10"/>
        <v>14</v>
      </c>
      <c r="O98" s="23">
        <f t="shared" si="8"/>
        <v>69</v>
      </c>
      <c r="P98" s="23">
        <f t="shared" si="8"/>
        <v>69</v>
      </c>
      <c r="Q98" s="23">
        <f t="shared" si="8"/>
        <v>138</v>
      </c>
      <c r="R98" s="23">
        <f t="shared" si="8"/>
        <v>35</v>
      </c>
      <c r="S98" s="23">
        <f t="shared" si="8"/>
        <v>117</v>
      </c>
      <c r="T98" s="23">
        <f t="shared" si="11"/>
        <v>152</v>
      </c>
      <c r="U98" s="23">
        <f t="shared" si="12"/>
        <v>290</v>
      </c>
      <c r="V98" s="26">
        <f t="shared" si="13"/>
        <v>7.1875</v>
      </c>
      <c r="W98" s="25">
        <f t="shared" si="14"/>
        <v>104</v>
      </c>
      <c r="X98">
        <f>VLOOKUP(E98,'General IEC Material'!D:E,2,0)</f>
        <v>24926.87197690965</v>
      </c>
    </row>
    <row r="99" spans="1:24" x14ac:dyDescent="0.3">
      <c r="A99" t="s">
        <v>706</v>
      </c>
      <c r="B99" t="s">
        <v>72</v>
      </c>
      <c r="C99" t="s">
        <v>73</v>
      </c>
      <c r="D99" t="s">
        <v>77</v>
      </c>
      <c r="E99" t="s">
        <v>223</v>
      </c>
      <c r="F99">
        <v>660</v>
      </c>
      <c r="G99">
        <v>660</v>
      </c>
      <c r="H99">
        <v>1320</v>
      </c>
      <c r="I99">
        <v>330</v>
      </c>
      <c r="J99">
        <v>1150</v>
      </c>
      <c r="K99">
        <v>1480</v>
      </c>
      <c r="L99" s="22">
        <f t="shared" si="9"/>
        <v>6.875</v>
      </c>
      <c r="M99" s="22">
        <f t="shared" si="9"/>
        <v>6.875</v>
      </c>
      <c r="N99" s="23">
        <f t="shared" si="10"/>
        <v>14</v>
      </c>
      <c r="O99" s="23">
        <f t="shared" si="8"/>
        <v>66</v>
      </c>
      <c r="P99" s="23">
        <f t="shared" si="8"/>
        <v>66</v>
      </c>
      <c r="Q99" s="23">
        <f t="shared" si="8"/>
        <v>132</v>
      </c>
      <c r="R99" s="23">
        <f t="shared" si="8"/>
        <v>33</v>
      </c>
      <c r="S99" s="23">
        <f t="shared" si="8"/>
        <v>115</v>
      </c>
      <c r="T99" s="23">
        <f t="shared" si="11"/>
        <v>148</v>
      </c>
      <c r="U99" s="23">
        <f t="shared" si="12"/>
        <v>280</v>
      </c>
      <c r="V99" s="26">
        <f t="shared" si="13"/>
        <v>6.875</v>
      </c>
      <c r="W99" s="25">
        <f t="shared" si="14"/>
        <v>99</v>
      </c>
      <c r="X99">
        <f>VLOOKUP(E99,'General IEC Material'!D:E,2,0)</f>
        <v>19443.042747891377</v>
      </c>
    </row>
    <row r="100" spans="1:24" x14ac:dyDescent="0.3">
      <c r="A100" t="s">
        <v>706</v>
      </c>
      <c r="B100" t="s">
        <v>72</v>
      </c>
      <c r="C100" t="s">
        <v>73</v>
      </c>
      <c r="D100" t="s">
        <v>77</v>
      </c>
      <c r="E100" t="s">
        <v>224</v>
      </c>
      <c r="F100">
        <v>380</v>
      </c>
      <c r="G100">
        <v>380</v>
      </c>
      <c r="H100">
        <v>760</v>
      </c>
      <c r="I100">
        <v>190</v>
      </c>
      <c r="J100">
        <v>660</v>
      </c>
      <c r="K100">
        <v>850</v>
      </c>
      <c r="L100" s="22">
        <f t="shared" si="9"/>
        <v>3.9583333333333335</v>
      </c>
      <c r="M100" s="22">
        <f t="shared" si="9"/>
        <v>3.9583333333333335</v>
      </c>
      <c r="N100" s="23">
        <f t="shared" si="10"/>
        <v>8</v>
      </c>
      <c r="O100" s="23">
        <f t="shared" si="8"/>
        <v>38</v>
      </c>
      <c r="P100" s="23">
        <f t="shared" si="8"/>
        <v>38</v>
      </c>
      <c r="Q100" s="23">
        <f t="shared" si="8"/>
        <v>76</v>
      </c>
      <c r="R100" s="23">
        <f t="shared" si="8"/>
        <v>19</v>
      </c>
      <c r="S100" s="23">
        <f t="shared" si="8"/>
        <v>66</v>
      </c>
      <c r="T100" s="23">
        <f t="shared" si="11"/>
        <v>85</v>
      </c>
      <c r="U100" s="23">
        <f t="shared" si="12"/>
        <v>161</v>
      </c>
      <c r="V100" s="26">
        <f t="shared" si="13"/>
        <v>3.9583333333333335</v>
      </c>
      <c r="W100" s="25">
        <f t="shared" si="14"/>
        <v>57</v>
      </c>
      <c r="X100">
        <f>VLOOKUP(E100,'General IEC Material'!D:E,2,0)</f>
        <v>11235.637986352362</v>
      </c>
    </row>
    <row r="101" spans="1:24" x14ac:dyDescent="0.3">
      <c r="A101" t="s">
        <v>706</v>
      </c>
      <c r="B101" t="s">
        <v>72</v>
      </c>
      <c r="C101" t="s">
        <v>73</v>
      </c>
      <c r="D101" t="s">
        <v>77</v>
      </c>
      <c r="E101" t="s">
        <v>225</v>
      </c>
      <c r="F101">
        <v>420</v>
      </c>
      <c r="G101">
        <v>420</v>
      </c>
      <c r="H101">
        <v>840</v>
      </c>
      <c r="I101">
        <v>210</v>
      </c>
      <c r="J101">
        <v>710</v>
      </c>
      <c r="K101">
        <v>920</v>
      </c>
      <c r="L101" s="22">
        <f t="shared" si="9"/>
        <v>4.375</v>
      </c>
      <c r="M101" s="22">
        <f t="shared" si="9"/>
        <v>4.375</v>
      </c>
      <c r="N101" s="23">
        <f t="shared" si="10"/>
        <v>9</v>
      </c>
      <c r="O101" s="23">
        <f t="shared" si="8"/>
        <v>42</v>
      </c>
      <c r="P101" s="23">
        <f t="shared" si="8"/>
        <v>42</v>
      </c>
      <c r="Q101" s="23">
        <f t="shared" si="8"/>
        <v>84</v>
      </c>
      <c r="R101" s="23">
        <f t="shared" si="8"/>
        <v>21</v>
      </c>
      <c r="S101" s="23">
        <f t="shared" si="8"/>
        <v>71</v>
      </c>
      <c r="T101" s="23">
        <f t="shared" si="11"/>
        <v>92</v>
      </c>
      <c r="U101" s="23">
        <f t="shared" si="12"/>
        <v>176</v>
      </c>
      <c r="V101" s="26">
        <f t="shared" si="13"/>
        <v>4.375</v>
      </c>
      <c r="W101" s="25">
        <f t="shared" si="14"/>
        <v>63</v>
      </c>
      <c r="X101">
        <f>VLOOKUP(E101,'General IEC Material'!D:E,2,0)</f>
        <v>15965.205614514001</v>
      </c>
    </row>
    <row r="102" spans="1:24" x14ac:dyDescent="0.3">
      <c r="A102" t="s">
        <v>706</v>
      </c>
      <c r="B102" t="s">
        <v>72</v>
      </c>
      <c r="C102" t="s">
        <v>73</v>
      </c>
      <c r="D102" t="s">
        <v>77</v>
      </c>
      <c r="E102" t="s">
        <v>226</v>
      </c>
      <c r="F102">
        <v>980</v>
      </c>
      <c r="G102">
        <v>980</v>
      </c>
      <c r="H102">
        <v>1960</v>
      </c>
      <c r="I102">
        <v>490</v>
      </c>
      <c r="J102">
        <v>1670</v>
      </c>
      <c r="K102">
        <v>2160</v>
      </c>
      <c r="L102" s="22">
        <f t="shared" si="9"/>
        <v>10.208333333333334</v>
      </c>
      <c r="M102" s="22">
        <f t="shared" si="9"/>
        <v>10.208333333333334</v>
      </c>
      <c r="N102" s="23">
        <f t="shared" si="10"/>
        <v>20</v>
      </c>
      <c r="O102" s="23">
        <f t="shared" si="8"/>
        <v>98</v>
      </c>
      <c r="P102" s="23">
        <f t="shared" si="8"/>
        <v>98</v>
      </c>
      <c r="Q102" s="23">
        <f t="shared" si="8"/>
        <v>196</v>
      </c>
      <c r="R102" s="23">
        <f t="shared" si="8"/>
        <v>49</v>
      </c>
      <c r="S102" s="23">
        <f t="shared" si="8"/>
        <v>167</v>
      </c>
      <c r="T102" s="23">
        <f t="shared" si="11"/>
        <v>216</v>
      </c>
      <c r="U102" s="23">
        <f t="shared" si="12"/>
        <v>412</v>
      </c>
      <c r="V102" s="26">
        <f t="shared" si="13"/>
        <v>10.208333333333334</v>
      </c>
      <c r="W102" s="25">
        <f t="shared" si="14"/>
        <v>147</v>
      </c>
      <c r="X102">
        <f>VLOOKUP(E102,'General IEC Material'!D:E,2,0)</f>
        <v>34250.743452161652</v>
      </c>
    </row>
    <row r="103" spans="1:24" x14ac:dyDescent="0.3">
      <c r="A103" t="s">
        <v>706</v>
      </c>
      <c r="B103" t="s">
        <v>72</v>
      </c>
      <c r="C103" t="s">
        <v>73</v>
      </c>
      <c r="D103" t="s">
        <v>77</v>
      </c>
      <c r="E103" t="s">
        <v>227</v>
      </c>
      <c r="F103">
        <v>400</v>
      </c>
      <c r="G103">
        <v>400</v>
      </c>
      <c r="H103">
        <v>800</v>
      </c>
      <c r="I103">
        <v>200</v>
      </c>
      <c r="J103">
        <v>700</v>
      </c>
      <c r="K103">
        <v>900</v>
      </c>
      <c r="L103" s="22">
        <f t="shared" si="9"/>
        <v>4.166666666666667</v>
      </c>
      <c r="M103" s="22">
        <f t="shared" si="9"/>
        <v>4.166666666666667</v>
      </c>
      <c r="N103" s="23">
        <f t="shared" si="10"/>
        <v>8</v>
      </c>
      <c r="O103" s="23">
        <f t="shared" si="8"/>
        <v>40</v>
      </c>
      <c r="P103" s="23">
        <f t="shared" si="8"/>
        <v>40</v>
      </c>
      <c r="Q103" s="23">
        <f t="shared" si="8"/>
        <v>80</v>
      </c>
      <c r="R103" s="23">
        <f t="shared" si="8"/>
        <v>20</v>
      </c>
      <c r="S103" s="23">
        <f t="shared" si="8"/>
        <v>70</v>
      </c>
      <c r="T103" s="23">
        <f t="shared" si="11"/>
        <v>90</v>
      </c>
      <c r="U103" s="23">
        <f t="shared" si="12"/>
        <v>170</v>
      </c>
      <c r="V103" s="26">
        <f t="shared" si="13"/>
        <v>4.166666666666667</v>
      </c>
      <c r="W103" s="25">
        <f t="shared" si="14"/>
        <v>60</v>
      </c>
      <c r="X103">
        <f>VLOOKUP(E103,'General IEC Material'!D:E,2,0)</f>
        <v>13094.629042756806</v>
      </c>
    </row>
    <row r="104" spans="1:24" x14ac:dyDescent="0.3">
      <c r="A104" t="s">
        <v>706</v>
      </c>
      <c r="B104" t="s">
        <v>72</v>
      </c>
      <c r="C104" t="s">
        <v>73</v>
      </c>
      <c r="D104" t="s">
        <v>78</v>
      </c>
      <c r="E104" t="s">
        <v>228</v>
      </c>
      <c r="F104">
        <v>580</v>
      </c>
      <c r="G104">
        <v>580</v>
      </c>
      <c r="H104">
        <v>1160</v>
      </c>
      <c r="I104">
        <v>290</v>
      </c>
      <c r="J104">
        <v>1010</v>
      </c>
      <c r="K104">
        <v>1300</v>
      </c>
      <c r="L104" s="22">
        <f t="shared" si="9"/>
        <v>6.041666666666667</v>
      </c>
      <c r="M104" s="22">
        <f t="shared" si="9"/>
        <v>6.041666666666667</v>
      </c>
      <c r="N104" s="23">
        <f t="shared" si="10"/>
        <v>12</v>
      </c>
      <c r="O104" s="23">
        <f t="shared" si="8"/>
        <v>58</v>
      </c>
      <c r="P104" s="23">
        <f t="shared" si="8"/>
        <v>58</v>
      </c>
      <c r="Q104" s="23">
        <f t="shared" si="8"/>
        <v>116</v>
      </c>
      <c r="R104" s="23">
        <f t="shared" si="8"/>
        <v>29</v>
      </c>
      <c r="S104" s="23">
        <f t="shared" si="8"/>
        <v>101</v>
      </c>
      <c r="T104" s="23">
        <f t="shared" si="11"/>
        <v>130</v>
      </c>
      <c r="U104" s="23">
        <f t="shared" si="12"/>
        <v>246</v>
      </c>
      <c r="V104" s="26">
        <f t="shared" si="13"/>
        <v>6.041666666666667</v>
      </c>
      <c r="W104" s="25">
        <f t="shared" si="14"/>
        <v>87</v>
      </c>
      <c r="X104">
        <f>VLOOKUP(E104,'General IEC Material'!D:E,2,0)</f>
        <v>16525.017542576774</v>
      </c>
    </row>
    <row r="105" spans="1:24" x14ac:dyDescent="0.3">
      <c r="A105" t="s">
        <v>706</v>
      </c>
      <c r="B105" t="s">
        <v>72</v>
      </c>
      <c r="C105" t="s">
        <v>73</v>
      </c>
      <c r="D105" t="s">
        <v>78</v>
      </c>
      <c r="E105" t="s">
        <v>229</v>
      </c>
      <c r="F105">
        <v>480</v>
      </c>
      <c r="G105">
        <v>480</v>
      </c>
      <c r="H105">
        <v>960</v>
      </c>
      <c r="I105">
        <v>240</v>
      </c>
      <c r="J105">
        <v>840</v>
      </c>
      <c r="K105">
        <v>1080</v>
      </c>
      <c r="L105" s="22">
        <f t="shared" si="9"/>
        <v>5</v>
      </c>
      <c r="M105" s="22">
        <f t="shared" si="9"/>
        <v>5</v>
      </c>
      <c r="N105" s="23">
        <f t="shared" si="10"/>
        <v>10</v>
      </c>
      <c r="O105" s="23">
        <f t="shared" si="8"/>
        <v>48</v>
      </c>
      <c r="P105" s="23">
        <f t="shared" si="8"/>
        <v>48</v>
      </c>
      <c r="Q105" s="23">
        <f t="shared" si="8"/>
        <v>96</v>
      </c>
      <c r="R105" s="23">
        <f t="shared" si="8"/>
        <v>24</v>
      </c>
      <c r="S105" s="23">
        <f t="shared" si="8"/>
        <v>84</v>
      </c>
      <c r="T105" s="23">
        <f t="shared" si="11"/>
        <v>108</v>
      </c>
      <c r="U105" s="23">
        <f t="shared" si="12"/>
        <v>204</v>
      </c>
      <c r="V105" s="26">
        <f t="shared" si="13"/>
        <v>5</v>
      </c>
      <c r="W105" s="25">
        <f t="shared" si="14"/>
        <v>72</v>
      </c>
      <c r="X105">
        <f>VLOOKUP(E105,'General IEC Material'!D:E,2,0)</f>
        <v>14334.311051239249</v>
      </c>
    </row>
    <row r="106" spans="1:24" x14ac:dyDescent="0.3">
      <c r="A106" t="s">
        <v>706</v>
      </c>
      <c r="B106" t="s">
        <v>72</v>
      </c>
      <c r="C106" t="s">
        <v>73</v>
      </c>
      <c r="D106" t="s">
        <v>78</v>
      </c>
      <c r="E106" t="s">
        <v>230</v>
      </c>
      <c r="F106">
        <v>1580</v>
      </c>
      <c r="G106">
        <v>1580</v>
      </c>
      <c r="H106">
        <v>3160</v>
      </c>
      <c r="I106">
        <v>790</v>
      </c>
      <c r="J106">
        <v>2730</v>
      </c>
      <c r="K106">
        <v>3520</v>
      </c>
      <c r="L106" s="22">
        <f t="shared" si="9"/>
        <v>16.458333333333332</v>
      </c>
      <c r="M106" s="22">
        <f t="shared" si="9"/>
        <v>16.458333333333332</v>
      </c>
      <c r="N106" s="23">
        <f t="shared" si="10"/>
        <v>33</v>
      </c>
      <c r="O106" s="23">
        <f t="shared" si="8"/>
        <v>158</v>
      </c>
      <c r="P106" s="23">
        <f t="shared" si="8"/>
        <v>158</v>
      </c>
      <c r="Q106" s="23">
        <f t="shared" si="8"/>
        <v>316</v>
      </c>
      <c r="R106" s="23">
        <f t="shared" si="8"/>
        <v>79</v>
      </c>
      <c r="S106" s="23">
        <f t="shared" si="8"/>
        <v>273</v>
      </c>
      <c r="T106" s="23">
        <f t="shared" si="11"/>
        <v>352</v>
      </c>
      <c r="U106" s="23">
        <f t="shared" si="12"/>
        <v>668</v>
      </c>
      <c r="V106" s="26">
        <f t="shared" si="13"/>
        <v>16.458333333333332</v>
      </c>
      <c r="W106" s="25">
        <f t="shared" si="14"/>
        <v>237</v>
      </c>
      <c r="X106">
        <f>VLOOKUP(E106,'General IEC Material'!D:E,2,0)</f>
        <v>56683.025345084832</v>
      </c>
    </row>
    <row r="107" spans="1:24" x14ac:dyDescent="0.3">
      <c r="A107" t="s">
        <v>706</v>
      </c>
      <c r="B107" t="s">
        <v>72</v>
      </c>
      <c r="C107" t="s">
        <v>73</v>
      </c>
      <c r="D107" t="s">
        <v>78</v>
      </c>
      <c r="E107" t="s">
        <v>231</v>
      </c>
      <c r="F107">
        <v>890</v>
      </c>
      <c r="G107">
        <v>890</v>
      </c>
      <c r="H107">
        <v>1780</v>
      </c>
      <c r="I107">
        <v>450</v>
      </c>
      <c r="J107">
        <v>1540</v>
      </c>
      <c r="K107">
        <v>1990</v>
      </c>
      <c r="L107" s="22">
        <f t="shared" si="9"/>
        <v>9.2708333333333339</v>
      </c>
      <c r="M107" s="22">
        <f t="shared" si="9"/>
        <v>9.2708333333333339</v>
      </c>
      <c r="N107" s="23">
        <f t="shared" si="10"/>
        <v>19</v>
      </c>
      <c r="O107" s="23">
        <f t="shared" si="8"/>
        <v>89</v>
      </c>
      <c r="P107" s="23">
        <f t="shared" si="8"/>
        <v>89</v>
      </c>
      <c r="Q107" s="23">
        <f t="shared" si="8"/>
        <v>178</v>
      </c>
      <c r="R107" s="23">
        <f t="shared" si="8"/>
        <v>45</v>
      </c>
      <c r="S107" s="23">
        <f t="shared" si="8"/>
        <v>154</v>
      </c>
      <c r="T107" s="23">
        <f t="shared" si="11"/>
        <v>199</v>
      </c>
      <c r="U107" s="23">
        <f t="shared" si="12"/>
        <v>377</v>
      </c>
      <c r="V107" s="26">
        <f t="shared" si="13"/>
        <v>9.2708333333333339</v>
      </c>
      <c r="W107" s="25">
        <f t="shared" si="14"/>
        <v>134</v>
      </c>
      <c r="X107">
        <f>VLOOKUP(E107,'General IEC Material'!D:E,2,0)</f>
        <v>29419.417887060335</v>
      </c>
    </row>
    <row r="108" spans="1:24" x14ac:dyDescent="0.3">
      <c r="A108" t="s">
        <v>706</v>
      </c>
      <c r="B108" t="s">
        <v>72</v>
      </c>
      <c r="C108" t="s">
        <v>73</v>
      </c>
      <c r="D108" t="s">
        <v>78</v>
      </c>
      <c r="E108" t="s">
        <v>232</v>
      </c>
      <c r="F108">
        <v>810</v>
      </c>
      <c r="G108">
        <v>810</v>
      </c>
      <c r="H108">
        <v>1620</v>
      </c>
      <c r="I108">
        <v>410</v>
      </c>
      <c r="J108">
        <v>1440</v>
      </c>
      <c r="K108">
        <v>1850</v>
      </c>
      <c r="L108" s="22">
        <f t="shared" si="9"/>
        <v>8.4375</v>
      </c>
      <c r="M108" s="22">
        <f t="shared" si="9"/>
        <v>8.4375</v>
      </c>
      <c r="N108" s="23">
        <f t="shared" si="10"/>
        <v>17</v>
      </c>
      <c r="O108" s="23">
        <f t="shared" si="8"/>
        <v>81</v>
      </c>
      <c r="P108" s="23">
        <f t="shared" si="8"/>
        <v>81</v>
      </c>
      <c r="Q108" s="23">
        <f t="shared" si="8"/>
        <v>162</v>
      </c>
      <c r="R108" s="23">
        <f t="shared" si="8"/>
        <v>41</v>
      </c>
      <c r="S108" s="23">
        <f t="shared" si="8"/>
        <v>144</v>
      </c>
      <c r="T108" s="23">
        <f t="shared" si="11"/>
        <v>185</v>
      </c>
      <c r="U108" s="23">
        <f t="shared" si="12"/>
        <v>347</v>
      </c>
      <c r="V108" s="26">
        <f t="shared" si="13"/>
        <v>8.4375</v>
      </c>
      <c r="W108" s="25">
        <f t="shared" si="14"/>
        <v>122</v>
      </c>
      <c r="X108">
        <f>VLOOKUP(E108,'General IEC Material'!D:E,2,0)</f>
        <v>20558.239762178437</v>
      </c>
    </row>
    <row r="109" spans="1:24" x14ac:dyDescent="0.3">
      <c r="A109" t="s">
        <v>706</v>
      </c>
      <c r="B109" t="s">
        <v>72</v>
      </c>
      <c r="C109" t="s">
        <v>73</v>
      </c>
      <c r="D109" t="s">
        <v>79</v>
      </c>
      <c r="E109" t="s">
        <v>233</v>
      </c>
      <c r="F109">
        <v>710</v>
      </c>
      <c r="G109">
        <v>710</v>
      </c>
      <c r="H109">
        <v>1420</v>
      </c>
      <c r="I109">
        <v>360</v>
      </c>
      <c r="J109">
        <v>1250</v>
      </c>
      <c r="K109">
        <v>1610</v>
      </c>
      <c r="L109" s="22">
        <f t="shared" si="9"/>
        <v>7.395833333333333</v>
      </c>
      <c r="M109" s="22">
        <f t="shared" si="9"/>
        <v>7.395833333333333</v>
      </c>
      <c r="N109" s="23">
        <f t="shared" si="10"/>
        <v>15</v>
      </c>
      <c r="O109" s="23">
        <f t="shared" si="8"/>
        <v>71</v>
      </c>
      <c r="P109" s="23">
        <f t="shared" si="8"/>
        <v>71</v>
      </c>
      <c r="Q109" s="23">
        <f t="shared" si="8"/>
        <v>142</v>
      </c>
      <c r="R109" s="23">
        <f t="shared" si="8"/>
        <v>36</v>
      </c>
      <c r="S109" s="23">
        <f t="shared" si="8"/>
        <v>125</v>
      </c>
      <c r="T109" s="23">
        <f t="shared" si="11"/>
        <v>161</v>
      </c>
      <c r="U109" s="23">
        <f t="shared" si="12"/>
        <v>303</v>
      </c>
      <c r="V109" s="26">
        <f t="shared" si="13"/>
        <v>7.395833333333333</v>
      </c>
      <c r="W109" s="25">
        <f t="shared" si="14"/>
        <v>107</v>
      </c>
      <c r="X109">
        <f>VLOOKUP(E109,'General IEC Material'!D:E,2,0)</f>
        <v>19723.920420510269</v>
      </c>
    </row>
    <row r="110" spans="1:24" x14ac:dyDescent="0.3">
      <c r="A110" t="s">
        <v>706</v>
      </c>
      <c r="B110" t="s">
        <v>72</v>
      </c>
      <c r="C110" t="s">
        <v>73</v>
      </c>
      <c r="D110" t="s">
        <v>79</v>
      </c>
      <c r="E110" t="s">
        <v>234</v>
      </c>
      <c r="F110">
        <v>590</v>
      </c>
      <c r="G110">
        <v>590</v>
      </c>
      <c r="H110">
        <v>1180</v>
      </c>
      <c r="I110">
        <v>300</v>
      </c>
      <c r="J110">
        <v>1040</v>
      </c>
      <c r="K110">
        <v>1340</v>
      </c>
      <c r="L110" s="22">
        <f t="shared" si="9"/>
        <v>6.145833333333333</v>
      </c>
      <c r="M110" s="22">
        <f t="shared" si="9"/>
        <v>6.145833333333333</v>
      </c>
      <c r="N110" s="23">
        <f t="shared" si="10"/>
        <v>12</v>
      </c>
      <c r="O110" s="23">
        <f t="shared" si="8"/>
        <v>59</v>
      </c>
      <c r="P110" s="23">
        <f t="shared" si="8"/>
        <v>59</v>
      </c>
      <c r="Q110" s="23">
        <f t="shared" si="8"/>
        <v>118</v>
      </c>
      <c r="R110" s="23">
        <f t="shared" si="8"/>
        <v>30</v>
      </c>
      <c r="S110" s="23">
        <f t="shared" si="8"/>
        <v>104</v>
      </c>
      <c r="T110" s="23">
        <f t="shared" si="11"/>
        <v>134</v>
      </c>
      <c r="U110" s="23">
        <f t="shared" si="12"/>
        <v>252</v>
      </c>
      <c r="V110" s="26">
        <f t="shared" si="13"/>
        <v>6.145833333333333</v>
      </c>
      <c r="W110" s="25">
        <f t="shared" si="14"/>
        <v>89</v>
      </c>
      <c r="X110">
        <f>VLOOKUP(E110,'General IEC Material'!D:E,2,0)</f>
        <v>17061.770006171013</v>
      </c>
    </row>
    <row r="111" spans="1:24" x14ac:dyDescent="0.3">
      <c r="A111" t="s">
        <v>706</v>
      </c>
      <c r="B111" t="s">
        <v>72</v>
      </c>
      <c r="C111" t="s">
        <v>73</v>
      </c>
      <c r="D111" t="s">
        <v>79</v>
      </c>
      <c r="E111" t="s">
        <v>235</v>
      </c>
      <c r="F111">
        <v>2300</v>
      </c>
      <c r="G111">
        <v>2300</v>
      </c>
      <c r="H111">
        <v>4600</v>
      </c>
      <c r="I111">
        <v>1150</v>
      </c>
      <c r="J111">
        <v>3970</v>
      </c>
      <c r="K111">
        <v>5120</v>
      </c>
      <c r="L111" s="22">
        <f t="shared" si="9"/>
        <v>23.958333333333332</v>
      </c>
      <c r="M111" s="22">
        <f t="shared" si="9"/>
        <v>23.958333333333332</v>
      </c>
      <c r="N111" s="23">
        <f t="shared" si="10"/>
        <v>48</v>
      </c>
      <c r="O111" s="23">
        <f t="shared" si="8"/>
        <v>230</v>
      </c>
      <c r="P111" s="23">
        <f t="shared" si="8"/>
        <v>230</v>
      </c>
      <c r="Q111" s="23">
        <f t="shared" si="8"/>
        <v>460</v>
      </c>
      <c r="R111" s="23">
        <f t="shared" si="8"/>
        <v>115</v>
      </c>
      <c r="S111" s="23">
        <f t="shared" si="8"/>
        <v>397</v>
      </c>
      <c r="T111" s="23">
        <f t="shared" si="11"/>
        <v>512</v>
      </c>
      <c r="U111" s="23">
        <f t="shared" si="12"/>
        <v>972</v>
      </c>
      <c r="V111" s="26">
        <f t="shared" si="13"/>
        <v>23.958333333333332</v>
      </c>
      <c r="W111" s="25">
        <f t="shared" si="14"/>
        <v>345</v>
      </c>
      <c r="X111">
        <f>VLOOKUP(E111,'General IEC Material'!D:E,2,0)</f>
        <v>84578.348139397363</v>
      </c>
    </row>
    <row r="112" spans="1:24" x14ac:dyDescent="0.3">
      <c r="A112" t="s">
        <v>706</v>
      </c>
      <c r="B112" t="s">
        <v>72</v>
      </c>
      <c r="C112" t="s">
        <v>73</v>
      </c>
      <c r="D112" t="s">
        <v>79</v>
      </c>
      <c r="E112" t="s">
        <v>236</v>
      </c>
      <c r="F112">
        <v>1220</v>
      </c>
      <c r="G112">
        <v>1220</v>
      </c>
      <c r="H112">
        <v>2440</v>
      </c>
      <c r="I112">
        <v>610</v>
      </c>
      <c r="J112">
        <v>2130</v>
      </c>
      <c r="K112">
        <v>2740</v>
      </c>
      <c r="L112" s="22">
        <f t="shared" si="9"/>
        <v>12.708333333333334</v>
      </c>
      <c r="M112" s="22">
        <f t="shared" si="9"/>
        <v>12.708333333333334</v>
      </c>
      <c r="N112" s="23">
        <f t="shared" si="10"/>
        <v>25</v>
      </c>
      <c r="O112" s="23">
        <f t="shared" si="8"/>
        <v>122</v>
      </c>
      <c r="P112" s="23">
        <f t="shared" si="8"/>
        <v>122</v>
      </c>
      <c r="Q112" s="23">
        <f t="shared" si="8"/>
        <v>244</v>
      </c>
      <c r="R112" s="23">
        <f t="shared" si="8"/>
        <v>61</v>
      </c>
      <c r="S112" s="23">
        <f t="shared" si="8"/>
        <v>213</v>
      </c>
      <c r="T112" s="23">
        <f t="shared" si="11"/>
        <v>274</v>
      </c>
      <c r="U112" s="23">
        <f t="shared" si="12"/>
        <v>518</v>
      </c>
      <c r="V112" s="26">
        <f t="shared" si="13"/>
        <v>12.708333333333334</v>
      </c>
      <c r="W112" s="25">
        <f t="shared" si="14"/>
        <v>183</v>
      </c>
      <c r="X112">
        <f>VLOOKUP(E112,'General IEC Material'!D:E,2,0)</f>
        <v>36209.873859789899</v>
      </c>
    </row>
    <row r="113" spans="1:24" x14ac:dyDescent="0.3">
      <c r="A113" t="s">
        <v>706</v>
      </c>
      <c r="B113" t="s">
        <v>72</v>
      </c>
      <c r="C113" t="s">
        <v>73</v>
      </c>
      <c r="D113" t="s">
        <v>79</v>
      </c>
      <c r="E113" t="s">
        <v>237</v>
      </c>
      <c r="F113">
        <v>750</v>
      </c>
      <c r="G113">
        <v>750</v>
      </c>
      <c r="H113">
        <v>1500</v>
      </c>
      <c r="I113">
        <v>380</v>
      </c>
      <c r="J113">
        <v>1310</v>
      </c>
      <c r="K113">
        <v>1690</v>
      </c>
      <c r="L113" s="22">
        <f t="shared" si="9"/>
        <v>7.8125</v>
      </c>
      <c r="M113" s="22">
        <f t="shared" si="9"/>
        <v>7.8125</v>
      </c>
      <c r="N113" s="23">
        <f t="shared" si="10"/>
        <v>16</v>
      </c>
      <c r="O113" s="23">
        <f t="shared" si="8"/>
        <v>75</v>
      </c>
      <c r="P113" s="23">
        <f t="shared" si="8"/>
        <v>75</v>
      </c>
      <c r="Q113" s="23">
        <f t="shared" si="8"/>
        <v>150</v>
      </c>
      <c r="R113" s="23">
        <f t="shared" si="8"/>
        <v>38</v>
      </c>
      <c r="S113" s="23">
        <f t="shared" si="8"/>
        <v>131</v>
      </c>
      <c r="T113" s="23">
        <f t="shared" si="11"/>
        <v>169</v>
      </c>
      <c r="U113" s="23">
        <f t="shared" si="12"/>
        <v>319</v>
      </c>
      <c r="V113" s="26">
        <f t="shared" si="13"/>
        <v>7.8125</v>
      </c>
      <c r="W113" s="25">
        <f t="shared" si="14"/>
        <v>113</v>
      </c>
      <c r="X113">
        <f>VLOOKUP(E113,'General IEC Material'!D:E,2,0)</f>
        <v>21639.496495744213</v>
      </c>
    </row>
    <row r="114" spans="1:24" x14ac:dyDescent="0.3">
      <c r="A114" t="s">
        <v>706</v>
      </c>
      <c r="B114" t="s">
        <v>72</v>
      </c>
      <c r="C114" t="s">
        <v>73</v>
      </c>
      <c r="D114" t="s">
        <v>79</v>
      </c>
      <c r="E114" t="s">
        <v>238</v>
      </c>
      <c r="F114">
        <v>730</v>
      </c>
      <c r="G114">
        <v>730</v>
      </c>
      <c r="H114">
        <v>1460</v>
      </c>
      <c r="I114">
        <v>370</v>
      </c>
      <c r="J114">
        <v>1320</v>
      </c>
      <c r="K114">
        <v>1690</v>
      </c>
      <c r="L114" s="22">
        <f t="shared" si="9"/>
        <v>7.604166666666667</v>
      </c>
      <c r="M114" s="22">
        <f t="shared" si="9"/>
        <v>7.604166666666667</v>
      </c>
      <c r="N114" s="23">
        <f t="shared" si="10"/>
        <v>15</v>
      </c>
      <c r="O114" s="23">
        <f t="shared" si="8"/>
        <v>73</v>
      </c>
      <c r="P114" s="23">
        <f t="shared" si="8"/>
        <v>73</v>
      </c>
      <c r="Q114" s="23">
        <f t="shared" si="8"/>
        <v>146</v>
      </c>
      <c r="R114" s="23">
        <f t="shared" si="8"/>
        <v>37</v>
      </c>
      <c r="S114" s="23">
        <f t="shared" si="8"/>
        <v>132</v>
      </c>
      <c r="T114" s="23">
        <f t="shared" si="11"/>
        <v>169</v>
      </c>
      <c r="U114" s="23">
        <f t="shared" si="12"/>
        <v>315</v>
      </c>
      <c r="V114" s="26">
        <f t="shared" si="13"/>
        <v>7.604166666666667</v>
      </c>
      <c r="W114" s="25">
        <f t="shared" si="14"/>
        <v>110</v>
      </c>
      <c r="X114">
        <f>VLOOKUP(E114,'General IEC Material'!D:E,2,0)</f>
        <v>11817.94128871361</v>
      </c>
    </row>
    <row r="115" spans="1:24" x14ac:dyDescent="0.3">
      <c r="A115" t="s">
        <v>706</v>
      </c>
      <c r="B115" t="s">
        <v>72</v>
      </c>
      <c r="C115" t="s">
        <v>73</v>
      </c>
      <c r="D115" t="s">
        <v>79</v>
      </c>
      <c r="E115" t="s">
        <v>239</v>
      </c>
      <c r="F115">
        <v>850</v>
      </c>
      <c r="G115">
        <v>850</v>
      </c>
      <c r="H115">
        <v>1700</v>
      </c>
      <c r="I115">
        <v>430</v>
      </c>
      <c r="J115">
        <v>1490</v>
      </c>
      <c r="K115">
        <v>1920</v>
      </c>
      <c r="L115" s="22">
        <f t="shared" si="9"/>
        <v>8.8541666666666661</v>
      </c>
      <c r="M115" s="22">
        <f t="shared" si="9"/>
        <v>8.8541666666666661</v>
      </c>
      <c r="N115" s="23">
        <f t="shared" si="10"/>
        <v>18</v>
      </c>
      <c r="O115" s="23">
        <f t="shared" si="8"/>
        <v>85</v>
      </c>
      <c r="P115" s="23">
        <f t="shared" si="8"/>
        <v>85</v>
      </c>
      <c r="Q115" s="23">
        <f t="shared" si="8"/>
        <v>170</v>
      </c>
      <c r="R115" s="23">
        <f t="shared" si="8"/>
        <v>43</v>
      </c>
      <c r="S115" s="23">
        <f t="shared" si="8"/>
        <v>149</v>
      </c>
      <c r="T115" s="23">
        <f t="shared" si="11"/>
        <v>192</v>
      </c>
      <c r="U115" s="23">
        <f t="shared" si="12"/>
        <v>362</v>
      </c>
      <c r="V115" s="26">
        <f t="shared" si="13"/>
        <v>8.8541666666666661</v>
      </c>
      <c r="W115" s="25">
        <f t="shared" si="14"/>
        <v>128</v>
      </c>
      <c r="X115">
        <f>VLOOKUP(E115,'General IEC Material'!D:E,2,0)</f>
        <v>25287.818611852897</v>
      </c>
    </row>
    <row r="116" spans="1:24" x14ac:dyDescent="0.3">
      <c r="A116" t="s">
        <v>706</v>
      </c>
      <c r="B116" t="s">
        <v>72</v>
      </c>
      <c r="C116" t="s">
        <v>73</v>
      </c>
      <c r="D116" t="s">
        <v>79</v>
      </c>
      <c r="E116" t="s">
        <v>240</v>
      </c>
      <c r="F116">
        <v>860</v>
      </c>
      <c r="G116">
        <v>860</v>
      </c>
      <c r="H116">
        <v>1720</v>
      </c>
      <c r="I116">
        <v>430</v>
      </c>
      <c r="J116">
        <v>1490</v>
      </c>
      <c r="K116">
        <v>1920</v>
      </c>
      <c r="L116" s="22">
        <f t="shared" si="9"/>
        <v>8.9583333333333339</v>
      </c>
      <c r="M116" s="22">
        <f t="shared" si="9"/>
        <v>8.9583333333333339</v>
      </c>
      <c r="N116" s="23">
        <f t="shared" si="10"/>
        <v>18</v>
      </c>
      <c r="O116" s="23">
        <f t="shared" si="8"/>
        <v>86</v>
      </c>
      <c r="P116" s="23">
        <f t="shared" si="8"/>
        <v>86</v>
      </c>
      <c r="Q116" s="23">
        <f t="shared" si="8"/>
        <v>172</v>
      </c>
      <c r="R116" s="23">
        <f t="shared" si="8"/>
        <v>43</v>
      </c>
      <c r="S116" s="23">
        <f t="shared" si="8"/>
        <v>149</v>
      </c>
      <c r="T116" s="23">
        <f t="shared" si="11"/>
        <v>192</v>
      </c>
      <c r="U116" s="23">
        <f t="shared" si="12"/>
        <v>364</v>
      </c>
      <c r="V116" s="26">
        <f t="shared" si="13"/>
        <v>8.9583333333333339</v>
      </c>
      <c r="W116" s="25">
        <f t="shared" si="14"/>
        <v>129</v>
      </c>
      <c r="X116">
        <f>VLOOKUP(E116,'General IEC Material'!D:E,2,0)</f>
        <v>28663.090296263319</v>
      </c>
    </row>
    <row r="117" spans="1:24" x14ac:dyDescent="0.3">
      <c r="A117" t="s">
        <v>706</v>
      </c>
      <c r="B117" t="s">
        <v>72</v>
      </c>
      <c r="C117" t="s">
        <v>73</v>
      </c>
      <c r="D117" t="s">
        <v>80</v>
      </c>
      <c r="E117" t="s">
        <v>241</v>
      </c>
      <c r="F117">
        <v>660</v>
      </c>
      <c r="G117">
        <v>660</v>
      </c>
      <c r="H117">
        <v>1320</v>
      </c>
      <c r="I117">
        <v>330</v>
      </c>
      <c r="J117">
        <v>1180</v>
      </c>
      <c r="K117">
        <v>1510</v>
      </c>
      <c r="L117" s="22">
        <f t="shared" si="9"/>
        <v>6.875</v>
      </c>
      <c r="M117" s="22">
        <f t="shared" si="9"/>
        <v>6.875</v>
      </c>
      <c r="N117" s="23">
        <f t="shared" si="10"/>
        <v>14</v>
      </c>
      <c r="O117" s="23">
        <f t="shared" ref="O117:S167" si="15">F117/10</f>
        <v>66</v>
      </c>
      <c r="P117" s="23">
        <f t="shared" si="15"/>
        <v>66</v>
      </c>
      <c r="Q117" s="23">
        <f t="shared" si="15"/>
        <v>132</v>
      </c>
      <c r="R117" s="23">
        <f t="shared" si="15"/>
        <v>33</v>
      </c>
      <c r="S117" s="23">
        <f t="shared" si="15"/>
        <v>118</v>
      </c>
      <c r="T117" s="23">
        <f t="shared" si="11"/>
        <v>151</v>
      </c>
      <c r="U117" s="23">
        <f t="shared" si="12"/>
        <v>283</v>
      </c>
      <c r="V117" s="26">
        <f t="shared" si="13"/>
        <v>6.875</v>
      </c>
      <c r="W117" s="25">
        <f t="shared" si="14"/>
        <v>99</v>
      </c>
      <c r="X117">
        <f>VLOOKUP(E117,'General IEC Material'!D:E,2,0)</f>
        <v>15259.863800754509</v>
      </c>
    </row>
    <row r="118" spans="1:24" x14ac:dyDescent="0.3">
      <c r="A118" t="s">
        <v>706</v>
      </c>
      <c r="B118" t="s">
        <v>72</v>
      </c>
      <c r="C118" t="s">
        <v>73</v>
      </c>
      <c r="D118" t="s">
        <v>80</v>
      </c>
      <c r="E118" t="s">
        <v>242</v>
      </c>
      <c r="F118">
        <v>610</v>
      </c>
      <c r="G118">
        <v>610</v>
      </c>
      <c r="H118">
        <v>1220</v>
      </c>
      <c r="I118">
        <v>310</v>
      </c>
      <c r="J118">
        <v>1080</v>
      </c>
      <c r="K118">
        <v>1390</v>
      </c>
      <c r="L118" s="22">
        <f t="shared" si="9"/>
        <v>6.354166666666667</v>
      </c>
      <c r="M118" s="22">
        <f t="shared" si="9"/>
        <v>6.354166666666667</v>
      </c>
      <c r="N118" s="23">
        <f t="shared" si="10"/>
        <v>13</v>
      </c>
      <c r="O118" s="23">
        <f t="shared" si="15"/>
        <v>61</v>
      </c>
      <c r="P118" s="23">
        <f t="shared" si="15"/>
        <v>61</v>
      </c>
      <c r="Q118" s="23">
        <f t="shared" si="15"/>
        <v>122</v>
      </c>
      <c r="R118" s="23">
        <f t="shared" si="15"/>
        <v>31</v>
      </c>
      <c r="S118" s="23">
        <f t="shared" si="15"/>
        <v>108</v>
      </c>
      <c r="T118" s="23">
        <f t="shared" si="11"/>
        <v>139</v>
      </c>
      <c r="U118" s="23">
        <f t="shared" si="12"/>
        <v>261</v>
      </c>
      <c r="V118" s="26">
        <f t="shared" si="13"/>
        <v>6.354166666666667</v>
      </c>
      <c r="W118" s="25">
        <f t="shared" si="14"/>
        <v>92</v>
      </c>
      <c r="X118">
        <f>VLOOKUP(E118,'General IEC Material'!D:E,2,0)</f>
        <v>15876.627490204359</v>
      </c>
    </row>
    <row r="119" spans="1:24" x14ac:dyDescent="0.3">
      <c r="A119" t="s">
        <v>706</v>
      </c>
      <c r="B119" t="s">
        <v>72</v>
      </c>
      <c r="C119" t="s">
        <v>73</v>
      </c>
      <c r="D119" t="s">
        <v>80</v>
      </c>
      <c r="E119" t="s">
        <v>243</v>
      </c>
      <c r="F119">
        <v>840</v>
      </c>
      <c r="G119">
        <v>840</v>
      </c>
      <c r="H119">
        <v>1680</v>
      </c>
      <c r="I119">
        <v>420</v>
      </c>
      <c r="J119">
        <v>1460</v>
      </c>
      <c r="K119">
        <v>1880</v>
      </c>
      <c r="L119" s="22">
        <f t="shared" si="9"/>
        <v>8.75</v>
      </c>
      <c r="M119" s="22">
        <f t="shared" si="9"/>
        <v>8.75</v>
      </c>
      <c r="N119" s="23">
        <f t="shared" si="10"/>
        <v>18</v>
      </c>
      <c r="O119" s="23">
        <f t="shared" si="15"/>
        <v>84</v>
      </c>
      <c r="P119" s="23">
        <f t="shared" si="15"/>
        <v>84</v>
      </c>
      <c r="Q119" s="23">
        <f t="shared" si="15"/>
        <v>168</v>
      </c>
      <c r="R119" s="23">
        <f t="shared" si="15"/>
        <v>42</v>
      </c>
      <c r="S119" s="23">
        <f t="shared" si="15"/>
        <v>146</v>
      </c>
      <c r="T119" s="23">
        <f t="shared" si="11"/>
        <v>188</v>
      </c>
      <c r="U119" s="23">
        <f t="shared" si="12"/>
        <v>356</v>
      </c>
      <c r="V119" s="26">
        <f t="shared" si="13"/>
        <v>8.75</v>
      </c>
      <c r="W119" s="25">
        <f t="shared" si="14"/>
        <v>126</v>
      </c>
      <c r="X119">
        <f>VLOOKUP(E119,'General IEC Material'!D:E,2,0)</f>
        <v>25290.486582043708</v>
      </c>
    </row>
    <row r="120" spans="1:24" x14ac:dyDescent="0.3">
      <c r="A120" t="s">
        <v>706</v>
      </c>
      <c r="B120" t="s">
        <v>72</v>
      </c>
      <c r="C120" t="s">
        <v>73</v>
      </c>
      <c r="D120" t="s">
        <v>80</v>
      </c>
      <c r="E120" t="s">
        <v>244</v>
      </c>
      <c r="F120">
        <v>450</v>
      </c>
      <c r="G120">
        <v>450</v>
      </c>
      <c r="H120">
        <v>900</v>
      </c>
      <c r="I120">
        <v>230</v>
      </c>
      <c r="J120">
        <v>790</v>
      </c>
      <c r="K120">
        <v>1020</v>
      </c>
      <c r="L120" s="22">
        <f t="shared" si="9"/>
        <v>4.6875</v>
      </c>
      <c r="M120" s="22">
        <f t="shared" si="9"/>
        <v>4.6875</v>
      </c>
      <c r="N120" s="23">
        <f t="shared" si="10"/>
        <v>9</v>
      </c>
      <c r="O120" s="23">
        <f t="shared" si="15"/>
        <v>45</v>
      </c>
      <c r="P120" s="23">
        <f t="shared" si="15"/>
        <v>45</v>
      </c>
      <c r="Q120" s="23">
        <f t="shared" si="15"/>
        <v>90</v>
      </c>
      <c r="R120" s="23">
        <f t="shared" si="15"/>
        <v>23</v>
      </c>
      <c r="S120" s="23">
        <f t="shared" si="15"/>
        <v>79</v>
      </c>
      <c r="T120" s="23">
        <f t="shared" si="11"/>
        <v>102</v>
      </c>
      <c r="U120" s="23">
        <f t="shared" si="12"/>
        <v>192</v>
      </c>
      <c r="V120" s="26">
        <f t="shared" si="13"/>
        <v>4.6875</v>
      </c>
      <c r="W120" s="25">
        <f t="shared" si="14"/>
        <v>68</v>
      </c>
      <c r="X120">
        <f>VLOOKUP(E120,'General IEC Material'!D:E,2,0)</f>
        <v>13032.475033922146</v>
      </c>
    </row>
    <row r="121" spans="1:24" x14ac:dyDescent="0.3">
      <c r="A121" t="s">
        <v>706</v>
      </c>
      <c r="B121" t="s">
        <v>72</v>
      </c>
      <c r="C121" t="s">
        <v>73</v>
      </c>
      <c r="D121" t="s">
        <v>80</v>
      </c>
      <c r="E121" t="s">
        <v>245</v>
      </c>
      <c r="F121">
        <v>1390</v>
      </c>
      <c r="G121">
        <v>1390</v>
      </c>
      <c r="H121">
        <v>2780</v>
      </c>
      <c r="I121">
        <v>700</v>
      </c>
      <c r="J121">
        <v>2360</v>
      </c>
      <c r="K121">
        <v>3060</v>
      </c>
      <c r="L121" s="22">
        <f t="shared" si="9"/>
        <v>14.479166666666666</v>
      </c>
      <c r="M121" s="22">
        <f t="shared" si="9"/>
        <v>14.479166666666666</v>
      </c>
      <c r="N121" s="23">
        <f t="shared" si="10"/>
        <v>29</v>
      </c>
      <c r="O121" s="23">
        <f t="shared" si="15"/>
        <v>139</v>
      </c>
      <c r="P121" s="23">
        <f t="shared" si="15"/>
        <v>139</v>
      </c>
      <c r="Q121" s="23">
        <f t="shared" si="15"/>
        <v>278</v>
      </c>
      <c r="R121" s="23">
        <f t="shared" si="15"/>
        <v>70</v>
      </c>
      <c r="S121" s="23">
        <f t="shared" si="15"/>
        <v>236</v>
      </c>
      <c r="T121" s="23">
        <f t="shared" si="11"/>
        <v>306</v>
      </c>
      <c r="U121" s="23">
        <f t="shared" si="12"/>
        <v>584</v>
      </c>
      <c r="V121" s="26">
        <f t="shared" si="13"/>
        <v>14.479166666666666</v>
      </c>
      <c r="W121" s="25">
        <f t="shared" si="14"/>
        <v>209</v>
      </c>
      <c r="X121">
        <f>VLOOKUP(E121,'General IEC Material'!D:E,2,0)</f>
        <v>56258.87323863621</v>
      </c>
    </row>
    <row r="122" spans="1:24" x14ac:dyDescent="0.3">
      <c r="A122" t="s">
        <v>706</v>
      </c>
      <c r="B122" t="s">
        <v>72</v>
      </c>
      <c r="C122" t="s">
        <v>81</v>
      </c>
      <c r="D122" t="s">
        <v>82</v>
      </c>
      <c r="E122" t="s">
        <v>246</v>
      </c>
      <c r="F122">
        <v>1080</v>
      </c>
      <c r="G122">
        <v>1080</v>
      </c>
      <c r="H122">
        <v>2160</v>
      </c>
      <c r="I122">
        <v>540</v>
      </c>
      <c r="J122">
        <v>1860</v>
      </c>
      <c r="K122">
        <v>2400</v>
      </c>
      <c r="L122" s="22">
        <f t="shared" si="9"/>
        <v>11.25</v>
      </c>
      <c r="M122" s="22">
        <f t="shared" si="9"/>
        <v>11.25</v>
      </c>
      <c r="N122" s="23">
        <f t="shared" si="10"/>
        <v>23</v>
      </c>
      <c r="O122" s="23">
        <f t="shared" si="15"/>
        <v>108</v>
      </c>
      <c r="P122" s="23">
        <f t="shared" si="15"/>
        <v>108</v>
      </c>
      <c r="Q122" s="23">
        <f t="shared" si="15"/>
        <v>216</v>
      </c>
      <c r="R122" s="23">
        <f t="shared" si="15"/>
        <v>54</v>
      </c>
      <c r="S122" s="23">
        <f t="shared" si="15"/>
        <v>186</v>
      </c>
      <c r="T122" s="23">
        <f t="shared" si="11"/>
        <v>240</v>
      </c>
      <c r="U122" s="23">
        <f t="shared" si="12"/>
        <v>456</v>
      </c>
      <c r="V122" s="26">
        <f t="shared" si="13"/>
        <v>11.25</v>
      </c>
      <c r="W122" s="25">
        <f t="shared" si="14"/>
        <v>162</v>
      </c>
      <c r="X122">
        <f>VLOOKUP(E122,'General IEC Material'!D:E,2,0)</f>
        <v>30298.972110197654</v>
      </c>
    </row>
    <row r="123" spans="1:24" x14ac:dyDescent="0.3">
      <c r="A123" t="s">
        <v>706</v>
      </c>
      <c r="B123" t="s">
        <v>72</v>
      </c>
      <c r="C123" t="s">
        <v>81</v>
      </c>
      <c r="D123" t="s">
        <v>82</v>
      </c>
      <c r="E123" t="s">
        <v>247</v>
      </c>
      <c r="F123">
        <v>1160</v>
      </c>
      <c r="G123">
        <v>1160</v>
      </c>
      <c r="H123">
        <v>2320</v>
      </c>
      <c r="I123">
        <v>580</v>
      </c>
      <c r="J123">
        <v>2060</v>
      </c>
      <c r="K123">
        <v>2640</v>
      </c>
      <c r="L123" s="22">
        <f t="shared" si="9"/>
        <v>12.083333333333334</v>
      </c>
      <c r="M123" s="22">
        <f t="shared" si="9"/>
        <v>12.083333333333334</v>
      </c>
      <c r="N123" s="23">
        <f t="shared" si="10"/>
        <v>24</v>
      </c>
      <c r="O123" s="23">
        <f t="shared" si="15"/>
        <v>116</v>
      </c>
      <c r="P123" s="23">
        <f t="shared" si="15"/>
        <v>116</v>
      </c>
      <c r="Q123" s="23">
        <f t="shared" si="15"/>
        <v>232</v>
      </c>
      <c r="R123" s="23">
        <f t="shared" si="15"/>
        <v>58</v>
      </c>
      <c r="S123" s="23">
        <f t="shared" si="15"/>
        <v>206</v>
      </c>
      <c r="T123" s="23">
        <f t="shared" si="11"/>
        <v>264</v>
      </c>
      <c r="U123" s="23">
        <f t="shared" si="12"/>
        <v>496</v>
      </c>
      <c r="V123" s="26">
        <f t="shared" si="13"/>
        <v>12.083333333333334</v>
      </c>
      <c r="W123" s="25">
        <f t="shared" si="14"/>
        <v>174</v>
      </c>
      <c r="X123">
        <f>VLOOKUP(E123,'General IEC Material'!D:E,2,0)</f>
        <v>27256.242111004623</v>
      </c>
    </row>
    <row r="124" spans="1:24" x14ac:dyDescent="0.3">
      <c r="A124" t="s">
        <v>706</v>
      </c>
      <c r="B124" t="s">
        <v>72</v>
      </c>
      <c r="C124" t="s">
        <v>81</v>
      </c>
      <c r="D124" t="s">
        <v>82</v>
      </c>
      <c r="E124" t="s">
        <v>248</v>
      </c>
      <c r="F124">
        <v>590</v>
      </c>
      <c r="G124">
        <v>590</v>
      </c>
      <c r="H124">
        <v>1180</v>
      </c>
      <c r="I124">
        <v>300</v>
      </c>
      <c r="J124">
        <v>1040</v>
      </c>
      <c r="K124">
        <v>1340</v>
      </c>
      <c r="L124" s="22">
        <f t="shared" si="9"/>
        <v>6.145833333333333</v>
      </c>
      <c r="M124" s="22">
        <f t="shared" si="9"/>
        <v>6.145833333333333</v>
      </c>
      <c r="N124" s="23">
        <f t="shared" si="10"/>
        <v>12</v>
      </c>
      <c r="O124" s="23">
        <f t="shared" si="15"/>
        <v>59</v>
      </c>
      <c r="P124" s="23">
        <f t="shared" si="15"/>
        <v>59</v>
      </c>
      <c r="Q124" s="23">
        <f t="shared" si="15"/>
        <v>118</v>
      </c>
      <c r="R124" s="23">
        <f t="shared" si="15"/>
        <v>30</v>
      </c>
      <c r="S124" s="23">
        <f t="shared" si="15"/>
        <v>104</v>
      </c>
      <c r="T124" s="23">
        <f t="shared" si="11"/>
        <v>134</v>
      </c>
      <c r="U124" s="23">
        <f t="shared" si="12"/>
        <v>252</v>
      </c>
      <c r="V124" s="26">
        <f t="shared" si="13"/>
        <v>6.145833333333333</v>
      </c>
      <c r="W124" s="25">
        <f t="shared" si="14"/>
        <v>89</v>
      </c>
      <c r="X124">
        <f>VLOOKUP(E124,'General IEC Material'!D:E,2,0)</f>
        <v>16041.617208998847</v>
      </c>
    </row>
    <row r="125" spans="1:24" x14ac:dyDescent="0.3">
      <c r="A125" t="s">
        <v>706</v>
      </c>
      <c r="B125" t="s">
        <v>72</v>
      </c>
      <c r="C125" t="s">
        <v>81</v>
      </c>
      <c r="D125" t="s">
        <v>82</v>
      </c>
      <c r="E125" t="s">
        <v>249</v>
      </c>
      <c r="F125">
        <v>320</v>
      </c>
      <c r="G125">
        <v>320</v>
      </c>
      <c r="H125">
        <v>640</v>
      </c>
      <c r="I125">
        <v>160</v>
      </c>
      <c r="J125">
        <v>560</v>
      </c>
      <c r="K125">
        <v>720</v>
      </c>
      <c r="L125" s="22">
        <f t="shared" si="9"/>
        <v>3.3333333333333335</v>
      </c>
      <c r="M125" s="22">
        <f t="shared" si="9"/>
        <v>3.3333333333333335</v>
      </c>
      <c r="N125" s="23">
        <f t="shared" si="10"/>
        <v>7</v>
      </c>
      <c r="O125" s="23">
        <f t="shared" si="15"/>
        <v>32</v>
      </c>
      <c r="P125" s="23">
        <f t="shared" si="15"/>
        <v>32</v>
      </c>
      <c r="Q125" s="23">
        <f t="shared" si="15"/>
        <v>64</v>
      </c>
      <c r="R125" s="23">
        <f t="shared" si="15"/>
        <v>16</v>
      </c>
      <c r="S125" s="23">
        <f t="shared" si="15"/>
        <v>56</v>
      </c>
      <c r="T125" s="23">
        <f t="shared" si="11"/>
        <v>72</v>
      </c>
      <c r="U125" s="23">
        <f t="shared" si="12"/>
        <v>136</v>
      </c>
      <c r="V125" s="26">
        <f t="shared" si="13"/>
        <v>3.3333333333333335</v>
      </c>
      <c r="W125" s="25">
        <f t="shared" si="14"/>
        <v>48</v>
      </c>
      <c r="X125">
        <f>VLOOKUP(E125,'General IEC Material'!D:E,2,0)</f>
        <v>8055.8335834070858</v>
      </c>
    </row>
    <row r="126" spans="1:24" x14ac:dyDescent="0.3">
      <c r="A126" t="s">
        <v>706</v>
      </c>
      <c r="B126" t="s">
        <v>72</v>
      </c>
      <c r="C126" t="s">
        <v>81</v>
      </c>
      <c r="D126" t="s">
        <v>82</v>
      </c>
      <c r="E126" t="s">
        <v>250</v>
      </c>
      <c r="F126">
        <v>700</v>
      </c>
      <c r="G126">
        <v>700</v>
      </c>
      <c r="H126">
        <v>1400</v>
      </c>
      <c r="I126">
        <v>350</v>
      </c>
      <c r="J126">
        <v>1210</v>
      </c>
      <c r="K126">
        <v>1560</v>
      </c>
      <c r="L126" s="22">
        <f t="shared" si="9"/>
        <v>7.291666666666667</v>
      </c>
      <c r="M126" s="22">
        <f t="shared" si="9"/>
        <v>7.291666666666667</v>
      </c>
      <c r="N126" s="23">
        <f t="shared" si="10"/>
        <v>15</v>
      </c>
      <c r="O126" s="23">
        <f t="shared" si="15"/>
        <v>70</v>
      </c>
      <c r="P126" s="23">
        <f t="shared" si="15"/>
        <v>70</v>
      </c>
      <c r="Q126" s="23">
        <f t="shared" si="15"/>
        <v>140</v>
      </c>
      <c r="R126" s="23">
        <f t="shared" si="15"/>
        <v>35</v>
      </c>
      <c r="S126" s="23">
        <f t="shared" si="15"/>
        <v>121</v>
      </c>
      <c r="T126" s="23">
        <f t="shared" si="11"/>
        <v>156</v>
      </c>
      <c r="U126" s="23">
        <f t="shared" si="12"/>
        <v>296</v>
      </c>
      <c r="V126" s="26">
        <f t="shared" si="13"/>
        <v>7.291666666666667</v>
      </c>
      <c r="W126" s="25">
        <f t="shared" si="14"/>
        <v>105</v>
      </c>
      <c r="X126">
        <f>VLOOKUP(E126,'General IEC Material'!D:E,2,0)</f>
        <v>19772.079367350903</v>
      </c>
    </row>
    <row r="127" spans="1:24" x14ac:dyDescent="0.3">
      <c r="A127" t="s">
        <v>706</v>
      </c>
      <c r="B127" t="s">
        <v>72</v>
      </c>
      <c r="C127" t="s">
        <v>81</v>
      </c>
      <c r="D127" t="s">
        <v>82</v>
      </c>
      <c r="E127" t="s">
        <v>251</v>
      </c>
      <c r="F127">
        <v>470</v>
      </c>
      <c r="G127">
        <v>470</v>
      </c>
      <c r="H127">
        <v>940</v>
      </c>
      <c r="I127">
        <v>240</v>
      </c>
      <c r="J127">
        <v>810</v>
      </c>
      <c r="K127">
        <v>1050</v>
      </c>
      <c r="L127" s="22">
        <f t="shared" si="9"/>
        <v>4.895833333333333</v>
      </c>
      <c r="M127" s="22">
        <f t="shared" si="9"/>
        <v>4.895833333333333</v>
      </c>
      <c r="N127" s="23">
        <f t="shared" si="10"/>
        <v>10</v>
      </c>
      <c r="O127" s="23">
        <f t="shared" si="15"/>
        <v>47</v>
      </c>
      <c r="P127" s="23">
        <f t="shared" si="15"/>
        <v>47</v>
      </c>
      <c r="Q127" s="23">
        <f t="shared" si="15"/>
        <v>94</v>
      </c>
      <c r="R127" s="23">
        <f t="shared" si="15"/>
        <v>24</v>
      </c>
      <c r="S127" s="23">
        <f t="shared" si="15"/>
        <v>81</v>
      </c>
      <c r="T127" s="23">
        <f t="shared" si="11"/>
        <v>105</v>
      </c>
      <c r="U127" s="23">
        <f t="shared" si="12"/>
        <v>199</v>
      </c>
      <c r="V127" s="26">
        <f t="shared" si="13"/>
        <v>4.895833333333333</v>
      </c>
      <c r="W127" s="25">
        <f t="shared" si="14"/>
        <v>71</v>
      </c>
      <c r="X127">
        <f>VLOOKUP(E127,'General IEC Material'!D:E,2,0)</f>
        <v>12496.781642435075</v>
      </c>
    </row>
    <row r="128" spans="1:24" x14ac:dyDescent="0.3">
      <c r="A128" t="s">
        <v>706</v>
      </c>
      <c r="B128" t="s">
        <v>72</v>
      </c>
      <c r="C128" t="s">
        <v>81</v>
      </c>
      <c r="D128" t="s">
        <v>82</v>
      </c>
      <c r="E128" t="s">
        <v>252</v>
      </c>
      <c r="F128">
        <v>540</v>
      </c>
      <c r="G128">
        <v>540</v>
      </c>
      <c r="H128">
        <v>1080</v>
      </c>
      <c r="I128">
        <v>270</v>
      </c>
      <c r="J128">
        <v>940</v>
      </c>
      <c r="K128">
        <v>1210</v>
      </c>
      <c r="L128" s="22">
        <f t="shared" si="9"/>
        <v>5.625</v>
      </c>
      <c r="M128" s="22">
        <f t="shared" si="9"/>
        <v>5.625</v>
      </c>
      <c r="N128" s="23">
        <f t="shared" si="10"/>
        <v>11</v>
      </c>
      <c r="O128" s="23">
        <f t="shared" si="15"/>
        <v>54</v>
      </c>
      <c r="P128" s="23">
        <f t="shared" si="15"/>
        <v>54</v>
      </c>
      <c r="Q128" s="23">
        <f t="shared" si="15"/>
        <v>108</v>
      </c>
      <c r="R128" s="23">
        <f t="shared" si="15"/>
        <v>27</v>
      </c>
      <c r="S128" s="23">
        <f t="shared" si="15"/>
        <v>94</v>
      </c>
      <c r="T128" s="23">
        <f t="shared" si="11"/>
        <v>121</v>
      </c>
      <c r="U128" s="23">
        <f t="shared" si="12"/>
        <v>229</v>
      </c>
      <c r="V128" s="26">
        <f t="shared" si="13"/>
        <v>5.625</v>
      </c>
      <c r="W128" s="25">
        <f t="shared" si="14"/>
        <v>81</v>
      </c>
      <c r="X128">
        <f>VLOOKUP(E128,'General IEC Material'!D:E,2,0)</f>
        <v>15024.24872260309</v>
      </c>
    </row>
    <row r="129" spans="1:24" x14ac:dyDescent="0.3">
      <c r="A129" t="s">
        <v>706</v>
      </c>
      <c r="B129" t="s">
        <v>72</v>
      </c>
      <c r="C129" t="s">
        <v>81</v>
      </c>
      <c r="D129" t="s">
        <v>82</v>
      </c>
      <c r="E129" t="s">
        <v>253</v>
      </c>
      <c r="F129">
        <v>600</v>
      </c>
      <c r="G129">
        <v>600</v>
      </c>
      <c r="H129">
        <v>1200</v>
      </c>
      <c r="I129">
        <v>300</v>
      </c>
      <c r="J129">
        <v>1050</v>
      </c>
      <c r="K129">
        <v>1350</v>
      </c>
      <c r="L129" s="22">
        <f t="shared" si="9"/>
        <v>6.25</v>
      </c>
      <c r="M129" s="22">
        <f t="shared" si="9"/>
        <v>6.25</v>
      </c>
      <c r="N129" s="23">
        <f t="shared" si="10"/>
        <v>13</v>
      </c>
      <c r="O129" s="23">
        <f t="shared" si="15"/>
        <v>60</v>
      </c>
      <c r="P129" s="23">
        <f t="shared" si="15"/>
        <v>60</v>
      </c>
      <c r="Q129" s="23">
        <f t="shared" si="15"/>
        <v>120</v>
      </c>
      <c r="R129" s="23">
        <f t="shared" si="15"/>
        <v>30</v>
      </c>
      <c r="S129" s="23">
        <f t="shared" si="15"/>
        <v>105</v>
      </c>
      <c r="T129" s="23">
        <f t="shared" si="11"/>
        <v>135</v>
      </c>
      <c r="U129" s="23">
        <f t="shared" si="12"/>
        <v>255</v>
      </c>
      <c r="V129" s="26">
        <f t="shared" si="13"/>
        <v>6.25</v>
      </c>
      <c r="W129" s="25">
        <f t="shared" si="14"/>
        <v>90</v>
      </c>
      <c r="X129">
        <f>VLOOKUP(E129,'General IEC Material'!D:E,2,0)</f>
        <v>14569.751454854897</v>
      </c>
    </row>
    <row r="130" spans="1:24" x14ac:dyDescent="0.3">
      <c r="A130" t="s">
        <v>706</v>
      </c>
      <c r="B130" t="s">
        <v>72</v>
      </c>
      <c r="C130" t="s">
        <v>81</v>
      </c>
      <c r="D130" t="s">
        <v>82</v>
      </c>
      <c r="E130" t="s">
        <v>254</v>
      </c>
      <c r="F130">
        <v>1000</v>
      </c>
      <c r="G130">
        <v>1000</v>
      </c>
      <c r="H130">
        <v>2000</v>
      </c>
      <c r="I130">
        <v>500</v>
      </c>
      <c r="J130">
        <v>1700</v>
      </c>
      <c r="K130">
        <v>2200</v>
      </c>
      <c r="L130" s="22">
        <f t="shared" si="9"/>
        <v>10.416666666666666</v>
      </c>
      <c r="M130" s="22">
        <f t="shared" si="9"/>
        <v>10.416666666666666</v>
      </c>
      <c r="N130" s="23">
        <f t="shared" si="10"/>
        <v>21</v>
      </c>
      <c r="O130" s="23">
        <f t="shared" si="15"/>
        <v>100</v>
      </c>
      <c r="P130" s="23">
        <f t="shared" si="15"/>
        <v>100</v>
      </c>
      <c r="Q130" s="23">
        <f t="shared" si="15"/>
        <v>200</v>
      </c>
      <c r="R130" s="23">
        <f t="shared" si="15"/>
        <v>50</v>
      </c>
      <c r="S130" s="23">
        <f t="shared" si="15"/>
        <v>170</v>
      </c>
      <c r="T130" s="23">
        <f t="shared" si="11"/>
        <v>220</v>
      </c>
      <c r="U130" s="23">
        <f t="shared" si="12"/>
        <v>420</v>
      </c>
      <c r="V130" s="26">
        <f t="shared" si="13"/>
        <v>10.416666666666666</v>
      </c>
      <c r="W130" s="25">
        <f t="shared" si="14"/>
        <v>150</v>
      </c>
      <c r="X130">
        <f>VLOOKUP(E130,'General IEC Material'!D:E,2,0)</f>
        <v>35670.593434506227</v>
      </c>
    </row>
    <row r="131" spans="1:24" x14ac:dyDescent="0.3">
      <c r="A131" t="s">
        <v>706</v>
      </c>
      <c r="B131" t="s">
        <v>72</v>
      </c>
      <c r="C131" t="s">
        <v>81</v>
      </c>
      <c r="D131" t="s">
        <v>83</v>
      </c>
      <c r="E131" t="s">
        <v>255</v>
      </c>
      <c r="F131">
        <v>560</v>
      </c>
      <c r="G131">
        <v>560</v>
      </c>
      <c r="H131">
        <v>1120</v>
      </c>
      <c r="I131">
        <v>280</v>
      </c>
      <c r="J131">
        <v>960</v>
      </c>
      <c r="K131">
        <v>1240</v>
      </c>
      <c r="L131" s="22">
        <f t="shared" ref="L131:M194" si="16">F131/96</f>
        <v>5.833333333333333</v>
      </c>
      <c r="M131" s="22">
        <f t="shared" si="16"/>
        <v>5.833333333333333</v>
      </c>
      <c r="N131" s="23">
        <f t="shared" ref="N131:N194" si="17">ROUND(L131+M131,0)</f>
        <v>12</v>
      </c>
      <c r="O131" s="23">
        <f t="shared" si="15"/>
        <v>56</v>
      </c>
      <c r="P131" s="23">
        <f t="shared" si="15"/>
        <v>56</v>
      </c>
      <c r="Q131" s="23">
        <f t="shared" si="15"/>
        <v>112</v>
      </c>
      <c r="R131" s="23">
        <f t="shared" si="15"/>
        <v>28</v>
      </c>
      <c r="S131" s="23">
        <f t="shared" si="15"/>
        <v>96</v>
      </c>
      <c r="T131" s="23">
        <f t="shared" ref="T131:T194" si="18">SUM(R131:S131)</f>
        <v>124</v>
      </c>
      <c r="U131" s="23">
        <f t="shared" ref="U131:U194" si="19">Q131+T131</f>
        <v>236</v>
      </c>
      <c r="V131" s="26">
        <f t="shared" ref="V131:V194" si="20">L131</f>
        <v>5.833333333333333</v>
      </c>
      <c r="W131" s="25">
        <f t="shared" ref="W131:W194" si="21">O131+R131</f>
        <v>84</v>
      </c>
      <c r="X131">
        <f>VLOOKUP(E131,'General IEC Material'!D:E,2,0)</f>
        <v>14015.111590397601</v>
      </c>
    </row>
    <row r="132" spans="1:24" x14ac:dyDescent="0.3">
      <c r="A132" t="s">
        <v>706</v>
      </c>
      <c r="B132" t="s">
        <v>72</v>
      </c>
      <c r="C132" t="s">
        <v>81</v>
      </c>
      <c r="D132" t="s">
        <v>83</v>
      </c>
      <c r="E132" t="s">
        <v>256</v>
      </c>
      <c r="F132">
        <v>390</v>
      </c>
      <c r="G132">
        <v>390</v>
      </c>
      <c r="H132">
        <v>780</v>
      </c>
      <c r="I132">
        <v>200</v>
      </c>
      <c r="J132">
        <v>690</v>
      </c>
      <c r="K132">
        <v>890</v>
      </c>
      <c r="L132" s="22">
        <f t="shared" si="16"/>
        <v>4.0625</v>
      </c>
      <c r="M132" s="22">
        <f t="shared" si="16"/>
        <v>4.0625</v>
      </c>
      <c r="N132" s="23">
        <f t="shared" si="17"/>
        <v>8</v>
      </c>
      <c r="O132" s="23">
        <f t="shared" si="15"/>
        <v>39</v>
      </c>
      <c r="P132" s="23">
        <f t="shared" si="15"/>
        <v>39</v>
      </c>
      <c r="Q132" s="23">
        <f t="shared" si="15"/>
        <v>78</v>
      </c>
      <c r="R132" s="23">
        <f t="shared" si="15"/>
        <v>20</v>
      </c>
      <c r="S132" s="23">
        <f t="shared" si="15"/>
        <v>69</v>
      </c>
      <c r="T132" s="23">
        <f t="shared" si="18"/>
        <v>89</v>
      </c>
      <c r="U132" s="23">
        <f t="shared" si="19"/>
        <v>167</v>
      </c>
      <c r="V132" s="26">
        <f t="shared" si="20"/>
        <v>4.0625</v>
      </c>
      <c r="W132" s="25">
        <f t="shared" si="21"/>
        <v>59</v>
      </c>
      <c r="X132">
        <f>VLOOKUP(E132,'General IEC Material'!D:E,2,0)</f>
        <v>11688.738283329614</v>
      </c>
    </row>
    <row r="133" spans="1:24" x14ac:dyDescent="0.3">
      <c r="A133" t="s">
        <v>706</v>
      </c>
      <c r="B133" t="s">
        <v>72</v>
      </c>
      <c r="C133" t="s">
        <v>81</v>
      </c>
      <c r="D133" t="s">
        <v>83</v>
      </c>
      <c r="E133" t="s">
        <v>257</v>
      </c>
      <c r="F133">
        <v>450</v>
      </c>
      <c r="G133">
        <v>450</v>
      </c>
      <c r="H133">
        <v>900</v>
      </c>
      <c r="I133">
        <v>230</v>
      </c>
      <c r="J133">
        <v>790</v>
      </c>
      <c r="K133">
        <v>1020</v>
      </c>
      <c r="L133" s="22">
        <f t="shared" si="16"/>
        <v>4.6875</v>
      </c>
      <c r="M133" s="22">
        <f t="shared" si="16"/>
        <v>4.6875</v>
      </c>
      <c r="N133" s="23">
        <f t="shared" si="17"/>
        <v>9</v>
      </c>
      <c r="O133" s="23">
        <f t="shared" si="15"/>
        <v>45</v>
      </c>
      <c r="P133" s="23">
        <f t="shared" si="15"/>
        <v>45</v>
      </c>
      <c r="Q133" s="23">
        <f t="shared" si="15"/>
        <v>90</v>
      </c>
      <c r="R133" s="23">
        <f t="shared" si="15"/>
        <v>23</v>
      </c>
      <c r="S133" s="23">
        <f t="shared" si="15"/>
        <v>79</v>
      </c>
      <c r="T133" s="23">
        <f t="shared" si="18"/>
        <v>102</v>
      </c>
      <c r="U133" s="23">
        <f t="shared" si="19"/>
        <v>192</v>
      </c>
      <c r="V133" s="26">
        <f t="shared" si="20"/>
        <v>4.6875</v>
      </c>
      <c r="W133" s="25">
        <f t="shared" si="21"/>
        <v>68</v>
      </c>
      <c r="X133">
        <f>VLOOKUP(E133,'General IEC Material'!D:E,2,0)</f>
        <v>13754.265045876658</v>
      </c>
    </row>
    <row r="134" spans="1:24" x14ac:dyDescent="0.3">
      <c r="A134" t="s">
        <v>706</v>
      </c>
      <c r="B134" t="s">
        <v>72</v>
      </c>
      <c r="C134" t="s">
        <v>81</v>
      </c>
      <c r="D134" t="s">
        <v>83</v>
      </c>
      <c r="E134" t="s">
        <v>258</v>
      </c>
      <c r="F134">
        <v>460</v>
      </c>
      <c r="G134">
        <v>460</v>
      </c>
      <c r="H134">
        <v>920</v>
      </c>
      <c r="I134">
        <v>230</v>
      </c>
      <c r="J134">
        <v>770</v>
      </c>
      <c r="K134">
        <v>1000</v>
      </c>
      <c r="L134" s="22">
        <f t="shared" si="16"/>
        <v>4.791666666666667</v>
      </c>
      <c r="M134" s="22">
        <f t="shared" si="16"/>
        <v>4.791666666666667</v>
      </c>
      <c r="N134" s="23">
        <f t="shared" si="17"/>
        <v>10</v>
      </c>
      <c r="O134" s="23">
        <f t="shared" si="15"/>
        <v>46</v>
      </c>
      <c r="P134" s="23">
        <f t="shared" si="15"/>
        <v>46</v>
      </c>
      <c r="Q134" s="23">
        <f t="shared" si="15"/>
        <v>92</v>
      </c>
      <c r="R134" s="23">
        <f t="shared" si="15"/>
        <v>23</v>
      </c>
      <c r="S134" s="23">
        <f t="shared" si="15"/>
        <v>77</v>
      </c>
      <c r="T134" s="23">
        <f t="shared" si="18"/>
        <v>100</v>
      </c>
      <c r="U134" s="23">
        <f t="shared" si="19"/>
        <v>192</v>
      </c>
      <c r="V134" s="26">
        <f t="shared" si="20"/>
        <v>4.791666666666667</v>
      </c>
      <c r="W134" s="25">
        <f t="shared" si="21"/>
        <v>69</v>
      </c>
      <c r="X134">
        <f>VLOOKUP(E134,'General IEC Material'!D:E,2,0)</f>
        <v>15879.906649206227</v>
      </c>
    </row>
    <row r="135" spans="1:24" x14ac:dyDescent="0.3">
      <c r="A135" t="s">
        <v>706</v>
      </c>
      <c r="B135" t="s">
        <v>72</v>
      </c>
      <c r="C135" t="s">
        <v>81</v>
      </c>
      <c r="D135" t="s">
        <v>83</v>
      </c>
      <c r="E135" t="s">
        <v>259</v>
      </c>
      <c r="F135">
        <v>570</v>
      </c>
      <c r="G135">
        <v>570</v>
      </c>
      <c r="H135">
        <v>1140</v>
      </c>
      <c r="I135">
        <v>290</v>
      </c>
      <c r="J135">
        <v>970</v>
      </c>
      <c r="K135">
        <v>1260</v>
      </c>
      <c r="L135" s="22">
        <f t="shared" si="16"/>
        <v>5.9375</v>
      </c>
      <c r="M135" s="22">
        <f t="shared" si="16"/>
        <v>5.9375</v>
      </c>
      <c r="N135" s="23">
        <f t="shared" si="17"/>
        <v>12</v>
      </c>
      <c r="O135" s="23">
        <f t="shared" si="15"/>
        <v>57</v>
      </c>
      <c r="P135" s="23">
        <f t="shared" si="15"/>
        <v>57</v>
      </c>
      <c r="Q135" s="23">
        <f t="shared" si="15"/>
        <v>114</v>
      </c>
      <c r="R135" s="23">
        <f t="shared" si="15"/>
        <v>29</v>
      </c>
      <c r="S135" s="23">
        <f t="shared" si="15"/>
        <v>97</v>
      </c>
      <c r="T135" s="23">
        <f t="shared" si="18"/>
        <v>126</v>
      </c>
      <c r="U135" s="23">
        <f t="shared" si="19"/>
        <v>240</v>
      </c>
      <c r="V135" s="26">
        <f t="shared" si="20"/>
        <v>5.9375</v>
      </c>
      <c r="W135" s="25">
        <f t="shared" si="21"/>
        <v>86</v>
      </c>
      <c r="X135">
        <f>VLOOKUP(E135,'General IEC Material'!D:E,2,0)</f>
        <v>17663.457129362512</v>
      </c>
    </row>
    <row r="136" spans="1:24" x14ac:dyDescent="0.3">
      <c r="A136" t="s">
        <v>706</v>
      </c>
      <c r="B136" t="s">
        <v>72</v>
      </c>
      <c r="C136" t="s">
        <v>81</v>
      </c>
      <c r="D136" t="s">
        <v>84</v>
      </c>
      <c r="E136" t="s">
        <v>260</v>
      </c>
      <c r="F136">
        <v>470</v>
      </c>
      <c r="G136">
        <v>470</v>
      </c>
      <c r="H136">
        <v>940</v>
      </c>
      <c r="I136">
        <v>240</v>
      </c>
      <c r="J136">
        <v>810</v>
      </c>
      <c r="K136">
        <v>1050</v>
      </c>
      <c r="L136" s="22">
        <f t="shared" si="16"/>
        <v>4.895833333333333</v>
      </c>
      <c r="M136" s="22">
        <f t="shared" si="16"/>
        <v>4.895833333333333</v>
      </c>
      <c r="N136" s="23">
        <f t="shared" si="17"/>
        <v>10</v>
      </c>
      <c r="O136" s="23">
        <f t="shared" si="15"/>
        <v>47</v>
      </c>
      <c r="P136" s="23">
        <f t="shared" si="15"/>
        <v>47</v>
      </c>
      <c r="Q136" s="23">
        <f t="shared" si="15"/>
        <v>94</v>
      </c>
      <c r="R136" s="23">
        <f t="shared" si="15"/>
        <v>24</v>
      </c>
      <c r="S136" s="23">
        <f t="shared" si="15"/>
        <v>81</v>
      </c>
      <c r="T136" s="23">
        <f t="shared" si="18"/>
        <v>105</v>
      </c>
      <c r="U136" s="23">
        <f t="shared" si="19"/>
        <v>199</v>
      </c>
      <c r="V136" s="26">
        <f t="shared" si="20"/>
        <v>4.895833333333333</v>
      </c>
      <c r="W136" s="25">
        <f t="shared" si="21"/>
        <v>71</v>
      </c>
      <c r="X136">
        <f>VLOOKUP(E136,'General IEC Material'!D:E,2,0)</f>
        <v>13590.044099350302</v>
      </c>
    </row>
    <row r="137" spans="1:24" x14ac:dyDescent="0.3">
      <c r="A137" t="s">
        <v>706</v>
      </c>
      <c r="B137" t="s">
        <v>72</v>
      </c>
      <c r="C137" t="s">
        <v>81</v>
      </c>
      <c r="D137" t="s">
        <v>84</v>
      </c>
      <c r="E137" t="s">
        <v>261</v>
      </c>
      <c r="F137">
        <v>1240</v>
      </c>
      <c r="G137">
        <v>1240</v>
      </c>
      <c r="H137">
        <v>2480</v>
      </c>
      <c r="I137">
        <v>620</v>
      </c>
      <c r="J137">
        <v>2180</v>
      </c>
      <c r="K137">
        <v>2800</v>
      </c>
      <c r="L137" s="22">
        <f t="shared" si="16"/>
        <v>12.916666666666666</v>
      </c>
      <c r="M137" s="22">
        <f t="shared" si="16"/>
        <v>12.916666666666666</v>
      </c>
      <c r="N137" s="23">
        <f t="shared" si="17"/>
        <v>26</v>
      </c>
      <c r="O137" s="23">
        <f t="shared" si="15"/>
        <v>124</v>
      </c>
      <c r="P137" s="23">
        <f t="shared" si="15"/>
        <v>124</v>
      </c>
      <c r="Q137" s="23">
        <f t="shared" si="15"/>
        <v>248</v>
      </c>
      <c r="R137" s="23">
        <f t="shared" si="15"/>
        <v>62</v>
      </c>
      <c r="S137" s="23">
        <f t="shared" si="15"/>
        <v>218</v>
      </c>
      <c r="T137" s="23">
        <f t="shared" si="18"/>
        <v>280</v>
      </c>
      <c r="U137" s="23">
        <f t="shared" si="19"/>
        <v>528</v>
      </c>
      <c r="V137" s="26">
        <f t="shared" si="20"/>
        <v>12.916666666666666</v>
      </c>
      <c r="W137" s="25">
        <f t="shared" si="21"/>
        <v>186</v>
      </c>
      <c r="X137">
        <f>VLOOKUP(E137,'General IEC Material'!D:E,2,0)</f>
        <v>32945.402993845259</v>
      </c>
    </row>
    <row r="138" spans="1:24" x14ac:dyDescent="0.3">
      <c r="A138" t="s">
        <v>706</v>
      </c>
      <c r="B138" t="s">
        <v>72</v>
      </c>
      <c r="C138" t="s">
        <v>81</v>
      </c>
      <c r="D138" t="s">
        <v>84</v>
      </c>
      <c r="E138" t="s">
        <v>262</v>
      </c>
      <c r="F138">
        <v>730</v>
      </c>
      <c r="G138">
        <v>730</v>
      </c>
      <c r="H138">
        <v>1460</v>
      </c>
      <c r="I138">
        <v>370</v>
      </c>
      <c r="J138">
        <v>1260</v>
      </c>
      <c r="K138">
        <v>1630</v>
      </c>
      <c r="L138" s="22">
        <f t="shared" si="16"/>
        <v>7.604166666666667</v>
      </c>
      <c r="M138" s="22">
        <f t="shared" si="16"/>
        <v>7.604166666666667</v>
      </c>
      <c r="N138" s="23">
        <f t="shared" si="17"/>
        <v>15</v>
      </c>
      <c r="O138" s="23">
        <f t="shared" si="15"/>
        <v>73</v>
      </c>
      <c r="P138" s="23">
        <f t="shared" si="15"/>
        <v>73</v>
      </c>
      <c r="Q138" s="23">
        <f t="shared" si="15"/>
        <v>146</v>
      </c>
      <c r="R138" s="23">
        <f t="shared" si="15"/>
        <v>37</v>
      </c>
      <c r="S138" s="23">
        <f t="shared" si="15"/>
        <v>126</v>
      </c>
      <c r="T138" s="23">
        <f t="shared" si="18"/>
        <v>163</v>
      </c>
      <c r="U138" s="23">
        <f t="shared" si="19"/>
        <v>309</v>
      </c>
      <c r="V138" s="26">
        <f t="shared" si="20"/>
        <v>7.604166666666667</v>
      </c>
      <c r="W138" s="25">
        <f t="shared" si="21"/>
        <v>110</v>
      </c>
      <c r="X138">
        <f>VLOOKUP(E138,'General IEC Material'!D:E,2,0)</f>
        <v>20005.479371250571</v>
      </c>
    </row>
    <row r="139" spans="1:24" x14ac:dyDescent="0.3">
      <c r="A139" t="s">
        <v>706</v>
      </c>
      <c r="B139" t="s">
        <v>72</v>
      </c>
      <c r="C139" t="s">
        <v>81</v>
      </c>
      <c r="D139" t="s">
        <v>84</v>
      </c>
      <c r="E139" t="s">
        <v>263</v>
      </c>
      <c r="F139">
        <v>2000</v>
      </c>
      <c r="G139">
        <v>2000</v>
      </c>
      <c r="H139">
        <v>4000</v>
      </c>
      <c r="I139">
        <v>1000</v>
      </c>
      <c r="J139">
        <v>3500</v>
      </c>
      <c r="K139">
        <v>4500</v>
      </c>
      <c r="L139" s="22">
        <f t="shared" si="16"/>
        <v>20.833333333333332</v>
      </c>
      <c r="M139" s="22">
        <f t="shared" si="16"/>
        <v>20.833333333333332</v>
      </c>
      <c r="N139" s="23">
        <f t="shared" si="17"/>
        <v>42</v>
      </c>
      <c r="O139" s="23">
        <f t="shared" si="15"/>
        <v>200</v>
      </c>
      <c r="P139" s="23">
        <f t="shared" si="15"/>
        <v>200</v>
      </c>
      <c r="Q139" s="23">
        <f t="shared" si="15"/>
        <v>400</v>
      </c>
      <c r="R139" s="23">
        <f t="shared" si="15"/>
        <v>100</v>
      </c>
      <c r="S139" s="23">
        <f t="shared" si="15"/>
        <v>350</v>
      </c>
      <c r="T139" s="23">
        <f t="shared" si="18"/>
        <v>450</v>
      </c>
      <c r="U139" s="23">
        <f t="shared" si="19"/>
        <v>850</v>
      </c>
      <c r="V139" s="26">
        <f t="shared" si="20"/>
        <v>20.833333333333332</v>
      </c>
      <c r="W139" s="25">
        <f t="shared" si="21"/>
        <v>300</v>
      </c>
      <c r="X139">
        <f>VLOOKUP(E139,'General IEC Material'!D:E,2,0)</f>
        <v>53032.62987488872</v>
      </c>
    </row>
    <row r="140" spans="1:24" x14ac:dyDescent="0.3">
      <c r="A140" t="s">
        <v>706</v>
      </c>
      <c r="B140" t="s">
        <v>72</v>
      </c>
      <c r="C140" t="s">
        <v>81</v>
      </c>
      <c r="D140" t="s">
        <v>84</v>
      </c>
      <c r="E140" t="s">
        <v>264</v>
      </c>
      <c r="F140">
        <v>760</v>
      </c>
      <c r="G140">
        <v>760</v>
      </c>
      <c r="H140">
        <v>1520</v>
      </c>
      <c r="I140">
        <v>380</v>
      </c>
      <c r="J140">
        <v>1320</v>
      </c>
      <c r="K140">
        <v>1700</v>
      </c>
      <c r="L140" s="22">
        <f t="shared" si="16"/>
        <v>7.916666666666667</v>
      </c>
      <c r="M140" s="22">
        <f t="shared" si="16"/>
        <v>7.916666666666667</v>
      </c>
      <c r="N140" s="23">
        <f t="shared" si="17"/>
        <v>16</v>
      </c>
      <c r="O140" s="23">
        <f t="shared" si="15"/>
        <v>76</v>
      </c>
      <c r="P140" s="23">
        <f t="shared" si="15"/>
        <v>76</v>
      </c>
      <c r="Q140" s="23">
        <f t="shared" si="15"/>
        <v>152</v>
      </c>
      <c r="R140" s="23">
        <f t="shared" si="15"/>
        <v>38</v>
      </c>
      <c r="S140" s="23">
        <f t="shared" si="15"/>
        <v>132</v>
      </c>
      <c r="T140" s="23">
        <f t="shared" si="18"/>
        <v>170</v>
      </c>
      <c r="U140" s="23">
        <f t="shared" si="19"/>
        <v>322</v>
      </c>
      <c r="V140" s="26">
        <f t="shared" si="20"/>
        <v>7.916666666666667</v>
      </c>
      <c r="W140" s="25">
        <f t="shared" si="21"/>
        <v>114</v>
      </c>
      <c r="X140">
        <f>VLOOKUP(E140,'General IEC Material'!D:E,2,0)</f>
        <v>19387.530364005517</v>
      </c>
    </row>
    <row r="141" spans="1:24" x14ac:dyDescent="0.3">
      <c r="A141" t="s">
        <v>706</v>
      </c>
      <c r="B141" t="s">
        <v>72</v>
      </c>
      <c r="C141" t="s">
        <v>81</v>
      </c>
      <c r="D141" t="s">
        <v>84</v>
      </c>
      <c r="E141" t="s">
        <v>265</v>
      </c>
      <c r="F141">
        <v>390</v>
      </c>
      <c r="G141">
        <v>390</v>
      </c>
      <c r="H141">
        <v>780</v>
      </c>
      <c r="I141">
        <v>200</v>
      </c>
      <c r="J141">
        <v>690</v>
      </c>
      <c r="K141">
        <v>890</v>
      </c>
      <c r="L141" s="22">
        <f t="shared" si="16"/>
        <v>4.0625</v>
      </c>
      <c r="M141" s="22">
        <f t="shared" si="16"/>
        <v>4.0625</v>
      </c>
      <c r="N141" s="23">
        <f t="shared" si="17"/>
        <v>8</v>
      </c>
      <c r="O141" s="23">
        <f t="shared" si="15"/>
        <v>39</v>
      </c>
      <c r="P141" s="23">
        <f t="shared" si="15"/>
        <v>39</v>
      </c>
      <c r="Q141" s="23">
        <f t="shared" si="15"/>
        <v>78</v>
      </c>
      <c r="R141" s="23">
        <f t="shared" si="15"/>
        <v>20</v>
      </c>
      <c r="S141" s="23">
        <f t="shared" si="15"/>
        <v>69</v>
      </c>
      <c r="T141" s="23">
        <f t="shared" si="18"/>
        <v>89</v>
      </c>
      <c r="U141" s="23">
        <f t="shared" si="19"/>
        <v>167</v>
      </c>
      <c r="V141" s="26">
        <f t="shared" si="20"/>
        <v>4.0625</v>
      </c>
      <c r="W141" s="25">
        <f t="shared" si="21"/>
        <v>59</v>
      </c>
      <c r="X141">
        <f>VLOOKUP(E141,'General IEC Material'!D:E,2,0)</f>
        <v>11728.533368953706</v>
      </c>
    </row>
    <row r="142" spans="1:24" x14ac:dyDescent="0.3">
      <c r="A142" t="s">
        <v>706</v>
      </c>
      <c r="B142" t="s">
        <v>72</v>
      </c>
      <c r="C142" t="s">
        <v>81</v>
      </c>
      <c r="D142" t="s">
        <v>85</v>
      </c>
      <c r="E142" t="s">
        <v>266</v>
      </c>
      <c r="F142">
        <v>590</v>
      </c>
      <c r="G142">
        <v>590</v>
      </c>
      <c r="H142">
        <v>1180</v>
      </c>
      <c r="I142">
        <v>300</v>
      </c>
      <c r="J142">
        <v>990</v>
      </c>
      <c r="K142">
        <v>1290</v>
      </c>
      <c r="L142" s="22">
        <f t="shared" si="16"/>
        <v>6.145833333333333</v>
      </c>
      <c r="M142" s="22">
        <f t="shared" si="16"/>
        <v>6.145833333333333</v>
      </c>
      <c r="N142" s="23">
        <f t="shared" si="17"/>
        <v>12</v>
      </c>
      <c r="O142" s="23">
        <f t="shared" si="15"/>
        <v>59</v>
      </c>
      <c r="P142" s="23">
        <f t="shared" si="15"/>
        <v>59</v>
      </c>
      <c r="Q142" s="23">
        <f t="shared" si="15"/>
        <v>118</v>
      </c>
      <c r="R142" s="23">
        <f t="shared" si="15"/>
        <v>30</v>
      </c>
      <c r="S142" s="23">
        <f t="shared" si="15"/>
        <v>99</v>
      </c>
      <c r="T142" s="23">
        <f t="shared" si="18"/>
        <v>129</v>
      </c>
      <c r="U142" s="23">
        <f t="shared" si="19"/>
        <v>247</v>
      </c>
      <c r="V142" s="26">
        <f t="shared" si="20"/>
        <v>6.145833333333333</v>
      </c>
      <c r="W142" s="25">
        <f t="shared" si="21"/>
        <v>89</v>
      </c>
      <c r="X142">
        <f>VLOOKUP(E142,'General IEC Material'!D:E,2,0)</f>
        <v>18862.966335268029</v>
      </c>
    </row>
    <row r="143" spans="1:24" x14ac:dyDescent="0.3">
      <c r="A143" t="s">
        <v>706</v>
      </c>
      <c r="B143" t="s">
        <v>72</v>
      </c>
      <c r="C143" t="s">
        <v>81</v>
      </c>
      <c r="D143" t="s">
        <v>85</v>
      </c>
      <c r="E143" t="s">
        <v>267</v>
      </c>
      <c r="F143">
        <v>1340</v>
      </c>
      <c r="G143">
        <v>1340</v>
      </c>
      <c r="H143">
        <v>2680</v>
      </c>
      <c r="I143">
        <v>670</v>
      </c>
      <c r="J143">
        <v>2300</v>
      </c>
      <c r="K143">
        <v>2970</v>
      </c>
      <c r="L143" s="22">
        <f t="shared" si="16"/>
        <v>13.958333333333334</v>
      </c>
      <c r="M143" s="22">
        <f t="shared" si="16"/>
        <v>13.958333333333334</v>
      </c>
      <c r="N143" s="23">
        <f t="shared" si="17"/>
        <v>28</v>
      </c>
      <c r="O143" s="23">
        <f t="shared" si="15"/>
        <v>134</v>
      </c>
      <c r="P143" s="23">
        <f t="shared" si="15"/>
        <v>134</v>
      </c>
      <c r="Q143" s="23">
        <f t="shared" si="15"/>
        <v>268</v>
      </c>
      <c r="R143" s="23">
        <f t="shared" si="15"/>
        <v>67</v>
      </c>
      <c r="S143" s="23">
        <f t="shared" si="15"/>
        <v>230</v>
      </c>
      <c r="T143" s="23">
        <f t="shared" si="18"/>
        <v>297</v>
      </c>
      <c r="U143" s="23">
        <f t="shared" si="19"/>
        <v>565</v>
      </c>
      <c r="V143" s="26">
        <f t="shared" si="20"/>
        <v>13.958333333333334</v>
      </c>
      <c r="W143" s="25">
        <f t="shared" si="21"/>
        <v>201</v>
      </c>
      <c r="X143">
        <f>VLOOKUP(E143,'General IEC Material'!D:E,2,0)</f>
        <v>42442.855946726704</v>
      </c>
    </row>
    <row r="144" spans="1:24" x14ac:dyDescent="0.3">
      <c r="A144" t="s">
        <v>706</v>
      </c>
      <c r="B144" t="s">
        <v>72</v>
      </c>
      <c r="C144" t="s">
        <v>81</v>
      </c>
      <c r="D144" t="s">
        <v>86</v>
      </c>
      <c r="E144" t="s">
        <v>268</v>
      </c>
      <c r="F144">
        <v>400</v>
      </c>
      <c r="G144">
        <v>400</v>
      </c>
      <c r="H144">
        <v>800</v>
      </c>
      <c r="I144">
        <v>200</v>
      </c>
      <c r="J144">
        <v>700</v>
      </c>
      <c r="K144">
        <v>900</v>
      </c>
      <c r="L144" s="22">
        <f t="shared" si="16"/>
        <v>4.166666666666667</v>
      </c>
      <c r="M144" s="22">
        <f t="shared" si="16"/>
        <v>4.166666666666667</v>
      </c>
      <c r="N144" s="23">
        <f t="shared" si="17"/>
        <v>8</v>
      </c>
      <c r="O144" s="23">
        <f t="shared" si="15"/>
        <v>40</v>
      </c>
      <c r="P144" s="23">
        <f t="shared" si="15"/>
        <v>40</v>
      </c>
      <c r="Q144" s="23">
        <f t="shared" si="15"/>
        <v>80</v>
      </c>
      <c r="R144" s="23">
        <f t="shared" si="15"/>
        <v>20</v>
      </c>
      <c r="S144" s="23">
        <f t="shared" si="15"/>
        <v>70</v>
      </c>
      <c r="T144" s="23">
        <f t="shared" si="18"/>
        <v>90</v>
      </c>
      <c r="U144" s="23">
        <f t="shared" si="19"/>
        <v>170</v>
      </c>
      <c r="V144" s="26">
        <f t="shared" si="20"/>
        <v>4.166666666666667</v>
      </c>
      <c r="W144" s="25">
        <f t="shared" si="21"/>
        <v>60</v>
      </c>
      <c r="X144">
        <f>VLOOKUP(E144,'General IEC Material'!D:E,2,0)</f>
        <v>11990.699119464665</v>
      </c>
    </row>
    <row r="145" spans="1:24" x14ac:dyDescent="0.3">
      <c r="A145" t="s">
        <v>706</v>
      </c>
      <c r="B145" t="s">
        <v>72</v>
      </c>
      <c r="C145" t="s">
        <v>81</v>
      </c>
      <c r="D145" t="s">
        <v>86</v>
      </c>
      <c r="E145" t="s">
        <v>269</v>
      </c>
      <c r="F145">
        <v>1030</v>
      </c>
      <c r="G145">
        <v>1030</v>
      </c>
      <c r="H145">
        <v>2060</v>
      </c>
      <c r="I145">
        <v>520</v>
      </c>
      <c r="J145">
        <v>1820</v>
      </c>
      <c r="K145">
        <v>2340</v>
      </c>
      <c r="L145" s="22">
        <f t="shared" si="16"/>
        <v>10.729166666666666</v>
      </c>
      <c r="M145" s="22">
        <f t="shared" si="16"/>
        <v>10.729166666666666</v>
      </c>
      <c r="N145" s="23">
        <f t="shared" si="17"/>
        <v>21</v>
      </c>
      <c r="O145" s="23">
        <f t="shared" si="15"/>
        <v>103</v>
      </c>
      <c r="P145" s="23">
        <f t="shared" si="15"/>
        <v>103</v>
      </c>
      <c r="Q145" s="23">
        <f t="shared" si="15"/>
        <v>206</v>
      </c>
      <c r="R145" s="23">
        <f t="shared" si="15"/>
        <v>52</v>
      </c>
      <c r="S145" s="23">
        <f t="shared" si="15"/>
        <v>182</v>
      </c>
      <c r="T145" s="23">
        <f t="shared" si="18"/>
        <v>234</v>
      </c>
      <c r="U145" s="23">
        <f t="shared" si="19"/>
        <v>440</v>
      </c>
      <c r="V145" s="26">
        <f t="shared" si="20"/>
        <v>10.729166666666666</v>
      </c>
      <c r="W145" s="25">
        <f t="shared" si="21"/>
        <v>155</v>
      </c>
      <c r="X145">
        <f>VLOOKUP(E145,'General IEC Material'!D:E,2,0)</f>
        <v>24840.024207651932</v>
      </c>
    </row>
    <row r="146" spans="1:24" x14ac:dyDescent="0.3">
      <c r="A146" t="s">
        <v>706</v>
      </c>
      <c r="B146" t="s">
        <v>72</v>
      </c>
      <c r="C146" t="s">
        <v>81</v>
      </c>
      <c r="D146" t="s">
        <v>87</v>
      </c>
      <c r="E146" t="s">
        <v>270</v>
      </c>
      <c r="F146">
        <v>460</v>
      </c>
      <c r="G146">
        <v>460</v>
      </c>
      <c r="H146">
        <v>920</v>
      </c>
      <c r="I146">
        <v>230</v>
      </c>
      <c r="J146">
        <v>800</v>
      </c>
      <c r="K146">
        <v>1030</v>
      </c>
      <c r="L146" s="22">
        <f t="shared" si="16"/>
        <v>4.791666666666667</v>
      </c>
      <c r="M146" s="22">
        <f t="shared" si="16"/>
        <v>4.791666666666667</v>
      </c>
      <c r="N146" s="23">
        <f t="shared" si="17"/>
        <v>10</v>
      </c>
      <c r="O146" s="23">
        <f t="shared" si="15"/>
        <v>46</v>
      </c>
      <c r="P146" s="23">
        <f t="shared" si="15"/>
        <v>46</v>
      </c>
      <c r="Q146" s="23">
        <f t="shared" si="15"/>
        <v>92</v>
      </c>
      <c r="R146" s="23">
        <f t="shared" si="15"/>
        <v>23</v>
      </c>
      <c r="S146" s="23">
        <f t="shared" si="15"/>
        <v>80</v>
      </c>
      <c r="T146" s="23">
        <f t="shared" si="18"/>
        <v>103</v>
      </c>
      <c r="U146" s="23">
        <f t="shared" si="19"/>
        <v>195</v>
      </c>
      <c r="V146" s="26">
        <f t="shared" si="20"/>
        <v>4.791666666666667</v>
      </c>
      <c r="W146" s="25">
        <f t="shared" si="21"/>
        <v>69</v>
      </c>
      <c r="X146">
        <f>VLOOKUP(E146,'General IEC Material'!D:E,2,0)</f>
        <v>13340.197962063008</v>
      </c>
    </row>
    <row r="147" spans="1:24" x14ac:dyDescent="0.3">
      <c r="A147" t="s">
        <v>706</v>
      </c>
      <c r="B147" t="s">
        <v>72</v>
      </c>
      <c r="C147" t="s">
        <v>81</v>
      </c>
      <c r="D147" t="s">
        <v>87</v>
      </c>
      <c r="E147" t="s">
        <v>271</v>
      </c>
      <c r="F147">
        <v>910</v>
      </c>
      <c r="G147">
        <v>910</v>
      </c>
      <c r="H147">
        <v>1820</v>
      </c>
      <c r="I147">
        <v>460</v>
      </c>
      <c r="J147">
        <v>1530</v>
      </c>
      <c r="K147">
        <v>1990</v>
      </c>
      <c r="L147" s="22">
        <f t="shared" si="16"/>
        <v>9.4791666666666661</v>
      </c>
      <c r="M147" s="22">
        <f t="shared" si="16"/>
        <v>9.4791666666666661</v>
      </c>
      <c r="N147" s="23">
        <f t="shared" si="17"/>
        <v>19</v>
      </c>
      <c r="O147" s="23">
        <f t="shared" si="15"/>
        <v>91</v>
      </c>
      <c r="P147" s="23">
        <f t="shared" si="15"/>
        <v>91</v>
      </c>
      <c r="Q147" s="23">
        <f t="shared" si="15"/>
        <v>182</v>
      </c>
      <c r="R147" s="23">
        <f t="shared" si="15"/>
        <v>46</v>
      </c>
      <c r="S147" s="23">
        <f t="shared" si="15"/>
        <v>153</v>
      </c>
      <c r="T147" s="23">
        <f t="shared" si="18"/>
        <v>199</v>
      </c>
      <c r="U147" s="23">
        <f t="shared" si="19"/>
        <v>381</v>
      </c>
      <c r="V147" s="26">
        <f t="shared" si="20"/>
        <v>9.4791666666666661</v>
      </c>
      <c r="W147" s="25">
        <f t="shared" si="21"/>
        <v>137</v>
      </c>
      <c r="X147">
        <f>VLOOKUP(E147,'General IEC Material'!D:E,2,0)</f>
        <v>33420.304356772715</v>
      </c>
    </row>
    <row r="148" spans="1:24" x14ac:dyDescent="0.3">
      <c r="A148" t="s">
        <v>706</v>
      </c>
      <c r="B148" t="s">
        <v>72</v>
      </c>
      <c r="C148" t="s">
        <v>81</v>
      </c>
      <c r="D148" t="s">
        <v>87</v>
      </c>
      <c r="E148" t="s">
        <v>272</v>
      </c>
      <c r="F148">
        <v>810</v>
      </c>
      <c r="G148">
        <v>810</v>
      </c>
      <c r="H148">
        <v>1620</v>
      </c>
      <c r="I148">
        <v>410</v>
      </c>
      <c r="J148">
        <v>1400</v>
      </c>
      <c r="K148">
        <v>1810</v>
      </c>
      <c r="L148" s="22">
        <f t="shared" si="16"/>
        <v>8.4375</v>
      </c>
      <c r="M148" s="22">
        <f t="shared" si="16"/>
        <v>8.4375</v>
      </c>
      <c r="N148" s="23">
        <f t="shared" si="17"/>
        <v>17</v>
      </c>
      <c r="O148" s="23">
        <f t="shared" si="15"/>
        <v>81</v>
      </c>
      <c r="P148" s="23">
        <f t="shared" si="15"/>
        <v>81</v>
      </c>
      <c r="Q148" s="23">
        <f t="shared" si="15"/>
        <v>162</v>
      </c>
      <c r="R148" s="23">
        <f t="shared" si="15"/>
        <v>41</v>
      </c>
      <c r="S148" s="23">
        <f t="shared" si="15"/>
        <v>140</v>
      </c>
      <c r="T148" s="23">
        <f t="shared" si="18"/>
        <v>181</v>
      </c>
      <c r="U148" s="23">
        <f t="shared" si="19"/>
        <v>343</v>
      </c>
      <c r="V148" s="26">
        <f t="shared" si="20"/>
        <v>8.4375</v>
      </c>
      <c r="W148" s="25">
        <f t="shared" si="21"/>
        <v>122</v>
      </c>
      <c r="X148">
        <f>VLOOKUP(E148,'General IEC Material'!D:E,2,0)</f>
        <v>24940.459674585967</v>
      </c>
    </row>
    <row r="149" spans="1:24" x14ac:dyDescent="0.3">
      <c r="A149" t="s">
        <v>706</v>
      </c>
      <c r="B149" t="s">
        <v>72</v>
      </c>
      <c r="C149" t="s">
        <v>81</v>
      </c>
      <c r="D149" t="s">
        <v>87</v>
      </c>
      <c r="E149" t="s">
        <v>273</v>
      </c>
      <c r="F149">
        <v>710</v>
      </c>
      <c r="G149">
        <v>710</v>
      </c>
      <c r="H149">
        <v>1420</v>
      </c>
      <c r="I149">
        <v>360</v>
      </c>
      <c r="J149">
        <v>1250</v>
      </c>
      <c r="K149">
        <v>1610</v>
      </c>
      <c r="L149" s="22">
        <f t="shared" si="16"/>
        <v>7.395833333333333</v>
      </c>
      <c r="M149" s="22">
        <f t="shared" si="16"/>
        <v>7.395833333333333</v>
      </c>
      <c r="N149" s="23">
        <f t="shared" si="17"/>
        <v>15</v>
      </c>
      <c r="O149" s="23">
        <f t="shared" si="15"/>
        <v>71</v>
      </c>
      <c r="P149" s="23">
        <f t="shared" si="15"/>
        <v>71</v>
      </c>
      <c r="Q149" s="23">
        <f t="shared" si="15"/>
        <v>142</v>
      </c>
      <c r="R149" s="23">
        <f t="shared" si="15"/>
        <v>36</v>
      </c>
      <c r="S149" s="23">
        <f t="shared" si="15"/>
        <v>125</v>
      </c>
      <c r="T149" s="23">
        <f t="shared" si="18"/>
        <v>161</v>
      </c>
      <c r="U149" s="23">
        <f t="shared" si="19"/>
        <v>303</v>
      </c>
      <c r="V149" s="26">
        <f t="shared" si="20"/>
        <v>7.395833333333333</v>
      </c>
      <c r="W149" s="25">
        <f t="shared" si="21"/>
        <v>107</v>
      </c>
      <c r="X149">
        <f>VLOOKUP(E149,'General IEC Material'!D:E,2,0)</f>
        <v>17105.624847957868</v>
      </c>
    </row>
    <row r="150" spans="1:24" x14ac:dyDescent="0.3">
      <c r="A150" t="s">
        <v>706</v>
      </c>
      <c r="B150" t="s">
        <v>72</v>
      </c>
      <c r="C150" t="s">
        <v>81</v>
      </c>
      <c r="D150" t="s">
        <v>87</v>
      </c>
      <c r="E150" t="s">
        <v>274</v>
      </c>
      <c r="F150">
        <v>1970</v>
      </c>
      <c r="G150">
        <v>1970</v>
      </c>
      <c r="H150">
        <v>3940</v>
      </c>
      <c r="I150">
        <v>990</v>
      </c>
      <c r="J150">
        <v>3420</v>
      </c>
      <c r="K150">
        <v>4410</v>
      </c>
      <c r="L150" s="22">
        <f t="shared" si="16"/>
        <v>20.520833333333332</v>
      </c>
      <c r="M150" s="22">
        <f t="shared" si="16"/>
        <v>20.520833333333332</v>
      </c>
      <c r="N150" s="23">
        <f t="shared" si="17"/>
        <v>41</v>
      </c>
      <c r="O150" s="23">
        <f t="shared" si="15"/>
        <v>197</v>
      </c>
      <c r="P150" s="23">
        <f t="shared" si="15"/>
        <v>197</v>
      </c>
      <c r="Q150" s="23">
        <f t="shared" si="15"/>
        <v>394</v>
      </c>
      <c r="R150" s="23">
        <f t="shared" si="15"/>
        <v>99</v>
      </c>
      <c r="S150" s="23">
        <f t="shared" si="15"/>
        <v>342</v>
      </c>
      <c r="T150" s="23">
        <f t="shared" si="18"/>
        <v>441</v>
      </c>
      <c r="U150" s="23">
        <f t="shared" si="19"/>
        <v>835</v>
      </c>
      <c r="V150" s="26">
        <f t="shared" si="20"/>
        <v>20.520833333333332</v>
      </c>
      <c r="W150" s="25">
        <f t="shared" si="21"/>
        <v>296</v>
      </c>
      <c r="X150">
        <f>VLOOKUP(E150,'General IEC Material'!D:E,2,0)</f>
        <v>58990.083601727478</v>
      </c>
    </row>
    <row r="151" spans="1:24" x14ac:dyDescent="0.3">
      <c r="A151" t="s">
        <v>706</v>
      </c>
      <c r="B151" t="s">
        <v>72</v>
      </c>
      <c r="C151" t="s">
        <v>81</v>
      </c>
      <c r="D151" t="s">
        <v>88</v>
      </c>
      <c r="E151" t="s">
        <v>275</v>
      </c>
      <c r="F151">
        <v>390</v>
      </c>
      <c r="G151">
        <v>390</v>
      </c>
      <c r="H151">
        <v>780</v>
      </c>
      <c r="I151">
        <v>200</v>
      </c>
      <c r="J151">
        <v>670</v>
      </c>
      <c r="K151">
        <v>870</v>
      </c>
      <c r="L151" s="22">
        <f t="shared" si="16"/>
        <v>4.0625</v>
      </c>
      <c r="M151" s="22">
        <f t="shared" si="16"/>
        <v>4.0625</v>
      </c>
      <c r="N151" s="23">
        <f t="shared" si="17"/>
        <v>8</v>
      </c>
      <c r="O151" s="23">
        <f t="shared" si="15"/>
        <v>39</v>
      </c>
      <c r="P151" s="23">
        <f t="shared" si="15"/>
        <v>39</v>
      </c>
      <c r="Q151" s="23">
        <f t="shared" si="15"/>
        <v>78</v>
      </c>
      <c r="R151" s="23">
        <f t="shared" si="15"/>
        <v>20</v>
      </c>
      <c r="S151" s="23">
        <f t="shared" si="15"/>
        <v>67</v>
      </c>
      <c r="T151" s="23">
        <f t="shared" si="18"/>
        <v>87</v>
      </c>
      <c r="U151" s="23">
        <f t="shared" si="19"/>
        <v>165</v>
      </c>
      <c r="V151" s="26">
        <f t="shared" si="20"/>
        <v>4.0625</v>
      </c>
      <c r="W151" s="25">
        <f t="shared" si="21"/>
        <v>59</v>
      </c>
      <c r="X151">
        <f>VLOOKUP(E151,'General IEC Material'!D:E,2,0)</f>
        <v>9245.5250157635273</v>
      </c>
    </row>
    <row r="152" spans="1:24" x14ac:dyDescent="0.3">
      <c r="A152" t="s">
        <v>706</v>
      </c>
      <c r="B152" t="s">
        <v>72</v>
      </c>
      <c r="C152" t="s">
        <v>89</v>
      </c>
      <c r="D152" t="s">
        <v>90</v>
      </c>
      <c r="E152" t="s">
        <v>276</v>
      </c>
      <c r="F152">
        <v>410</v>
      </c>
      <c r="G152">
        <v>410</v>
      </c>
      <c r="H152">
        <v>820</v>
      </c>
      <c r="I152">
        <v>210</v>
      </c>
      <c r="J152">
        <v>710</v>
      </c>
      <c r="K152">
        <v>920</v>
      </c>
      <c r="L152" s="22">
        <f t="shared" si="16"/>
        <v>4.270833333333333</v>
      </c>
      <c r="M152" s="22">
        <f t="shared" si="16"/>
        <v>4.270833333333333</v>
      </c>
      <c r="N152" s="23">
        <f t="shared" si="17"/>
        <v>9</v>
      </c>
      <c r="O152" s="23">
        <f t="shared" si="15"/>
        <v>41</v>
      </c>
      <c r="P152" s="23">
        <f t="shared" si="15"/>
        <v>41</v>
      </c>
      <c r="Q152" s="23">
        <f t="shared" si="15"/>
        <v>82</v>
      </c>
      <c r="R152" s="23">
        <f t="shared" si="15"/>
        <v>21</v>
      </c>
      <c r="S152" s="23">
        <f t="shared" si="15"/>
        <v>71</v>
      </c>
      <c r="T152" s="23">
        <f t="shared" si="18"/>
        <v>92</v>
      </c>
      <c r="U152" s="23">
        <f t="shared" si="19"/>
        <v>174</v>
      </c>
      <c r="V152" s="26">
        <f t="shared" si="20"/>
        <v>4.270833333333333</v>
      </c>
      <c r="W152" s="25">
        <f t="shared" si="21"/>
        <v>62</v>
      </c>
      <c r="X152">
        <f>VLOOKUP(E152,'General IEC Material'!D:E,2,0)</f>
        <v>11465.648563125562</v>
      </c>
    </row>
    <row r="153" spans="1:24" x14ac:dyDescent="0.3">
      <c r="A153" t="s">
        <v>706</v>
      </c>
      <c r="B153" t="s">
        <v>72</v>
      </c>
      <c r="C153" t="s">
        <v>89</v>
      </c>
      <c r="D153" t="s">
        <v>90</v>
      </c>
      <c r="E153" t="s">
        <v>277</v>
      </c>
      <c r="F153">
        <v>310</v>
      </c>
      <c r="G153">
        <v>310</v>
      </c>
      <c r="H153">
        <v>620</v>
      </c>
      <c r="I153">
        <v>160</v>
      </c>
      <c r="J153">
        <v>550</v>
      </c>
      <c r="K153">
        <v>710</v>
      </c>
      <c r="L153" s="22">
        <f t="shared" si="16"/>
        <v>3.2291666666666665</v>
      </c>
      <c r="M153" s="22">
        <f t="shared" si="16"/>
        <v>3.2291666666666665</v>
      </c>
      <c r="N153" s="23">
        <f t="shared" si="17"/>
        <v>6</v>
      </c>
      <c r="O153" s="23">
        <f t="shared" si="15"/>
        <v>31</v>
      </c>
      <c r="P153" s="23">
        <f t="shared" si="15"/>
        <v>31</v>
      </c>
      <c r="Q153" s="23">
        <f t="shared" si="15"/>
        <v>62</v>
      </c>
      <c r="R153" s="23">
        <f t="shared" si="15"/>
        <v>16</v>
      </c>
      <c r="S153" s="23">
        <f t="shared" si="15"/>
        <v>55</v>
      </c>
      <c r="T153" s="23">
        <f t="shared" si="18"/>
        <v>71</v>
      </c>
      <c r="U153" s="23">
        <f t="shared" si="19"/>
        <v>133</v>
      </c>
      <c r="V153" s="26">
        <f t="shared" si="20"/>
        <v>3.2291666666666665</v>
      </c>
      <c r="W153" s="25">
        <f t="shared" si="21"/>
        <v>47</v>
      </c>
      <c r="X153">
        <f>VLOOKUP(E153,'General IEC Material'!D:E,2,0)</f>
        <v>10225.322600506823</v>
      </c>
    </row>
    <row r="154" spans="1:24" x14ac:dyDescent="0.3">
      <c r="A154" t="s">
        <v>706</v>
      </c>
      <c r="B154" t="s">
        <v>72</v>
      </c>
      <c r="C154" t="s">
        <v>89</v>
      </c>
      <c r="D154" t="s">
        <v>90</v>
      </c>
      <c r="E154" t="s">
        <v>278</v>
      </c>
      <c r="F154">
        <v>1170</v>
      </c>
      <c r="G154">
        <v>1170</v>
      </c>
      <c r="H154">
        <v>2340</v>
      </c>
      <c r="I154">
        <v>590</v>
      </c>
      <c r="J154">
        <v>2040</v>
      </c>
      <c r="K154">
        <v>2630</v>
      </c>
      <c r="L154" s="22">
        <f t="shared" si="16"/>
        <v>12.1875</v>
      </c>
      <c r="M154" s="22">
        <f t="shared" si="16"/>
        <v>12.1875</v>
      </c>
      <c r="N154" s="23">
        <f t="shared" si="17"/>
        <v>24</v>
      </c>
      <c r="O154" s="23">
        <f t="shared" si="15"/>
        <v>117</v>
      </c>
      <c r="P154" s="23">
        <f t="shared" si="15"/>
        <v>117</v>
      </c>
      <c r="Q154" s="23">
        <f t="shared" si="15"/>
        <v>234</v>
      </c>
      <c r="R154" s="23">
        <f t="shared" si="15"/>
        <v>59</v>
      </c>
      <c r="S154" s="23">
        <f t="shared" si="15"/>
        <v>204</v>
      </c>
      <c r="T154" s="23">
        <f t="shared" si="18"/>
        <v>263</v>
      </c>
      <c r="U154" s="23">
        <f t="shared" si="19"/>
        <v>497</v>
      </c>
      <c r="V154" s="26">
        <f t="shared" si="20"/>
        <v>12.1875</v>
      </c>
      <c r="W154" s="25">
        <f t="shared" si="21"/>
        <v>176</v>
      </c>
      <c r="X154">
        <f>VLOOKUP(E154,'General IEC Material'!D:E,2,0)</f>
        <v>34944.384122691961</v>
      </c>
    </row>
    <row r="155" spans="1:24" x14ac:dyDescent="0.3">
      <c r="A155" t="s">
        <v>706</v>
      </c>
      <c r="B155" t="s">
        <v>72</v>
      </c>
      <c r="C155" t="s">
        <v>89</v>
      </c>
      <c r="D155" t="s">
        <v>90</v>
      </c>
      <c r="E155" t="s">
        <v>279</v>
      </c>
      <c r="F155">
        <v>340</v>
      </c>
      <c r="G155">
        <v>340</v>
      </c>
      <c r="H155">
        <v>680</v>
      </c>
      <c r="I155">
        <v>170</v>
      </c>
      <c r="J155">
        <v>600</v>
      </c>
      <c r="K155">
        <v>770</v>
      </c>
      <c r="L155" s="22">
        <f t="shared" si="16"/>
        <v>3.5416666666666665</v>
      </c>
      <c r="M155" s="22">
        <f t="shared" si="16"/>
        <v>3.5416666666666665</v>
      </c>
      <c r="N155" s="23">
        <f t="shared" si="17"/>
        <v>7</v>
      </c>
      <c r="O155" s="23">
        <f t="shared" si="15"/>
        <v>34</v>
      </c>
      <c r="P155" s="23">
        <f t="shared" si="15"/>
        <v>34</v>
      </c>
      <c r="Q155" s="23">
        <f t="shared" si="15"/>
        <v>68</v>
      </c>
      <c r="R155" s="23">
        <f t="shared" si="15"/>
        <v>17</v>
      </c>
      <c r="S155" s="23">
        <f t="shared" si="15"/>
        <v>60</v>
      </c>
      <c r="T155" s="23">
        <f t="shared" si="18"/>
        <v>77</v>
      </c>
      <c r="U155" s="23">
        <f t="shared" si="19"/>
        <v>145</v>
      </c>
      <c r="V155" s="26">
        <f t="shared" si="20"/>
        <v>3.5416666666666665</v>
      </c>
      <c r="W155" s="25">
        <f t="shared" si="21"/>
        <v>51</v>
      </c>
      <c r="X155">
        <f>VLOOKUP(E155,'General IEC Material'!D:E,2,0)</f>
        <v>10123.430764844525</v>
      </c>
    </row>
    <row r="156" spans="1:24" x14ac:dyDescent="0.3">
      <c r="A156" t="s">
        <v>706</v>
      </c>
      <c r="B156" t="s">
        <v>72</v>
      </c>
      <c r="C156" t="s">
        <v>89</v>
      </c>
      <c r="D156" t="s">
        <v>90</v>
      </c>
      <c r="E156" t="s">
        <v>280</v>
      </c>
      <c r="F156">
        <v>310</v>
      </c>
      <c r="G156">
        <v>310</v>
      </c>
      <c r="H156">
        <v>620</v>
      </c>
      <c r="I156">
        <v>160</v>
      </c>
      <c r="J156">
        <v>550</v>
      </c>
      <c r="K156">
        <v>710</v>
      </c>
      <c r="L156" s="22">
        <f t="shared" si="16"/>
        <v>3.2291666666666665</v>
      </c>
      <c r="M156" s="22">
        <f t="shared" si="16"/>
        <v>3.2291666666666665</v>
      </c>
      <c r="N156" s="23">
        <f t="shared" si="17"/>
        <v>6</v>
      </c>
      <c r="O156" s="23">
        <f t="shared" si="15"/>
        <v>31</v>
      </c>
      <c r="P156" s="23">
        <f t="shared" si="15"/>
        <v>31</v>
      </c>
      <c r="Q156" s="23">
        <f t="shared" si="15"/>
        <v>62</v>
      </c>
      <c r="R156" s="23">
        <f t="shared" si="15"/>
        <v>16</v>
      </c>
      <c r="S156" s="23">
        <f t="shared" si="15"/>
        <v>55</v>
      </c>
      <c r="T156" s="23">
        <f t="shared" si="18"/>
        <v>71</v>
      </c>
      <c r="U156" s="23">
        <f t="shared" si="19"/>
        <v>133</v>
      </c>
      <c r="V156" s="26">
        <f t="shared" si="20"/>
        <v>3.2291666666666665</v>
      </c>
      <c r="W156" s="25">
        <f t="shared" si="21"/>
        <v>47</v>
      </c>
      <c r="X156">
        <f>VLOOKUP(E156,'General IEC Material'!D:E,2,0)</f>
        <v>8735.6521513340085</v>
      </c>
    </row>
    <row r="157" spans="1:24" x14ac:dyDescent="0.3">
      <c r="A157" t="s">
        <v>706</v>
      </c>
      <c r="B157" t="s">
        <v>72</v>
      </c>
      <c r="C157" t="s">
        <v>89</v>
      </c>
      <c r="D157" t="s">
        <v>90</v>
      </c>
      <c r="E157" t="s">
        <v>281</v>
      </c>
      <c r="F157">
        <v>780</v>
      </c>
      <c r="G157">
        <v>780</v>
      </c>
      <c r="H157">
        <v>1560</v>
      </c>
      <c r="I157">
        <v>390</v>
      </c>
      <c r="J157">
        <v>1350</v>
      </c>
      <c r="K157">
        <v>1740</v>
      </c>
      <c r="L157" s="22">
        <f t="shared" si="16"/>
        <v>8.125</v>
      </c>
      <c r="M157" s="22">
        <f t="shared" si="16"/>
        <v>8.125</v>
      </c>
      <c r="N157" s="23">
        <f t="shared" si="17"/>
        <v>16</v>
      </c>
      <c r="O157" s="23">
        <f t="shared" si="15"/>
        <v>78</v>
      </c>
      <c r="P157" s="23">
        <f t="shared" si="15"/>
        <v>78</v>
      </c>
      <c r="Q157" s="23">
        <f t="shared" si="15"/>
        <v>156</v>
      </c>
      <c r="R157" s="23">
        <f t="shared" si="15"/>
        <v>39</v>
      </c>
      <c r="S157" s="23">
        <f t="shared" si="15"/>
        <v>135</v>
      </c>
      <c r="T157" s="23">
        <f t="shared" si="18"/>
        <v>174</v>
      </c>
      <c r="U157" s="23">
        <f t="shared" si="19"/>
        <v>330</v>
      </c>
      <c r="V157" s="26">
        <f t="shared" si="20"/>
        <v>8.125</v>
      </c>
      <c r="W157" s="25">
        <f t="shared" si="21"/>
        <v>117</v>
      </c>
      <c r="X157">
        <f>VLOOKUP(E157,'General IEC Material'!D:E,2,0)</f>
        <v>26112.585717358728</v>
      </c>
    </row>
    <row r="158" spans="1:24" x14ac:dyDescent="0.3">
      <c r="A158" t="s">
        <v>706</v>
      </c>
      <c r="B158" t="s">
        <v>72</v>
      </c>
      <c r="C158" t="s">
        <v>89</v>
      </c>
      <c r="D158" t="s">
        <v>90</v>
      </c>
      <c r="E158" t="s">
        <v>282</v>
      </c>
      <c r="F158">
        <v>460</v>
      </c>
      <c r="G158">
        <v>460</v>
      </c>
      <c r="H158">
        <v>920</v>
      </c>
      <c r="I158">
        <v>230</v>
      </c>
      <c r="J158">
        <v>800</v>
      </c>
      <c r="K158">
        <v>1030</v>
      </c>
      <c r="L158" s="22">
        <f t="shared" si="16"/>
        <v>4.791666666666667</v>
      </c>
      <c r="M158" s="22">
        <f t="shared" si="16"/>
        <v>4.791666666666667</v>
      </c>
      <c r="N158" s="23">
        <f t="shared" si="17"/>
        <v>10</v>
      </c>
      <c r="O158" s="23">
        <f t="shared" si="15"/>
        <v>46</v>
      </c>
      <c r="P158" s="23">
        <f t="shared" si="15"/>
        <v>46</v>
      </c>
      <c r="Q158" s="23">
        <f t="shared" si="15"/>
        <v>92</v>
      </c>
      <c r="R158" s="23">
        <f t="shared" si="15"/>
        <v>23</v>
      </c>
      <c r="S158" s="23">
        <f t="shared" si="15"/>
        <v>80</v>
      </c>
      <c r="T158" s="23">
        <f t="shared" si="18"/>
        <v>103</v>
      </c>
      <c r="U158" s="23">
        <f t="shared" si="19"/>
        <v>195</v>
      </c>
      <c r="V158" s="26">
        <f t="shared" si="20"/>
        <v>4.791666666666667</v>
      </c>
      <c r="W158" s="25">
        <f t="shared" si="21"/>
        <v>69</v>
      </c>
      <c r="X158">
        <f>VLOOKUP(E158,'General IEC Material'!D:E,2,0)</f>
        <v>14678.283158223367</v>
      </c>
    </row>
    <row r="159" spans="1:24" x14ac:dyDescent="0.3">
      <c r="A159" t="s">
        <v>706</v>
      </c>
      <c r="B159" t="s">
        <v>72</v>
      </c>
      <c r="C159" t="s">
        <v>89</v>
      </c>
      <c r="D159" t="s">
        <v>91</v>
      </c>
      <c r="E159" t="s">
        <v>283</v>
      </c>
      <c r="F159">
        <v>340</v>
      </c>
      <c r="G159">
        <v>340</v>
      </c>
      <c r="H159">
        <v>680</v>
      </c>
      <c r="I159">
        <v>170</v>
      </c>
      <c r="J159">
        <v>600</v>
      </c>
      <c r="K159">
        <v>770</v>
      </c>
      <c r="L159" s="22">
        <f t="shared" si="16"/>
        <v>3.5416666666666665</v>
      </c>
      <c r="M159" s="22">
        <f t="shared" si="16"/>
        <v>3.5416666666666665</v>
      </c>
      <c r="N159" s="23">
        <f t="shared" si="17"/>
        <v>7</v>
      </c>
      <c r="O159" s="23">
        <f t="shared" si="15"/>
        <v>34</v>
      </c>
      <c r="P159" s="23">
        <f t="shared" si="15"/>
        <v>34</v>
      </c>
      <c r="Q159" s="23">
        <f t="shared" si="15"/>
        <v>68</v>
      </c>
      <c r="R159" s="23">
        <f t="shared" si="15"/>
        <v>17</v>
      </c>
      <c r="S159" s="23">
        <f t="shared" si="15"/>
        <v>60</v>
      </c>
      <c r="T159" s="23">
        <f t="shared" si="18"/>
        <v>77</v>
      </c>
      <c r="U159" s="23">
        <f t="shared" si="19"/>
        <v>145</v>
      </c>
      <c r="V159" s="26">
        <f t="shared" si="20"/>
        <v>3.5416666666666665</v>
      </c>
      <c r="W159" s="25">
        <f t="shared" si="21"/>
        <v>51</v>
      </c>
      <c r="X159">
        <f>VLOOKUP(E159,'General IEC Material'!D:E,2,0)</f>
        <v>8689.8063103724817</v>
      </c>
    </row>
    <row r="160" spans="1:24" x14ac:dyDescent="0.3">
      <c r="A160" t="s">
        <v>706</v>
      </c>
      <c r="B160" t="s">
        <v>72</v>
      </c>
      <c r="C160" t="s">
        <v>89</v>
      </c>
      <c r="D160" t="s">
        <v>91</v>
      </c>
      <c r="E160" t="s">
        <v>284</v>
      </c>
      <c r="F160">
        <v>520</v>
      </c>
      <c r="G160">
        <v>520</v>
      </c>
      <c r="H160">
        <v>1040</v>
      </c>
      <c r="I160">
        <v>260</v>
      </c>
      <c r="J160">
        <v>900</v>
      </c>
      <c r="K160">
        <v>1160</v>
      </c>
      <c r="L160" s="22">
        <f t="shared" si="16"/>
        <v>5.416666666666667</v>
      </c>
      <c r="M160" s="22">
        <f t="shared" si="16"/>
        <v>5.416666666666667</v>
      </c>
      <c r="N160" s="23">
        <f t="shared" si="17"/>
        <v>11</v>
      </c>
      <c r="O160" s="23">
        <f t="shared" si="15"/>
        <v>52</v>
      </c>
      <c r="P160" s="23">
        <f t="shared" si="15"/>
        <v>52</v>
      </c>
      <c r="Q160" s="23">
        <f t="shared" si="15"/>
        <v>104</v>
      </c>
      <c r="R160" s="23">
        <f t="shared" si="15"/>
        <v>26</v>
      </c>
      <c r="S160" s="23">
        <f t="shared" si="15"/>
        <v>90</v>
      </c>
      <c r="T160" s="23">
        <f t="shared" si="18"/>
        <v>116</v>
      </c>
      <c r="U160" s="23">
        <f t="shared" si="19"/>
        <v>220</v>
      </c>
      <c r="V160" s="26">
        <f t="shared" si="20"/>
        <v>5.416666666666667</v>
      </c>
      <c r="W160" s="25">
        <f t="shared" si="21"/>
        <v>78</v>
      </c>
      <c r="X160">
        <f>VLOOKUP(E160,'General IEC Material'!D:E,2,0)</f>
        <v>17019.409263539754</v>
      </c>
    </row>
    <row r="161" spans="1:24" x14ac:dyDescent="0.3">
      <c r="A161" t="s">
        <v>706</v>
      </c>
      <c r="B161" t="s">
        <v>72</v>
      </c>
      <c r="C161" t="s">
        <v>89</v>
      </c>
      <c r="D161" t="s">
        <v>91</v>
      </c>
      <c r="E161" t="s">
        <v>285</v>
      </c>
      <c r="F161">
        <v>710</v>
      </c>
      <c r="G161">
        <v>710</v>
      </c>
      <c r="H161">
        <v>1420</v>
      </c>
      <c r="I161">
        <v>360</v>
      </c>
      <c r="J161">
        <v>1220</v>
      </c>
      <c r="K161">
        <v>1580</v>
      </c>
      <c r="L161" s="22">
        <f t="shared" si="16"/>
        <v>7.395833333333333</v>
      </c>
      <c r="M161" s="22">
        <f t="shared" si="16"/>
        <v>7.395833333333333</v>
      </c>
      <c r="N161" s="23">
        <f t="shared" si="17"/>
        <v>15</v>
      </c>
      <c r="O161" s="23">
        <f t="shared" si="15"/>
        <v>71</v>
      </c>
      <c r="P161" s="23">
        <f t="shared" si="15"/>
        <v>71</v>
      </c>
      <c r="Q161" s="23">
        <f t="shared" si="15"/>
        <v>142</v>
      </c>
      <c r="R161" s="23">
        <f t="shared" si="15"/>
        <v>36</v>
      </c>
      <c r="S161" s="23">
        <f t="shared" si="15"/>
        <v>122</v>
      </c>
      <c r="T161" s="23">
        <f t="shared" si="18"/>
        <v>158</v>
      </c>
      <c r="U161" s="23">
        <f t="shared" si="19"/>
        <v>300</v>
      </c>
      <c r="V161" s="26">
        <f t="shared" si="20"/>
        <v>7.395833333333333</v>
      </c>
      <c r="W161" s="25">
        <f t="shared" si="21"/>
        <v>107</v>
      </c>
      <c r="X161">
        <f>VLOOKUP(E161,'General IEC Material'!D:E,2,0)</f>
        <v>22753.581250338648</v>
      </c>
    </row>
    <row r="162" spans="1:24" x14ac:dyDescent="0.3">
      <c r="A162" t="s">
        <v>706</v>
      </c>
      <c r="B162" t="s">
        <v>72</v>
      </c>
      <c r="C162" t="s">
        <v>89</v>
      </c>
      <c r="D162" t="s">
        <v>91</v>
      </c>
      <c r="E162" t="s">
        <v>286</v>
      </c>
      <c r="F162">
        <v>440</v>
      </c>
      <c r="G162">
        <v>440</v>
      </c>
      <c r="H162">
        <v>880</v>
      </c>
      <c r="I162">
        <v>220</v>
      </c>
      <c r="J162">
        <v>760</v>
      </c>
      <c r="K162">
        <v>980</v>
      </c>
      <c r="L162" s="22">
        <f t="shared" si="16"/>
        <v>4.583333333333333</v>
      </c>
      <c r="M162" s="22">
        <f t="shared" si="16"/>
        <v>4.583333333333333</v>
      </c>
      <c r="N162" s="23">
        <f t="shared" si="17"/>
        <v>9</v>
      </c>
      <c r="O162" s="23">
        <f t="shared" si="15"/>
        <v>44</v>
      </c>
      <c r="P162" s="23">
        <f t="shared" si="15"/>
        <v>44</v>
      </c>
      <c r="Q162" s="23">
        <f t="shared" si="15"/>
        <v>88</v>
      </c>
      <c r="R162" s="23">
        <f t="shared" si="15"/>
        <v>22</v>
      </c>
      <c r="S162" s="23">
        <f t="shared" si="15"/>
        <v>76</v>
      </c>
      <c r="T162" s="23">
        <f t="shared" si="18"/>
        <v>98</v>
      </c>
      <c r="U162" s="23">
        <f t="shared" si="19"/>
        <v>186</v>
      </c>
      <c r="V162" s="26">
        <f t="shared" si="20"/>
        <v>4.583333333333333</v>
      </c>
      <c r="W162" s="25">
        <f t="shared" si="21"/>
        <v>66</v>
      </c>
      <c r="X162">
        <f>VLOOKUP(E162,'General IEC Material'!D:E,2,0)</f>
        <v>10659.697545586063</v>
      </c>
    </row>
    <row r="163" spans="1:24" x14ac:dyDescent="0.3">
      <c r="A163" t="s">
        <v>706</v>
      </c>
      <c r="B163" t="s">
        <v>72</v>
      </c>
      <c r="C163" t="s">
        <v>89</v>
      </c>
      <c r="D163" t="s">
        <v>91</v>
      </c>
      <c r="E163" t="s">
        <v>287</v>
      </c>
      <c r="F163">
        <v>360</v>
      </c>
      <c r="G163">
        <v>360</v>
      </c>
      <c r="H163">
        <v>720</v>
      </c>
      <c r="I163">
        <v>180</v>
      </c>
      <c r="J163">
        <v>620</v>
      </c>
      <c r="K163">
        <v>800</v>
      </c>
      <c r="L163" s="22">
        <f t="shared" si="16"/>
        <v>3.75</v>
      </c>
      <c r="M163" s="22">
        <f t="shared" si="16"/>
        <v>3.75</v>
      </c>
      <c r="N163" s="23">
        <f t="shared" si="17"/>
        <v>8</v>
      </c>
      <c r="O163" s="23">
        <f t="shared" si="15"/>
        <v>36</v>
      </c>
      <c r="P163" s="23">
        <f t="shared" si="15"/>
        <v>36</v>
      </c>
      <c r="Q163" s="23">
        <f t="shared" si="15"/>
        <v>72</v>
      </c>
      <c r="R163" s="23">
        <f t="shared" si="15"/>
        <v>18</v>
      </c>
      <c r="S163" s="23">
        <f t="shared" si="15"/>
        <v>62</v>
      </c>
      <c r="T163" s="23">
        <f t="shared" si="18"/>
        <v>80</v>
      </c>
      <c r="U163" s="23">
        <f t="shared" si="19"/>
        <v>152</v>
      </c>
      <c r="V163" s="26">
        <f t="shared" si="20"/>
        <v>3.75</v>
      </c>
      <c r="W163" s="25">
        <f t="shared" si="21"/>
        <v>54</v>
      </c>
      <c r="X163">
        <f>VLOOKUP(E163,'General IEC Material'!D:E,2,0)</f>
        <v>10744.392027433145</v>
      </c>
    </row>
    <row r="164" spans="1:24" x14ac:dyDescent="0.3">
      <c r="A164" t="s">
        <v>706</v>
      </c>
      <c r="B164" t="s">
        <v>72</v>
      </c>
      <c r="C164" t="s">
        <v>89</v>
      </c>
      <c r="D164" t="s">
        <v>92</v>
      </c>
      <c r="E164" t="s">
        <v>288</v>
      </c>
      <c r="F164">
        <v>430</v>
      </c>
      <c r="G164">
        <v>430</v>
      </c>
      <c r="H164">
        <v>860</v>
      </c>
      <c r="I164">
        <v>220</v>
      </c>
      <c r="J164">
        <v>750</v>
      </c>
      <c r="K164">
        <v>970</v>
      </c>
      <c r="L164" s="22">
        <f t="shared" si="16"/>
        <v>4.479166666666667</v>
      </c>
      <c r="M164" s="22">
        <f t="shared" si="16"/>
        <v>4.479166666666667</v>
      </c>
      <c r="N164" s="23">
        <f t="shared" si="17"/>
        <v>9</v>
      </c>
      <c r="O164" s="23">
        <f t="shared" si="15"/>
        <v>43</v>
      </c>
      <c r="P164" s="23">
        <f t="shared" si="15"/>
        <v>43</v>
      </c>
      <c r="Q164" s="23">
        <f t="shared" si="15"/>
        <v>86</v>
      </c>
      <c r="R164" s="23">
        <f t="shared" si="15"/>
        <v>22</v>
      </c>
      <c r="S164" s="23">
        <f t="shared" si="15"/>
        <v>75</v>
      </c>
      <c r="T164" s="23">
        <f t="shared" si="18"/>
        <v>97</v>
      </c>
      <c r="U164" s="23">
        <f t="shared" si="19"/>
        <v>183</v>
      </c>
      <c r="V164" s="26">
        <f t="shared" si="20"/>
        <v>4.479166666666667</v>
      </c>
      <c r="W164" s="25">
        <f t="shared" si="21"/>
        <v>65</v>
      </c>
      <c r="X164">
        <f>VLOOKUP(E164,'General IEC Material'!D:E,2,0)</f>
        <v>12333.913782970238</v>
      </c>
    </row>
    <row r="165" spans="1:24" x14ac:dyDescent="0.3">
      <c r="A165" t="s">
        <v>706</v>
      </c>
      <c r="B165" t="s">
        <v>72</v>
      </c>
      <c r="C165" t="s">
        <v>89</v>
      </c>
      <c r="D165" t="s">
        <v>92</v>
      </c>
      <c r="E165" t="s">
        <v>289</v>
      </c>
      <c r="F165">
        <v>670</v>
      </c>
      <c r="G165">
        <v>670</v>
      </c>
      <c r="H165">
        <v>1340</v>
      </c>
      <c r="I165">
        <v>340</v>
      </c>
      <c r="J165">
        <v>1160</v>
      </c>
      <c r="K165">
        <v>1500</v>
      </c>
      <c r="L165" s="22">
        <f t="shared" si="16"/>
        <v>6.979166666666667</v>
      </c>
      <c r="M165" s="22">
        <f t="shared" si="16"/>
        <v>6.979166666666667</v>
      </c>
      <c r="N165" s="23">
        <f t="shared" si="17"/>
        <v>14</v>
      </c>
      <c r="O165" s="23">
        <f t="shared" si="15"/>
        <v>67</v>
      </c>
      <c r="P165" s="23">
        <f t="shared" si="15"/>
        <v>67</v>
      </c>
      <c r="Q165" s="23">
        <f t="shared" si="15"/>
        <v>134</v>
      </c>
      <c r="R165" s="23">
        <f t="shared" si="15"/>
        <v>34</v>
      </c>
      <c r="S165" s="23">
        <f t="shared" si="15"/>
        <v>116</v>
      </c>
      <c r="T165" s="23">
        <f t="shared" si="18"/>
        <v>150</v>
      </c>
      <c r="U165" s="23">
        <f t="shared" si="19"/>
        <v>284</v>
      </c>
      <c r="V165" s="26">
        <f t="shared" si="20"/>
        <v>6.979166666666667</v>
      </c>
      <c r="W165" s="25">
        <f t="shared" si="21"/>
        <v>101</v>
      </c>
      <c r="X165">
        <f>VLOOKUP(E165,'General IEC Material'!D:E,2,0)</f>
        <v>21493.314623780945</v>
      </c>
    </row>
    <row r="166" spans="1:24" x14ac:dyDescent="0.3">
      <c r="A166" t="s">
        <v>706</v>
      </c>
      <c r="B166" t="s">
        <v>72</v>
      </c>
      <c r="C166" t="s">
        <v>89</v>
      </c>
      <c r="D166" t="s">
        <v>92</v>
      </c>
      <c r="E166" t="s">
        <v>290</v>
      </c>
      <c r="F166">
        <v>1180</v>
      </c>
      <c r="G166">
        <v>1180</v>
      </c>
      <c r="H166">
        <v>2360</v>
      </c>
      <c r="I166">
        <v>590</v>
      </c>
      <c r="J166">
        <v>2050</v>
      </c>
      <c r="K166">
        <v>2640</v>
      </c>
      <c r="L166" s="22">
        <f t="shared" si="16"/>
        <v>12.291666666666666</v>
      </c>
      <c r="M166" s="22">
        <f t="shared" si="16"/>
        <v>12.291666666666666</v>
      </c>
      <c r="N166" s="23">
        <f t="shared" si="17"/>
        <v>25</v>
      </c>
      <c r="O166" s="23">
        <f t="shared" si="15"/>
        <v>118</v>
      </c>
      <c r="P166" s="23">
        <f t="shared" si="15"/>
        <v>118</v>
      </c>
      <c r="Q166" s="23">
        <f t="shared" si="15"/>
        <v>236</v>
      </c>
      <c r="R166" s="23">
        <f t="shared" si="15"/>
        <v>59</v>
      </c>
      <c r="S166" s="23">
        <f t="shared" si="15"/>
        <v>205</v>
      </c>
      <c r="T166" s="23">
        <f t="shared" si="18"/>
        <v>264</v>
      </c>
      <c r="U166" s="23">
        <f t="shared" si="19"/>
        <v>500</v>
      </c>
      <c r="V166" s="26">
        <f t="shared" si="20"/>
        <v>12.291666666666666</v>
      </c>
      <c r="W166" s="25">
        <f t="shared" si="21"/>
        <v>177</v>
      </c>
      <c r="X166">
        <f>VLOOKUP(E166,'General IEC Material'!D:E,2,0)</f>
        <v>38511.302247497901</v>
      </c>
    </row>
    <row r="167" spans="1:24" x14ac:dyDescent="0.3">
      <c r="A167" t="s">
        <v>706</v>
      </c>
      <c r="B167" t="s">
        <v>72</v>
      </c>
      <c r="C167" t="s">
        <v>89</v>
      </c>
      <c r="D167" t="s">
        <v>92</v>
      </c>
      <c r="E167" t="s">
        <v>291</v>
      </c>
      <c r="F167">
        <v>570</v>
      </c>
      <c r="G167">
        <v>570</v>
      </c>
      <c r="H167">
        <v>1140</v>
      </c>
      <c r="I167">
        <v>290</v>
      </c>
      <c r="J167">
        <v>1000</v>
      </c>
      <c r="K167">
        <v>1290</v>
      </c>
      <c r="L167" s="22">
        <f t="shared" si="16"/>
        <v>5.9375</v>
      </c>
      <c r="M167" s="22">
        <f t="shared" si="16"/>
        <v>5.9375</v>
      </c>
      <c r="N167" s="23">
        <f t="shared" si="17"/>
        <v>12</v>
      </c>
      <c r="O167" s="23">
        <f t="shared" si="15"/>
        <v>57</v>
      </c>
      <c r="P167" s="23">
        <f t="shared" si="15"/>
        <v>57</v>
      </c>
      <c r="Q167" s="23">
        <f t="shared" si="15"/>
        <v>114</v>
      </c>
      <c r="R167" s="23">
        <f t="shared" si="15"/>
        <v>29</v>
      </c>
      <c r="S167" s="23">
        <f t="shared" si="15"/>
        <v>100</v>
      </c>
      <c r="T167" s="23">
        <f t="shared" si="18"/>
        <v>129</v>
      </c>
      <c r="U167" s="23">
        <f t="shared" si="19"/>
        <v>243</v>
      </c>
      <c r="V167" s="26">
        <f t="shared" si="20"/>
        <v>5.9375</v>
      </c>
      <c r="W167" s="25">
        <f t="shared" si="21"/>
        <v>86</v>
      </c>
      <c r="X167">
        <f>VLOOKUP(E167,'General IEC Material'!D:E,2,0)</f>
        <v>15552.429241732983</v>
      </c>
    </row>
    <row r="168" spans="1:24" x14ac:dyDescent="0.3">
      <c r="A168" t="s">
        <v>706</v>
      </c>
      <c r="B168" t="s">
        <v>72</v>
      </c>
      <c r="C168" t="s">
        <v>89</v>
      </c>
      <c r="D168" t="s">
        <v>92</v>
      </c>
      <c r="E168" t="s">
        <v>292</v>
      </c>
      <c r="F168">
        <v>800</v>
      </c>
      <c r="G168">
        <v>800</v>
      </c>
      <c r="H168">
        <v>1600</v>
      </c>
      <c r="I168">
        <v>400</v>
      </c>
      <c r="J168">
        <v>1390</v>
      </c>
      <c r="K168">
        <v>1790</v>
      </c>
      <c r="L168" s="22">
        <f t="shared" si="16"/>
        <v>8.3333333333333339</v>
      </c>
      <c r="M168" s="22">
        <f t="shared" si="16"/>
        <v>8.3333333333333339</v>
      </c>
      <c r="N168" s="23">
        <f t="shared" si="17"/>
        <v>17</v>
      </c>
      <c r="O168" s="23">
        <f t="shared" ref="O168:S218" si="22">F168/10</f>
        <v>80</v>
      </c>
      <c r="P168" s="23">
        <f t="shared" si="22"/>
        <v>80</v>
      </c>
      <c r="Q168" s="23">
        <f t="shared" si="22"/>
        <v>160</v>
      </c>
      <c r="R168" s="23">
        <f t="shared" si="22"/>
        <v>40</v>
      </c>
      <c r="S168" s="23">
        <f t="shared" si="22"/>
        <v>139</v>
      </c>
      <c r="T168" s="23">
        <f t="shared" si="18"/>
        <v>179</v>
      </c>
      <c r="U168" s="23">
        <f t="shared" si="19"/>
        <v>339</v>
      </c>
      <c r="V168" s="26">
        <f t="shared" si="20"/>
        <v>8.3333333333333339</v>
      </c>
      <c r="W168" s="25">
        <f t="shared" si="21"/>
        <v>120</v>
      </c>
      <c r="X168">
        <f>VLOOKUP(E168,'General IEC Material'!D:E,2,0)</f>
        <v>25402.181446975766</v>
      </c>
    </row>
    <row r="169" spans="1:24" x14ac:dyDescent="0.3">
      <c r="A169" t="s">
        <v>706</v>
      </c>
      <c r="B169" t="s">
        <v>72</v>
      </c>
      <c r="C169" t="s">
        <v>89</v>
      </c>
      <c r="D169" t="s">
        <v>92</v>
      </c>
      <c r="E169" t="s">
        <v>293</v>
      </c>
      <c r="F169">
        <v>920</v>
      </c>
      <c r="G169">
        <v>920</v>
      </c>
      <c r="H169">
        <v>1840</v>
      </c>
      <c r="I169">
        <v>460</v>
      </c>
      <c r="J169">
        <v>1610</v>
      </c>
      <c r="K169">
        <v>2070</v>
      </c>
      <c r="L169" s="22">
        <f t="shared" si="16"/>
        <v>9.5833333333333339</v>
      </c>
      <c r="M169" s="22">
        <f t="shared" si="16"/>
        <v>9.5833333333333339</v>
      </c>
      <c r="N169" s="23">
        <f t="shared" si="17"/>
        <v>19</v>
      </c>
      <c r="O169" s="23">
        <f t="shared" si="22"/>
        <v>92</v>
      </c>
      <c r="P169" s="23">
        <f t="shared" si="22"/>
        <v>92</v>
      </c>
      <c r="Q169" s="23">
        <f t="shared" si="22"/>
        <v>184</v>
      </c>
      <c r="R169" s="23">
        <f t="shared" si="22"/>
        <v>46</v>
      </c>
      <c r="S169" s="23">
        <f t="shared" si="22"/>
        <v>161</v>
      </c>
      <c r="T169" s="23">
        <f t="shared" si="18"/>
        <v>207</v>
      </c>
      <c r="U169" s="23">
        <f t="shared" si="19"/>
        <v>391</v>
      </c>
      <c r="V169" s="26">
        <f t="shared" si="20"/>
        <v>9.5833333333333339</v>
      </c>
      <c r="W169" s="25">
        <f t="shared" si="21"/>
        <v>138</v>
      </c>
      <c r="X169">
        <f>VLOOKUP(E169,'General IEC Material'!D:E,2,0)</f>
        <v>32938.902089922951</v>
      </c>
    </row>
    <row r="170" spans="1:24" x14ac:dyDescent="0.3">
      <c r="A170" t="s">
        <v>706</v>
      </c>
      <c r="B170" t="s">
        <v>72</v>
      </c>
      <c r="C170" t="s">
        <v>89</v>
      </c>
      <c r="D170" t="s">
        <v>92</v>
      </c>
      <c r="E170" t="s">
        <v>294</v>
      </c>
      <c r="F170">
        <v>1400</v>
      </c>
      <c r="G170">
        <v>1400</v>
      </c>
      <c r="H170">
        <v>2800</v>
      </c>
      <c r="I170">
        <v>700</v>
      </c>
      <c r="J170">
        <v>2460</v>
      </c>
      <c r="K170">
        <v>3160</v>
      </c>
      <c r="L170" s="22">
        <f t="shared" si="16"/>
        <v>14.583333333333334</v>
      </c>
      <c r="M170" s="22">
        <f t="shared" si="16"/>
        <v>14.583333333333334</v>
      </c>
      <c r="N170" s="23">
        <f t="shared" si="17"/>
        <v>29</v>
      </c>
      <c r="O170" s="23">
        <f t="shared" si="22"/>
        <v>140</v>
      </c>
      <c r="P170" s="23">
        <f t="shared" si="22"/>
        <v>140</v>
      </c>
      <c r="Q170" s="23">
        <f t="shared" si="22"/>
        <v>280</v>
      </c>
      <c r="R170" s="23">
        <f t="shared" si="22"/>
        <v>70</v>
      </c>
      <c r="S170" s="23">
        <f t="shared" si="22"/>
        <v>246</v>
      </c>
      <c r="T170" s="23">
        <f t="shared" si="18"/>
        <v>316</v>
      </c>
      <c r="U170" s="23">
        <f t="shared" si="19"/>
        <v>596</v>
      </c>
      <c r="V170" s="26">
        <f t="shared" si="20"/>
        <v>14.583333333333334</v>
      </c>
      <c r="W170" s="25">
        <f t="shared" si="21"/>
        <v>210</v>
      </c>
      <c r="X170">
        <f>VLOOKUP(E170,'General IEC Material'!D:E,2,0)</f>
        <v>40049.666221363994</v>
      </c>
    </row>
    <row r="171" spans="1:24" x14ac:dyDescent="0.3">
      <c r="A171" t="s">
        <v>706</v>
      </c>
      <c r="B171" t="s">
        <v>72</v>
      </c>
      <c r="C171" t="s">
        <v>89</v>
      </c>
      <c r="D171" t="s">
        <v>93</v>
      </c>
      <c r="E171" t="s">
        <v>295</v>
      </c>
      <c r="F171">
        <v>410</v>
      </c>
      <c r="G171">
        <v>410</v>
      </c>
      <c r="H171">
        <v>820</v>
      </c>
      <c r="I171">
        <v>210</v>
      </c>
      <c r="J171">
        <v>710</v>
      </c>
      <c r="K171">
        <v>920</v>
      </c>
      <c r="L171" s="22">
        <f t="shared" si="16"/>
        <v>4.270833333333333</v>
      </c>
      <c r="M171" s="22">
        <f t="shared" si="16"/>
        <v>4.270833333333333</v>
      </c>
      <c r="N171" s="23">
        <f t="shared" si="17"/>
        <v>9</v>
      </c>
      <c r="O171" s="23">
        <f t="shared" si="22"/>
        <v>41</v>
      </c>
      <c r="P171" s="23">
        <f t="shared" si="22"/>
        <v>41</v>
      </c>
      <c r="Q171" s="23">
        <f t="shared" si="22"/>
        <v>82</v>
      </c>
      <c r="R171" s="23">
        <f t="shared" si="22"/>
        <v>21</v>
      </c>
      <c r="S171" s="23">
        <f t="shared" si="22"/>
        <v>71</v>
      </c>
      <c r="T171" s="23">
        <f t="shared" si="18"/>
        <v>92</v>
      </c>
      <c r="U171" s="23">
        <f t="shared" si="19"/>
        <v>174</v>
      </c>
      <c r="V171" s="26">
        <f t="shared" si="20"/>
        <v>4.270833333333333</v>
      </c>
      <c r="W171" s="25">
        <f t="shared" si="21"/>
        <v>62</v>
      </c>
      <c r="X171">
        <f>VLOOKUP(E171,'General IEC Material'!D:E,2,0)</f>
        <v>11961.52534353215</v>
      </c>
    </row>
    <row r="172" spans="1:24" x14ac:dyDescent="0.3">
      <c r="A172" t="s">
        <v>706</v>
      </c>
      <c r="B172" t="s">
        <v>72</v>
      </c>
      <c r="C172" t="s">
        <v>89</v>
      </c>
      <c r="D172" t="s">
        <v>93</v>
      </c>
      <c r="E172" t="s">
        <v>296</v>
      </c>
      <c r="F172">
        <v>490</v>
      </c>
      <c r="G172">
        <v>490</v>
      </c>
      <c r="H172">
        <v>980</v>
      </c>
      <c r="I172">
        <v>250</v>
      </c>
      <c r="J172">
        <v>880</v>
      </c>
      <c r="K172">
        <v>1130</v>
      </c>
      <c r="L172" s="22">
        <f t="shared" si="16"/>
        <v>5.104166666666667</v>
      </c>
      <c r="M172" s="22">
        <f t="shared" si="16"/>
        <v>5.104166666666667</v>
      </c>
      <c r="N172" s="23">
        <f t="shared" si="17"/>
        <v>10</v>
      </c>
      <c r="O172" s="23">
        <f t="shared" si="22"/>
        <v>49</v>
      </c>
      <c r="P172" s="23">
        <f t="shared" si="22"/>
        <v>49</v>
      </c>
      <c r="Q172" s="23">
        <f t="shared" si="22"/>
        <v>98</v>
      </c>
      <c r="R172" s="23">
        <f t="shared" si="22"/>
        <v>25</v>
      </c>
      <c r="S172" s="23">
        <f t="shared" si="22"/>
        <v>88</v>
      </c>
      <c r="T172" s="23">
        <f t="shared" si="18"/>
        <v>113</v>
      </c>
      <c r="U172" s="23">
        <f t="shared" si="19"/>
        <v>211</v>
      </c>
      <c r="V172" s="26">
        <f t="shared" si="20"/>
        <v>5.104166666666667</v>
      </c>
      <c r="W172" s="25">
        <f t="shared" si="21"/>
        <v>74</v>
      </c>
      <c r="X172">
        <f>VLOOKUP(E172,'General IEC Material'!D:E,2,0)</f>
        <v>10053.324105815227</v>
      </c>
    </row>
    <row r="173" spans="1:24" x14ac:dyDescent="0.3">
      <c r="A173" t="s">
        <v>706</v>
      </c>
      <c r="B173" t="s">
        <v>72</v>
      </c>
      <c r="C173" t="s">
        <v>89</v>
      </c>
      <c r="D173" t="s">
        <v>93</v>
      </c>
      <c r="E173" t="s">
        <v>297</v>
      </c>
      <c r="F173">
        <v>980</v>
      </c>
      <c r="G173">
        <v>980</v>
      </c>
      <c r="H173">
        <v>1960</v>
      </c>
      <c r="I173">
        <v>490</v>
      </c>
      <c r="J173">
        <v>1720</v>
      </c>
      <c r="K173">
        <v>2210</v>
      </c>
      <c r="L173" s="22">
        <f t="shared" si="16"/>
        <v>10.208333333333334</v>
      </c>
      <c r="M173" s="22">
        <f t="shared" si="16"/>
        <v>10.208333333333334</v>
      </c>
      <c r="N173" s="23">
        <f t="shared" si="17"/>
        <v>20</v>
      </c>
      <c r="O173" s="23">
        <f t="shared" si="22"/>
        <v>98</v>
      </c>
      <c r="P173" s="23">
        <f t="shared" si="22"/>
        <v>98</v>
      </c>
      <c r="Q173" s="23">
        <f t="shared" si="22"/>
        <v>196</v>
      </c>
      <c r="R173" s="23">
        <f t="shared" si="22"/>
        <v>49</v>
      </c>
      <c r="S173" s="23">
        <f t="shared" si="22"/>
        <v>172</v>
      </c>
      <c r="T173" s="23">
        <f t="shared" si="18"/>
        <v>221</v>
      </c>
      <c r="U173" s="23">
        <f t="shared" si="19"/>
        <v>417</v>
      </c>
      <c r="V173" s="26">
        <f t="shared" si="20"/>
        <v>10.208333333333334</v>
      </c>
      <c r="W173" s="25">
        <f t="shared" si="21"/>
        <v>147</v>
      </c>
      <c r="X173">
        <f>VLOOKUP(E173,'General IEC Material'!D:E,2,0)</f>
        <v>29939.431500499704</v>
      </c>
    </row>
    <row r="174" spans="1:24" x14ac:dyDescent="0.3">
      <c r="A174" t="s">
        <v>706</v>
      </c>
      <c r="B174" t="s">
        <v>72</v>
      </c>
      <c r="C174" t="s">
        <v>89</v>
      </c>
      <c r="D174" t="s">
        <v>93</v>
      </c>
      <c r="E174" t="s">
        <v>298</v>
      </c>
      <c r="F174">
        <v>610</v>
      </c>
      <c r="G174">
        <v>610</v>
      </c>
      <c r="H174">
        <v>1220</v>
      </c>
      <c r="I174">
        <v>310</v>
      </c>
      <c r="J174">
        <v>1080</v>
      </c>
      <c r="K174">
        <v>1390</v>
      </c>
      <c r="L174" s="22">
        <f t="shared" si="16"/>
        <v>6.354166666666667</v>
      </c>
      <c r="M174" s="22">
        <f t="shared" si="16"/>
        <v>6.354166666666667</v>
      </c>
      <c r="N174" s="23">
        <f t="shared" si="17"/>
        <v>13</v>
      </c>
      <c r="O174" s="23">
        <f t="shared" si="22"/>
        <v>61</v>
      </c>
      <c r="P174" s="23">
        <f t="shared" si="22"/>
        <v>61</v>
      </c>
      <c r="Q174" s="23">
        <f t="shared" si="22"/>
        <v>122</v>
      </c>
      <c r="R174" s="23">
        <f t="shared" si="22"/>
        <v>31</v>
      </c>
      <c r="S174" s="23">
        <f t="shared" si="22"/>
        <v>108</v>
      </c>
      <c r="T174" s="23">
        <f t="shared" si="18"/>
        <v>139</v>
      </c>
      <c r="U174" s="23">
        <f t="shared" si="19"/>
        <v>261</v>
      </c>
      <c r="V174" s="26">
        <f t="shared" si="20"/>
        <v>6.354166666666667</v>
      </c>
      <c r="W174" s="25">
        <f t="shared" si="21"/>
        <v>92</v>
      </c>
      <c r="X174">
        <f>VLOOKUP(E174,'General IEC Material'!D:E,2,0)</f>
        <v>16769.710169411344</v>
      </c>
    </row>
    <row r="175" spans="1:24" x14ac:dyDescent="0.3">
      <c r="A175" t="s">
        <v>706</v>
      </c>
      <c r="B175" t="s">
        <v>72</v>
      </c>
      <c r="C175" t="s">
        <v>89</v>
      </c>
      <c r="D175" t="s">
        <v>93</v>
      </c>
      <c r="E175" t="s">
        <v>299</v>
      </c>
      <c r="F175">
        <v>460</v>
      </c>
      <c r="G175">
        <v>460</v>
      </c>
      <c r="H175">
        <v>920</v>
      </c>
      <c r="I175">
        <v>230</v>
      </c>
      <c r="J175">
        <v>810</v>
      </c>
      <c r="K175">
        <v>1040</v>
      </c>
      <c r="L175" s="22">
        <f t="shared" si="16"/>
        <v>4.791666666666667</v>
      </c>
      <c r="M175" s="22">
        <f t="shared" si="16"/>
        <v>4.791666666666667</v>
      </c>
      <c r="N175" s="23">
        <f t="shared" si="17"/>
        <v>10</v>
      </c>
      <c r="O175" s="23">
        <f t="shared" si="22"/>
        <v>46</v>
      </c>
      <c r="P175" s="23">
        <f t="shared" si="22"/>
        <v>46</v>
      </c>
      <c r="Q175" s="23">
        <f t="shared" si="22"/>
        <v>92</v>
      </c>
      <c r="R175" s="23">
        <f t="shared" si="22"/>
        <v>23</v>
      </c>
      <c r="S175" s="23">
        <f t="shared" si="22"/>
        <v>81</v>
      </c>
      <c r="T175" s="23">
        <f t="shared" si="18"/>
        <v>104</v>
      </c>
      <c r="U175" s="23">
        <f t="shared" si="19"/>
        <v>196</v>
      </c>
      <c r="V175" s="26">
        <f t="shared" si="20"/>
        <v>4.791666666666667</v>
      </c>
      <c r="W175" s="25">
        <f t="shared" si="21"/>
        <v>69</v>
      </c>
      <c r="X175">
        <f>VLOOKUP(E175,'General IEC Material'!D:E,2,0)</f>
        <v>12511.112590840916</v>
      </c>
    </row>
    <row r="176" spans="1:24" x14ac:dyDescent="0.3">
      <c r="A176" t="s">
        <v>706</v>
      </c>
      <c r="B176" t="s">
        <v>72</v>
      </c>
      <c r="C176" t="s">
        <v>89</v>
      </c>
      <c r="D176" t="s">
        <v>93</v>
      </c>
      <c r="E176" t="s">
        <v>300</v>
      </c>
      <c r="F176">
        <v>420</v>
      </c>
      <c r="G176">
        <v>420</v>
      </c>
      <c r="H176">
        <v>840</v>
      </c>
      <c r="I176">
        <v>210</v>
      </c>
      <c r="J176">
        <v>740</v>
      </c>
      <c r="K176">
        <v>950</v>
      </c>
      <c r="L176" s="22">
        <f t="shared" si="16"/>
        <v>4.375</v>
      </c>
      <c r="M176" s="22">
        <f t="shared" si="16"/>
        <v>4.375</v>
      </c>
      <c r="N176" s="23">
        <f t="shared" si="17"/>
        <v>9</v>
      </c>
      <c r="O176" s="23">
        <f t="shared" si="22"/>
        <v>42</v>
      </c>
      <c r="P176" s="23">
        <f t="shared" si="22"/>
        <v>42</v>
      </c>
      <c r="Q176" s="23">
        <f t="shared" si="22"/>
        <v>84</v>
      </c>
      <c r="R176" s="23">
        <f t="shared" si="22"/>
        <v>21</v>
      </c>
      <c r="S176" s="23">
        <f t="shared" si="22"/>
        <v>74</v>
      </c>
      <c r="T176" s="23">
        <f t="shared" si="18"/>
        <v>95</v>
      </c>
      <c r="U176" s="23">
        <f t="shared" si="19"/>
        <v>179</v>
      </c>
      <c r="V176" s="26">
        <f t="shared" si="20"/>
        <v>4.375</v>
      </c>
      <c r="W176" s="25">
        <f t="shared" si="21"/>
        <v>63</v>
      </c>
      <c r="X176">
        <f>VLOOKUP(E176,'General IEC Material'!D:E,2,0)</f>
        <v>10978.849910378678</v>
      </c>
    </row>
    <row r="177" spans="1:24" x14ac:dyDescent="0.3">
      <c r="A177" t="s">
        <v>706</v>
      </c>
      <c r="B177" t="s">
        <v>72</v>
      </c>
      <c r="C177" t="s">
        <v>89</v>
      </c>
      <c r="D177" t="s">
        <v>93</v>
      </c>
      <c r="E177" t="s">
        <v>301</v>
      </c>
      <c r="F177">
        <v>460</v>
      </c>
      <c r="G177">
        <v>460</v>
      </c>
      <c r="H177">
        <v>920</v>
      </c>
      <c r="I177">
        <v>230</v>
      </c>
      <c r="J177">
        <v>820</v>
      </c>
      <c r="K177">
        <v>1050</v>
      </c>
      <c r="L177" s="22">
        <f t="shared" si="16"/>
        <v>4.791666666666667</v>
      </c>
      <c r="M177" s="22">
        <f t="shared" si="16"/>
        <v>4.791666666666667</v>
      </c>
      <c r="N177" s="23">
        <f t="shared" si="17"/>
        <v>10</v>
      </c>
      <c r="O177" s="23">
        <f t="shared" si="22"/>
        <v>46</v>
      </c>
      <c r="P177" s="23">
        <f t="shared" si="22"/>
        <v>46</v>
      </c>
      <c r="Q177" s="23">
        <f t="shared" si="22"/>
        <v>92</v>
      </c>
      <c r="R177" s="23">
        <f t="shared" si="22"/>
        <v>23</v>
      </c>
      <c r="S177" s="23">
        <f t="shared" si="22"/>
        <v>82</v>
      </c>
      <c r="T177" s="23">
        <f t="shared" si="18"/>
        <v>105</v>
      </c>
      <c r="U177" s="23">
        <f t="shared" si="19"/>
        <v>197</v>
      </c>
      <c r="V177" s="26">
        <f t="shared" si="20"/>
        <v>4.791666666666667</v>
      </c>
      <c r="W177" s="25">
        <f t="shared" si="21"/>
        <v>69</v>
      </c>
      <c r="X177">
        <f>VLOOKUP(E177,'General IEC Material'!D:E,2,0)</f>
        <v>12730.595013629749</v>
      </c>
    </row>
    <row r="178" spans="1:24" x14ac:dyDescent="0.3">
      <c r="A178" t="s">
        <v>706</v>
      </c>
      <c r="B178" t="s">
        <v>72</v>
      </c>
      <c r="C178" t="s">
        <v>89</v>
      </c>
      <c r="D178" t="s">
        <v>94</v>
      </c>
      <c r="E178" t="s">
        <v>302</v>
      </c>
      <c r="F178">
        <v>620</v>
      </c>
      <c r="G178">
        <v>620</v>
      </c>
      <c r="H178">
        <v>1240</v>
      </c>
      <c r="I178">
        <v>310</v>
      </c>
      <c r="J178">
        <v>1090</v>
      </c>
      <c r="K178">
        <v>1400</v>
      </c>
      <c r="L178" s="22">
        <f t="shared" si="16"/>
        <v>6.458333333333333</v>
      </c>
      <c r="M178" s="22">
        <f t="shared" si="16"/>
        <v>6.458333333333333</v>
      </c>
      <c r="N178" s="23">
        <f t="shared" si="17"/>
        <v>13</v>
      </c>
      <c r="O178" s="23">
        <f t="shared" si="22"/>
        <v>62</v>
      </c>
      <c r="P178" s="23">
        <f t="shared" si="22"/>
        <v>62</v>
      </c>
      <c r="Q178" s="23">
        <f t="shared" si="22"/>
        <v>124</v>
      </c>
      <c r="R178" s="23">
        <f t="shared" si="22"/>
        <v>31</v>
      </c>
      <c r="S178" s="23">
        <f t="shared" si="22"/>
        <v>109</v>
      </c>
      <c r="T178" s="23">
        <f t="shared" si="18"/>
        <v>140</v>
      </c>
      <c r="U178" s="23">
        <f t="shared" si="19"/>
        <v>264</v>
      </c>
      <c r="V178" s="26">
        <f t="shared" si="20"/>
        <v>6.458333333333333</v>
      </c>
      <c r="W178" s="25">
        <f t="shared" si="21"/>
        <v>93</v>
      </c>
      <c r="X178">
        <f>VLOOKUP(E178,'General IEC Material'!D:E,2,0)</f>
        <v>18381.142743308767</v>
      </c>
    </row>
    <row r="179" spans="1:24" x14ac:dyDescent="0.3">
      <c r="A179" t="s">
        <v>706</v>
      </c>
      <c r="B179" t="s">
        <v>72</v>
      </c>
      <c r="C179" t="s">
        <v>89</v>
      </c>
      <c r="D179" t="s">
        <v>94</v>
      </c>
      <c r="E179" t="s">
        <v>303</v>
      </c>
      <c r="F179">
        <v>360</v>
      </c>
      <c r="G179">
        <v>360</v>
      </c>
      <c r="H179">
        <v>720</v>
      </c>
      <c r="I179">
        <v>180</v>
      </c>
      <c r="J179">
        <v>640</v>
      </c>
      <c r="K179">
        <v>820</v>
      </c>
      <c r="L179" s="22">
        <f t="shared" si="16"/>
        <v>3.75</v>
      </c>
      <c r="M179" s="22">
        <f t="shared" si="16"/>
        <v>3.75</v>
      </c>
      <c r="N179" s="23">
        <f t="shared" si="17"/>
        <v>8</v>
      </c>
      <c r="O179" s="23">
        <f t="shared" si="22"/>
        <v>36</v>
      </c>
      <c r="P179" s="23">
        <f t="shared" si="22"/>
        <v>36</v>
      </c>
      <c r="Q179" s="23">
        <f t="shared" si="22"/>
        <v>72</v>
      </c>
      <c r="R179" s="23">
        <f t="shared" si="22"/>
        <v>18</v>
      </c>
      <c r="S179" s="23">
        <f t="shared" si="22"/>
        <v>64</v>
      </c>
      <c r="T179" s="23">
        <f t="shared" si="18"/>
        <v>82</v>
      </c>
      <c r="U179" s="23">
        <f t="shared" si="19"/>
        <v>154</v>
      </c>
      <c r="V179" s="26">
        <f t="shared" si="20"/>
        <v>3.75</v>
      </c>
      <c r="W179" s="25">
        <f t="shared" si="21"/>
        <v>54</v>
      </c>
      <c r="X179">
        <f>VLOOKUP(E179,'General IEC Material'!D:E,2,0)</f>
        <v>10088.174714449375</v>
      </c>
    </row>
    <row r="180" spans="1:24" x14ac:dyDescent="0.3">
      <c r="A180" t="s">
        <v>706</v>
      </c>
      <c r="B180" t="s">
        <v>72</v>
      </c>
      <c r="C180" t="s">
        <v>89</v>
      </c>
      <c r="D180" t="s">
        <v>94</v>
      </c>
      <c r="E180" t="s">
        <v>304</v>
      </c>
      <c r="F180">
        <v>510</v>
      </c>
      <c r="G180">
        <v>510</v>
      </c>
      <c r="H180">
        <v>1020</v>
      </c>
      <c r="I180">
        <v>260</v>
      </c>
      <c r="J180">
        <v>920</v>
      </c>
      <c r="K180">
        <v>1180</v>
      </c>
      <c r="L180" s="22">
        <f t="shared" si="16"/>
        <v>5.3125</v>
      </c>
      <c r="M180" s="22">
        <f t="shared" si="16"/>
        <v>5.3125</v>
      </c>
      <c r="N180" s="23">
        <f t="shared" si="17"/>
        <v>11</v>
      </c>
      <c r="O180" s="23">
        <f t="shared" si="22"/>
        <v>51</v>
      </c>
      <c r="P180" s="23">
        <f t="shared" si="22"/>
        <v>51</v>
      </c>
      <c r="Q180" s="23">
        <f t="shared" si="22"/>
        <v>102</v>
      </c>
      <c r="R180" s="23">
        <f t="shared" si="22"/>
        <v>26</v>
      </c>
      <c r="S180" s="23">
        <f t="shared" si="22"/>
        <v>92</v>
      </c>
      <c r="T180" s="23">
        <f t="shared" si="18"/>
        <v>118</v>
      </c>
      <c r="U180" s="23">
        <f t="shared" si="19"/>
        <v>220</v>
      </c>
      <c r="V180" s="26">
        <f t="shared" si="20"/>
        <v>5.3125</v>
      </c>
      <c r="W180" s="25">
        <f t="shared" si="21"/>
        <v>77</v>
      </c>
      <c r="X180">
        <f>VLOOKUP(E180,'General IEC Material'!D:E,2,0)</f>
        <v>13876.583248111807</v>
      </c>
    </row>
    <row r="181" spans="1:24" x14ac:dyDescent="0.3">
      <c r="A181" t="s">
        <v>706</v>
      </c>
      <c r="B181" t="s">
        <v>72</v>
      </c>
      <c r="C181" t="s">
        <v>89</v>
      </c>
      <c r="D181" t="s">
        <v>94</v>
      </c>
      <c r="E181" t="s">
        <v>305</v>
      </c>
      <c r="F181">
        <v>770</v>
      </c>
      <c r="G181">
        <v>770</v>
      </c>
      <c r="H181">
        <v>1540</v>
      </c>
      <c r="I181">
        <v>390</v>
      </c>
      <c r="J181">
        <v>1340</v>
      </c>
      <c r="K181">
        <v>1730</v>
      </c>
      <c r="L181" s="22">
        <f t="shared" si="16"/>
        <v>8.0208333333333339</v>
      </c>
      <c r="M181" s="22">
        <f t="shared" si="16"/>
        <v>8.0208333333333339</v>
      </c>
      <c r="N181" s="23">
        <f t="shared" si="17"/>
        <v>16</v>
      </c>
      <c r="O181" s="23">
        <f t="shared" si="22"/>
        <v>77</v>
      </c>
      <c r="P181" s="23">
        <f t="shared" si="22"/>
        <v>77</v>
      </c>
      <c r="Q181" s="23">
        <f t="shared" si="22"/>
        <v>154</v>
      </c>
      <c r="R181" s="23">
        <f t="shared" si="22"/>
        <v>39</v>
      </c>
      <c r="S181" s="23">
        <f t="shared" si="22"/>
        <v>134</v>
      </c>
      <c r="T181" s="23">
        <f t="shared" si="18"/>
        <v>173</v>
      </c>
      <c r="U181" s="23">
        <f t="shared" si="19"/>
        <v>327</v>
      </c>
      <c r="V181" s="26">
        <f t="shared" si="20"/>
        <v>8.0208333333333339</v>
      </c>
      <c r="W181" s="25">
        <f t="shared" si="21"/>
        <v>116</v>
      </c>
      <c r="X181">
        <f>VLOOKUP(E181,'General IEC Material'!D:E,2,0)</f>
        <v>28631.322728266605</v>
      </c>
    </row>
    <row r="182" spans="1:24" x14ac:dyDescent="0.3">
      <c r="A182" t="s">
        <v>706</v>
      </c>
      <c r="B182" t="s">
        <v>72</v>
      </c>
      <c r="C182" t="s">
        <v>89</v>
      </c>
      <c r="D182" t="s">
        <v>94</v>
      </c>
      <c r="E182" t="s">
        <v>306</v>
      </c>
      <c r="F182">
        <v>520</v>
      </c>
      <c r="G182">
        <v>520</v>
      </c>
      <c r="H182">
        <v>1040</v>
      </c>
      <c r="I182">
        <v>260</v>
      </c>
      <c r="J182">
        <v>900</v>
      </c>
      <c r="K182">
        <v>1160</v>
      </c>
      <c r="L182" s="22">
        <f t="shared" si="16"/>
        <v>5.416666666666667</v>
      </c>
      <c r="M182" s="22">
        <f t="shared" si="16"/>
        <v>5.416666666666667</v>
      </c>
      <c r="N182" s="23">
        <f t="shared" si="17"/>
        <v>11</v>
      </c>
      <c r="O182" s="23">
        <f t="shared" si="22"/>
        <v>52</v>
      </c>
      <c r="P182" s="23">
        <f t="shared" si="22"/>
        <v>52</v>
      </c>
      <c r="Q182" s="23">
        <f t="shared" si="22"/>
        <v>104</v>
      </c>
      <c r="R182" s="23">
        <f t="shared" si="22"/>
        <v>26</v>
      </c>
      <c r="S182" s="23">
        <f t="shared" si="22"/>
        <v>90</v>
      </c>
      <c r="T182" s="23">
        <f t="shared" si="18"/>
        <v>116</v>
      </c>
      <c r="U182" s="23">
        <f t="shared" si="19"/>
        <v>220</v>
      </c>
      <c r="V182" s="26">
        <f t="shared" si="20"/>
        <v>5.416666666666667</v>
      </c>
      <c r="W182" s="25">
        <f t="shared" si="21"/>
        <v>78</v>
      </c>
      <c r="X182">
        <f>VLOOKUP(E182,'General IEC Material'!D:E,2,0)</f>
        <v>16525.523957770809</v>
      </c>
    </row>
    <row r="183" spans="1:24" x14ac:dyDescent="0.3">
      <c r="A183" t="s">
        <v>706</v>
      </c>
      <c r="B183" t="s">
        <v>72</v>
      </c>
      <c r="C183" t="s">
        <v>89</v>
      </c>
      <c r="D183" t="s">
        <v>94</v>
      </c>
      <c r="E183" t="s">
        <v>307</v>
      </c>
      <c r="F183">
        <v>360</v>
      </c>
      <c r="G183">
        <v>360</v>
      </c>
      <c r="H183">
        <v>720</v>
      </c>
      <c r="I183">
        <v>180</v>
      </c>
      <c r="J183">
        <v>620</v>
      </c>
      <c r="K183">
        <v>800</v>
      </c>
      <c r="L183" s="22">
        <f t="shared" si="16"/>
        <v>3.75</v>
      </c>
      <c r="M183" s="22">
        <f t="shared" si="16"/>
        <v>3.75</v>
      </c>
      <c r="N183" s="23">
        <f t="shared" si="17"/>
        <v>8</v>
      </c>
      <c r="O183" s="23">
        <f t="shared" si="22"/>
        <v>36</v>
      </c>
      <c r="P183" s="23">
        <f t="shared" si="22"/>
        <v>36</v>
      </c>
      <c r="Q183" s="23">
        <f t="shared" si="22"/>
        <v>72</v>
      </c>
      <c r="R183" s="23">
        <f t="shared" si="22"/>
        <v>18</v>
      </c>
      <c r="S183" s="23">
        <f t="shared" si="22"/>
        <v>62</v>
      </c>
      <c r="T183" s="23">
        <f t="shared" si="18"/>
        <v>80</v>
      </c>
      <c r="U183" s="23">
        <f t="shared" si="19"/>
        <v>152</v>
      </c>
      <c r="V183" s="26">
        <f t="shared" si="20"/>
        <v>3.75</v>
      </c>
      <c r="W183" s="25">
        <f t="shared" si="21"/>
        <v>54</v>
      </c>
      <c r="X183">
        <f>VLOOKUP(E183,'General IEC Material'!D:E,2,0)</f>
        <v>10962.153907698277</v>
      </c>
    </row>
    <row r="184" spans="1:24" x14ac:dyDescent="0.3">
      <c r="A184" t="s">
        <v>706</v>
      </c>
      <c r="B184" t="s">
        <v>72</v>
      </c>
      <c r="C184" t="s">
        <v>89</v>
      </c>
      <c r="D184" t="s">
        <v>94</v>
      </c>
      <c r="E184" t="s">
        <v>308</v>
      </c>
      <c r="F184">
        <v>380</v>
      </c>
      <c r="G184">
        <v>380</v>
      </c>
      <c r="H184">
        <v>760</v>
      </c>
      <c r="I184">
        <v>190</v>
      </c>
      <c r="J184">
        <v>660</v>
      </c>
      <c r="K184">
        <v>850</v>
      </c>
      <c r="L184" s="22">
        <f t="shared" si="16"/>
        <v>3.9583333333333335</v>
      </c>
      <c r="M184" s="22">
        <f t="shared" si="16"/>
        <v>3.9583333333333335</v>
      </c>
      <c r="N184" s="23">
        <f t="shared" si="17"/>
        <v>8</v>
      </c>
      <c r="O184" s="23">
        <f t="shared" si="22"/>
        <v>38</v>
      </c>
      <c r="P184" s="23">
        <f t="shared" si="22"/>
        <v>38</v>
      </c>
      <c r="Q184" s="23">
        <f t="shared" si="22"/>
        <v>76</v>
      </c>
      <c r="R184" s="23">
        <f t="shared" si="22"/>
        <v>19</v>
      </c>
      <c r="S184" s="23">
        <f t="shared" si="22"/>
        <v>66</v>
      </c>
      <c r="T184" s="23">
        <f t="shared" si="18"/>
        <v>85</v>
      </c>
      <c r="U184" s="23">
        <f t="shared" si="19"/>
        <v>161</v>
      </c>
      <c r="V184" s="26">
        <f t="shared" si="20"/>
        <v>3.9583333333333335</v>
      </c>
      <c r="W184" s="25">
        <f t="shared" si="21"/>
        <v>57</v>
      </c>
      <c r="X184">
        <f>VLOOKUP(E184,'General IEC Material'!D:E,2,0)</f>
        <v>12132.44739997869</v>
      </c>
    </row>
    <row r="185" spans="1:24" x14ac:dyDescent="0.3">
      <c r="A185" t="s">
        <v>706</v>
      </c>
      <c r="B185" t="s">
        <v>72</v>
      </c>
      <c r="C185" t="s">
        <v>89</v>
      </c>
      <c r="D185" t="s">
        <v>94</v>
      </c>
      <c r="E185" t="s">
        <v>309</v>
      </c>
      <c r="F185">
        <v>650</v>
      </c>
      <c r="G185">
        <v>650</v>
      </c>
      <c r="H185">
        <v>1300</v>
      </c>
      <c r="I185">
        <v>330</v>
      </c>
      <c r="J185">
        <v>1120</v>
      </c>
      <c r="K185">
        <v>1450</v>
      </c>
      <c r="L185" s="22">
        <f t="shared" si="16"/>
        <v>6.770833333333333</v>
      </c>
      <c r="M185" s="22">
        <f t="shared" si="16"/>
        <v>6.770833333333333</v>
      </c>
      <c r="N185" s="23">
        <f t="shared" si="17"/>
        <v>14</v>
      </c>
      <c r="O185" s="23">
        <f t="shared" si="22"/>
        <v>65</v>
      </c>
      <c r="P185" s="23">
        <f t="shared" si="22"/>
        <v>65</v>
      </c>
      <c r="Q185" s="23">
        <f t="shared" si="22"/>
        <v>130</v>
      </c>
      <c r="R185" s="23">
        <f t="shared" si="22"/>
        <v>33</v>
      </c>
      <c r="S185" s="23">
        <f t="shared" si="22"/>
        <v>112</v>
      </c>
      <c r="T185" s="23">
        <f t="shared" si="18"/>
        <v>145</v>
      </c>
      <c r="U185" s="23">
        <f t="shared" si="19"/>
        <v>275</v>
      </c>
      <c r="V185" s="26">
        <f t="shared" si="20"/>
        <v>6.770833333333333</v>
      </c>
      <c r="W185" s="25">
        <f t="shared" si="21"/>
        <v>98</v>
      </c>
      <c r="X185">
        <f>VLOOKUP(E185,'General IEC Material'!D:E,2,0)</f>
        <v>21323.643474796474</v>
      </c>
    </row>
    <row r="186" spans="1:24" x14ac:dyDescent="0.3">
      <c r="A186" t="s">
        <v>706</v>
      </c>
      <c r="B186" t="s">
        <v>72</v>
      </c>
      <c r="C186" t="s">
        <v>89</v>
      </c>
      <c r="D186" t="s">
        <v>94</v>
      </c>
      <c r="E186" t="s">
        <v>310</v>
      </c>
      <c r="F186">
        <v>480</v>
      </c>
      <c r="G186">
        <v>480</v>
      </c>
      <c r="H186">
        <v>960</v>
      </c>
      <c r="I186">
        <v>240</v>
      </c>
      <c r="J186">
        <v>840</v>
      </c>
      <c r="K186">
        <v>1080</v>
      </c>
      <c r="L186" s="22">
        <f t="shared" si="16"/>
        <v>5</v>
      </c>
      <c r="M186" s="22">
        <f t="shared" si="16"/>
        <v>5</v>
      </c>
      <c r="N186" s="23">
        <f t="shared" si="17"/>
        <v>10</v>
      </c>
      <c r="O186" s="23">
        <f t="shared" si="22"/>
        <v>48</v>
      </c>
      <c r="P186" s="23">
        <f t="shared" si="22"/>
        <v>48</v>
      </c>
      <c r="Q186" s="23">
        <f t="shared" si="22"/>
        <v>96</v>
      </c>
      <c r="R186" s="23">
        <f t="shared" si="22"/>
        <v>24</v>
      </c>
      <c r="S186" s="23">
        <f t="shared" si="22"/>
        <v>84</v>
      </c>
      <c r="T186" s="23">
        <f t="shared" si="18"/>
        <v>108</v>
      </c>
      <c r="U186" s="23">
        <f t="shared" si="19"/>
        <v>204</v>
      </c>
      <c r="V186" s="26">
        <f t="shared" si="20"/>
        <v>5</v>
      </c>
      <c r="W186" s="25">
        <f t="shared" si="21"/>
        <v>72</v>
      </c>
      <c r="X186">
        <f>VLOOKUP(E186,'General IEC Material'!D:E,2,0)</f>
        <v>13897.096522693733</v>
      </c>
    </row>
    <row r="187" spans="1:24" x14ac:dyDescent="0.3">
      <c r="A187" t="s">
        <v>706</v>
      </c>
      <c r="B187" t="s">
        <v>72</v>
      </c>
      <c r="C187" t="s">
        <v>89</v>
      </c>
      <c r="D187" t="s">
        <v>95</v>
      </c>
      <c r="E187" t="s">
        <v>311</v>
      </c>
      <c r="F187">
        <v>350</v>
      </c>
      <c r="G187">
        <v>350</v>
      </c>
      <c r="H187">
        <v>700</v>
      </c>
      <c r="I187">
        <v>180</v>
      </c>
      <c r="J187">
        <v>610</v>
      </c>
      <c r="K187">
        <v>790</v>
      </c>
      <c r="L187" s="22">
        <f t="shared" si="16"/>
        <v>3.6458333333333335</v>
      </c>
      <c r="M187" s="22">
        <f t="shared" si="16"/>
        <v>3.6458333333333335</v>
      </c>
      <c r="N187" s="23">
        <f t="shared" si="17"/>
        <v>7</v>
      </c>
      <c r="O187" s="23">
        <f t="shared" si="22"/>
        <v>35</v>
      </c>
      <c r="P187" s="23">
        <f t="shared" si="22"/>
        <v>35</v>
      </c>
      <c r="Q187" s="23">
        <f t="shared" si="22"/>
        <v>70</v>
      </c>
      <c r="R187" s="23">
        <f t="shared" si="22"/>
        <v>18</v>
      </c>
      <c r="S187" s="23">
        <f t="shared" si="22"/>
        <v>61</v>
      </c>
      <c r="T187" s="23">
        <f t="shared" si="18"/>
        <v>79</v>
      </c>
      <c r="U187" s="23">
        <f t="shared" si="19"/>
        <v>149</v>
      </c>
      <c r="V187" s="26">
        <f t="shared" si="20"/>
        <v>3.6458333333333335</v>
      </c>
      <c r="W187" s="25">
        <f t="shared" si="21"/>
        <v>53</v>
      </c>
      <c r="X187">
        <f>VLOOKUP(E187,'General IEC Material'!D:E,2,0)</f>
        <v>11937.75454478014</v>
      </c>
    </row>
    <row r="188" spans="1:24" x14ac:dyDescent="0.3">
      <c r="A188" t="s">
        <v>706</v>
      </c>
      <c r="B188" t="s">
        <v>72</v>
      </c>
      <c r="C188" t="s">
        <v>89</v>
      </c>
      <c r="D188" t="s">
        <v>95</v>
      </c>
      <c r="E188" t="s">
        <v>312</v>
      </c>
      <c r="F188">
        <v>700</v>
      </c>
      <c r="G188">
        <v>700</v>
      </c>
      <c r="H188">
        <v>1400</v>
      </c>
      <c r="I188">
        <v>350</v>
      </c>
      <c r="J188">
        <v>1200</v>
      </c>
      <c r="K188">
        <v>1550</v>
      </c>
      <c r="L188" s="22">
        <f t="shared" si="16"/>
        <v>7.291666666666667</v>
      </c>
      <c r="M188" s="22">
        <f t="shared" si="16"/>
        <v>7.291666666666667</v>
      </c>
      <c r="N188" s="23">
        <f t="shared" si="17"/>
        <v>15</v>
      </c>
      <c r="O188" s="23">
        <f t="shared" si="22"/>
        <v>70</v>
      </c>
      <c r="P188" s="23">
        <f t="shared" si="22"/>
        <v>70</v>
      </c>
      <c r="Q188" s="23">
        <f t="shared" si="22"/>
        <v>140</v>
      </c>
      <c r="R188" s="23">
        <f t="shared" si="22"/>
        <v>35</v>
      </c>
      <c r="S188" s="23">
        <f t="shared" si="22"/>
        <v>120</v>
      </c>
      <c r="T188" s="23">
        <f t="shared" si="18"/>
        <v>155</v>
      </c>
      <c r="U188" s="23">
        <f t="shared" si="19"/>
        <v>295</v>
      </c>
      <c r="V188" s="26">
        <f t="shared" si="20"/>
        <v>7.291666666666667</v>
      </c>
      <c r="W188" s="25">
        <f t="shared" si="21"/>
        <v>105</v>
      </c>
      <c r="X188">
        <f>VLOOKUP(E188,'General IEC Material'!D:E,2,0)</f>
        <v>27361.938935410959</v>
      </c>
    </row>
    <row r="189" spans="1:24" x14ac:dyDescent="0.3">
      <c r="A189" t="s">
        <v>706</v>
      </c>
      <c r="B189" t="s">
        <v>72</v>
      </c>
      <c r="C189" t="s">
        <v>89</v>
      </c>
      <c r="D189" t="s">
        <v>95</v>
      </c>
      <c r="E189" t="s">
        <v>313</v>
      </c>
      <c r="F189">
        <v>400</v>
      </c>
      <c r="G189">
        <v>400</v>
      </c>
      <c r="H189">
        <v>800</v>
      </c>
      <c r="I189">
        <v>200</v>
      </c>
      <c r="J189">
        <v>700</v>
      </c>
      <c r="K189">
        <v>900</v>
      </c>
      <c r="L189" s="22">
        <f t="shared" si="16"/>
        <v>4.166666666666667</v>
      </c>
      <c r="M189" s="22">
        <f t="shared" si="16"/>
        <v>4.166666666666667</v>
      </c>
      <c r="N189" s="23">
        <f t="shared" si="17"/>
        <v>8</v>
      </c>
      <c r="O189" s="23">
        <f t="shared" si="22"/>
        <v>40</v>
      </c>
      <c r="P189" s="23">
        <f t="shared" si="22"/>
        <v>40</v>
      </c>
      <c r="Q189" s="23">
        <f t="shared" si="22"/>
        <v>80</v>
      </c>
      <c r="R189" s="23">
        <f t="shared" si="22"/>
        <v>20</v>
      </c>
      <c r="S189" s="23">
        <f t="shared" si="22"/>
        <v>70</v>
      </c>
      <c r="T189" s="23">
        <f t="shared" si="18"/>
        <v>90</v>
      </c>
      <c r="U189" s="23">
        <f t="shared" si="19"/>
        <v>170</v>
      </c>
      <c r="V189" s="26">
        <f t="shared" si="20"/>
        <v>4.166666666666667</v>
      </c>
      <c r="W189" s="25">
        <f t="shared" si="21"/>
        <v>60</v>
      </c>
      <c r="X189">
        <f>VLOOKUP(E189,'General IEC Material'!D:E,2,0)</f>
        <v>13049.677943548726</v>
      </c>
    </row>
    <row r="190" spans="1:24" x14ac:dyDescent="0.3">
      <c r="A190" t="s">
        <v>706</v>
      </c>
      <c r="B190" t="s">
        <v>72</v>
      </c>
      <c r="C190" t="s">
        <v>89</v>
      </c>
      <c r="D190" t="s">
        <v>95</v>
      </c>
      <c r="E190" t="s">
        <v>314</v>
      </c>
      <c r="F190">
        <v>360</v>
      </c>
      <c r="G190">
        <v>360</v>
      </c>
      <c r="H190">
        <v>720</v>
      </c>
      <c r="I190">
        <v>180</v>
      </c>
      <c r="J190">
        <v>620</v>
      </c>
      <c r="K190">
        <v>800</v>
      </c>
      <c r="L190" s="22">
        <f t="shared" si="16"/>
        <v>3.75</v>
      </c>
      <c r="M190" s="22">
        <f t="shared" si="16"/>
        <v>3.75</v>
      </c>
      <c r="N190" s="23">
        <f t="shared" si="17"/>
        <v>8</v>
      </c>
      <c r="O190" s="23">
        <f t="shared" si="22"/>
        <v>36</v>
      </c>
      <c r="P190" s="23">
        <f t="shared" si="22"/>
        <v>36</v>
      </c>
      <c r="Q190" s="23">
        <f t="shared" si="22"/>
        <v>72</v>
      </c>
      <c r="R190" s="23">
        <f t="shared" si="22"/>
        <v>18</v>
      </c>
      <c r="S190" s="23">
        <f t="shared" si="22"/>
        <v>62</v>
      </c>
      <c r="T190" s="23">
        <f t="shared" si="18"/>
        <v>80</v>
      </c>
      <c r="U190" s="23">
        <f t="shared" si="19"/>
        <v>152</v>
      </c>
      <c r="V190" s="26">
        <f t="shared" si="20"/>
        <v>3.75</v>
      </c>
      <c r="W190" s="25">
        <f t="shared" si="21"/>
        <v>54</v>
      </c>
      <c r="X190">
        <f>VLOOKUP(E190,'General IEC Material'!D:E,2,0)</f>
        <v>12172.884054821952</v>
      </c>
    </row>
    <row r="191" spans="1:24" x14ac:dyDescent="0.3">
      <c r="A191" t="s">
        <v>706</v>
      </c>
      <c r="B191" t="s">
        <v>72</v>
      </c>
      <c r="C191" t="s">
        <v>89</v>
      </c>
      <c r="D191" t="s">
        <v>95</v>
      </c>
      <c r="E191" t="s">
        <v>315</v>
      </c>
      <c r="F191">
        <v>470</v>
      </c>
      <c r="G191">
        <v>470</v>
      </c>
      <c r="H191">
        <v>940</v>
      </c>
      <c r="I191">
        <v>240</v>
      </c>
      <c r="J191">
        <v>840</v>
      </c>
      <c r="K191">
        <v>1080</v>
      </c>
      <c r="L191" s="22">
        <f t="shared" si="16"/>
        <v>4.895833333333333</v>
      </c>
      <c r="M191" s="22">
        <f t="shared" si="16"/>
        <v>4.895833333333333</v>
      </c>
      <c r="N191" s="23">
        <f t="shared" si="17"/>
        <v>10</v>
      </c>
      <c r="O191" s="23">
        <f t="shared" si="22"/>
        <v>47</v>
      </c>
      <c r="P191" s="23">
        <f t="shared" si="22"/>
        <v>47</v>
      </c>
      <c r="Q191" s="23">
        <f t="shared" si="22"/>
        <v>94</v>
      </c>
      <c r="R191" s="23">
        <f t="shared" si="22"/>
        <v>24</v>
      </c>
      <c r="S191" s="23">
        <f t="shared" si="22"/>
        <v>84</v>
      </c>
      <c r="T191" s="23">
        <f t="shared" si="18"/>
        <v>108</v>
      </c>
      <c r="U191" s="23">
        <f t="shared" si="19"/>
        <v>202</v>
      </c>
      <c r="V191" s="26">
        <f t="shared" si="20"/>
        <v>4.895833333333333</v>
      </c>
      <c r="W191" s="25">
        <f t="shared" si="21"/>
        <v>71</v>
      </c>
      <c r="X191">
        <f>VLOOKUP(E191,'General IEC Material'!D:E,2,0)</f>
        <v>12113.175022371754</v>
      </c>
    </row>
    <row r="192" spans="1:24" x14ac:dyDescent="0.3">
      <c r="A192" t="s">
        <v>706</v>
      </c>
      <c r="B192" t="s">
        <v>72</v>
      </c>
      <c r="C192" t="s">
        <v>89</v>
      </c>
      <c r="D192" t="s">
        <v>95</v>
      </c>
      <c r="E192" t="s">
        <v>316</v>
      </c>
      <c r="F192">
        <v>340</v>
      </c>
      <c r="G192">
        <v>340</v>
      </c>
      <c r="H192">
        <v>680</v>
      </c>
      <c r="I192">
        <v>170</v>
      </c>
      <c r="J192">
        <v>600</v>
      </c>
      <c r="K192">
        <v>770</v>
      </c>
      <c r="L192" s="22">
        <f t="shared" si="16"/>
        <v>3.5416666666666665</v>
      </c>
      <c r="M192" s="22">
        <f t="shared" si="16"/>
        <v>3.5416666666666665</v>
      </c>
      <c r="N192" s="23">
        <f t="shared" si="17"/>
        <v>7</v>
      </c>
      <c r="O192" s="23">
        <f t="shared" si="22"/>
        <v>34</v>
      </c>
      <c r="P192" s="23">
        <f t="shared" si="22"/>
        <v>34</v>
      </c>
      <c r="Q192" s="23">
        <f t="shared" si="22"/>
        <v>68</v>
      </c>
      <c r="R192" s="23">
        <f t="shared" si="22"/>
        <v>17</v>
      </c>
      <c r="S192" s="23">
        <f t="shared" si="22"/>
        <v>60</v>
      </c>
      <c r="T192" s="23">
        <f t="shared" si="18"/>
        <v>77</v>
      </c>
      <c r="U192" s="23">
        <f t="shared" si="19"/>
        <v>145</v>
      </c>
      <c r="V192" s="26">
        <f t="shared" si="20"/>
        <v>3.5416666666666665</v>
      </c>
      <c r="W192" s="25">
        <f t="shared" si="21"/>
        <v>51</v>
      </c>
      <c r="X192">
        <f>VLOOKUP(E192,'General IEC Material'!D:E,2,0)</f>
        <v>9154.8830308097022</v>
      </c>
    </row>
    <row r="193" spans="1:24" x14ac:dyDescent="0.3">
      <c r="A193" t="s">
        <v>706</v>
      </c>
      <c r="B193" t="s">
        <v>72</v>
      </c>
      <c r="C193" t="s">
        <v>89</v>
      </c>
      <c r="D193" t="s">
        <v>95</v>
      </c>
      <c r="E193" t="s">
        <v>317</v>
      </c>
      <c r="F193">
        <v>660</v>
      </c>
      <c r="G193">
        <v>660</v>
      </c>
      <c r="H193">
        <v>1320</v>
      </c>
      <c r="I193">
        <v>330</v>
      </c>
      <c r="J193">
        <v>1150</v>
      </c>
      <c r="K193">
        <v>1480</v>
      </c>
      <c r="L193" s="22">
        <f t="shared" si="16"/>
        <v>6.875</v>
      </c>
      <c r="M193" s="22">
        <f t="shared" si="16"/>
        <v>6.875</v>
      </c>
      <c r="N193" s="23">
        <f t="shared" si="17"/>
        <v>14</v>
      </c>
      <c r="O193" s="23">
        <f t="shared" si="22"/>
        <v>66</v>
      </c>
      <c r="P193" s="23">
        <f t="shared" si="22"/>
        <v>66</v>
      </c>
      <c r="Q193" s="23">
        <f t="shared" si="22"/>
        <v>132</v>
      </c>
      <c r="R193" s="23">
        <f t="shared" si="22"/>
        <v>33</v>
      </c>
      <c r="S193" s="23">
        <f t="shared" si="22"/>
        <v>115</v>
      </c>
      <c r="T193" s="23">
        <f t="shared" si="18"/>
        <v>148</v>
      </c>
      <c r="U193" s="23">
        <f t="shared" si="19"/>
        <v>280</v>
      </c>
      <c r="V193" s="26">
        <f t="shared" si="20"/>
        <v>6.875</v>
      </c>
      <c r="W193" s="25">
        <f t="shared" si="21"/>
        <v>99</v>
      </c>
      <c r="X193">
        <f>VLOOKUP(E193,'General IEC Material'!D:E,2,0)</f>
        <v>17033.456678016966</v>
      </c>
    </row>
    <row r="194" spans="1:24" x14ac:dyDescent="0.3">
      <c r="A194" t="s">
        <v>706</v>
      </c>
      <c r="B194" t="s">
        <v>72</v>
      </c>
      <c r="C194" t="s">
        <v>89</v>
      </c>
      <c r="D194" t="s">
        <v>95</v>
      </c>
      <c r="E194" t="s">
        <v>318</v>
      </c>
      <c r="F194">
        <v>610</v>
      </c>
      <c r="G194">
        <v>610</v>
      </c>
      <c r="H194">
        <v>1220</v>
      </c>
      <c r="I194">
        <v>310</v>
      </c>
      <c r="J194">
        <v>1060</v>
      </c>
      <c r="K194">
        <v>1370</v>
      </c>
      <c r="L194" s="22">
        <f t="shared" si="16"/>
        <v>6.354166666666667</v>
      </c>
      <c r="M194" s="22">
        <f t="shared" si="16"/>
        <v>6.354166666666667</v>
      </c>
      <c r="N194" s="23">
        <f t="shared" si="17"/>
        <v>13</v>
      </c>
      <c r="O194" s="23">
        <f t="shared" si="22"/>
        <v>61</v>
      </c>
      <c r="P194" s="23">
        <f t="shared" si="22"/>
        <v>61</v>
      </c>
      <c r="Q194" s="23">
        <f t="shared" si="22"/>
        <v>122</v>
      </c>
      <c r="R194" s="23">
        <f t="shared" si="22"/>
        <v>31</v>
      </c>
      <c r="S194" s="23">
        <f t="shared" si="22"/>
        <v>106</v>
      </c>
      <c r="T194" s="23">
        <f t="shared" si="18"/>
        <v>137</v>
      </c>
      <c r="U194" s="23">
        <f t="shared" si="19"/>
        <v>259</v>
      </c>
      <c r="V194" s="26">
        <f t="shared" si="20"/>
        <v>6.354166666666667</v>
      </c>
      <c r="W194" s="25">
        <f t="shared" si="21"/>
        <v>92</v>
      </c>
      <c r="X194">
        <f>VLOOKUP(E194,'General IEC Material'!D:E,2,0)</f>
        <v>21152.999438620769</v>
      </c>
    </row>
    <row r="195" spans="1:24" x14ac:dyDescent="0.3">
      <c r="A195" t="s">
        <v>706</v>
      </c>
      <c r="B195" t="s">
        <v>72</v>
      </c>
      <c r="C195" t="s">
        <v>89</v>
      </c>
      <c r="D195" t="s">
        <v>95</v>
      </c>
      <c r="E195" t="s">
        <v>319</v>
      </c>
      <c r="F195">
        <v>350</v>
      </c>
      <c r="G195">
        <v>350</v>
      </c>
      <c r="H195">
        <v>700</v>
      </c>
      <c r="I195">
        <v>180</v>
      </c>
      <c r="J195">
        <v>610</v>
      </c>
      <c r="K195">
        <v>790</v>
      </c>
      <c r="L195" s="22">
        <f t="shared" ref="L195:M258" si="23">F195/96</f>
        <v>3.6458333333333335</v>
      </c>
      <c r="M195" s="22">
        <f t="shared" si="23"/>
        <v>3.6458333333333335</v>
      </c>
      <c r="N195" s="23">
        <f t="shared" ref="N195:N258" si="24">ROUND(L195+M195,0)</f>
        <v>7</v>
      </c>
      <c r="O195" s="23">
        <f t="shared" si="22"/>
        <v>35</v>
      </c>
      <c r="P195" s="23">
        <f t="shared" si="22"/>
        <v>35</v>
      </c>
      <c r="Q195" s="23">
        <f t="shared" si="22"/>
        <v>70</v>
      </c>
      <c r="R195" s="23">
        <f t="shared" si="22"/>
        <v>18</v>
      </c>
      <c r="S195" s="23">
        <f t="shared" si="22"/>
        <v>61</v>
      </c>
      <c r="T195" s="23">
        <f t="shared" ref="T195:T258" si="25">SUM(R195:S195)</f>
        <v>79</v>
      </c>
      <c r="U195" s="23">
        <f t="shared" ref="U195:U258" si="26">Q195+T195</f>
        <v>149</v>
      </c>
      <c r="V195" s="26">
        <f t="shared" ref="V195:V258" si="27">L195</f>
        <v>3.6458333333333335</v>
      </c>
      <c r="W195" s="25">
        <f t="shared" ref="W195:W258" si="28">O195+R195</f>
        <v>53</v>
      </c>
      <c r="X195">
        <f>VLOOKUP(E195,'General IEC Material'!D:E,2,0)</f>
        <v>10230.818944908558</v>
      </c>
    </row>
    <row r="196" spans="1:24" x14ac:dyDescent="0.3">
      <c r="A196" t="s">
        <v>706</v>
      </c>
      <c r="B196" t="s">
        <v>72</v>
      </c>
      <c r="C196" t="s">
        <v>96</v>
      </c>
      <c r="D196" t="s">
        <v>97</v>
      </c>
      <c r="E196" t="s">
        <v>320</v>
      </c>
      <c r="F196">
        <v>420</v>
      </c>
      <c r="G196">
        <v>420</v>
      </c>
      <c r="H196">
        <v>840</v>
      </c>
      <c r="I196">
        <v>210</v>
      </c>
      <c r="J196">
        <v>740</v>
      </c>
      <c r="K196">
        <v>950</v>
      </c>
      <c r="L196" s="22">
        <f t="shared" si="23"/>
        <v>4.375</v>
      </c>
      <c r="M196" s="22">
        <f t="shared" si="23"/>
        <v>4.375</v>
      </c>
      <c r="N196" s="23">
        <f t="shared" si="24"/>
        <v>9</v>
      </c>
      <c r="O196" s="23">
        <f t="shared" si="22"/>
        <v>42</v>
      </c>
      <c r="P196" s="23">
        <f t="shared" si="22"/>
        <v>42</v>
      </c>
      <c r="Q196" s="23">
        <f t="shared" si="22"/>
        <v>84</v>
      </c>
      <c r="R196" s="23">
        <f t="shared" si="22"/>
        <v>21</v>
      </c>
      <c r="S196" s="23">
        <f t="shared" si="22"/>
        <v>74</v>
      </c>
      <c r="T196" s="23">
        <f t="shared" si="25"/>
        <v>95</v>
      </c>
      <c r="U196" s="23">
        <f t="shared" si="26"/>
        <v>179</v>
      </c>
      <c r="V196" s="26">
        <f t="shared" si="27"/>
        <v>4.375</v>
      </c>
      <c r="W196" s="25">
        <f t="shared" si="28"/>
        <v>63</v>
      </c>
      <c r="X196">
        <f>VLOOKUP(E196,'General IEC Material'!D:E,2,0)</f>
        <v>10781.898310197477</v>
      </c>
    </row>
    <row r="197" spans="1:24" x14ac:dyDescent="0.3">
      <c r="A197" t="s">
        <v>706</v>
      </c>
      <c r="B197" t="s">
        <v>72</v>
      </c>
      <c r="C197" t="s">
        <v>96</v>
      </c>
      <c r="D197" t="s">
        <v>97</v>
      </c>
      <c r="E197" t="s">
        <v>321</v>
      </c>
      <c r="F197">
        <v>570</v>
      </c>
      <c r="G197">
        <v>570</v>
      </c>
      <c r="H197">
        <v>1140</v>
      </c>
      <c r="I197">
        <v>290</v>
      </c>
      <c r="J197">
        <v>1000</v>
      </c>
      <c r="K197">
        <v>1290</v>
      </c>
      <c r="L197" s="22">
        <f t="shared" si="23"/>
        <v>5.9375</v>
      </c>
      <c r="M197" s="22">
        <f t="shared" si="23"/>
        <v>5.9375</v>
      </c>
      <c r="N197" s="23">
        <f t="shared" si="24"/>
        <v>12</v>
      </c>
      <c r="O197" s="23">
        <f t="shared" si="22"/>
        <v>57</v>
      </c>
      <c r="P197" s="23">
        <f t="shared" si="22"/>
        <v>57</v>
      </c>
      <c r="Q197" s="23">
        <f t="shared" si="22"/>
        <v>114</v>
      </c>
      <c r="R197" s="23">
        <f t="shared" si="22"/>
        <v>29</v>
      </c>
      <c r="S197" s="23">
        <f t="shared" si="22"/>
        <v>100</v>
      </c>
      <c r="T197" s="23">
        <f t="shared" si="25"/>
        <v>129</v>
      </c>
      <c r="U197" s="23">
        <f t="shared" si="26"/>
        <v>243</v>
      </c>
      <c r="V197" s="26">
        <f t="shared" si="27"/>
        <v>5.9375</v>
      </c>
      <c r="W197" s="25">
        <f t="shared" si="28"/>
        <v>86</v>
      </c>
      <c r="X197">
        <f>VLOOKUP(E197,'General IEC Material'!D:E,2,0)</f>
        <v>14165.667876576332</v>
      </c>
    </row>
    <row r="198" spans="1:24" x14ac:dyDescent="0.3">
      <c r="A198" t="s">
        <v>706</v>
      </c>
      <c r="B198" t="s">
        <v>72</v>
      </c>
      <c r="C198" t="s">
        <v>96</v>
      </c>
      <c r="D198" t="s">
        <v>97</v>
      </c>
      <c r="E198" t="s">
        <v>322</v>
      </c>
      <c r="F198">
        <v>610</v>
      </c>
      <c r="G198">
        <v>610</v>
      </c>
      <c r="H198">
        <v>1220</v>
      </c>
      <c r="I198">
        <v>310</v>
      </c>
      <c r="J198">
        <v>1080</v>
      </c>
      <c r="K198">
        <v>1390</v>
      </c>
      <c r="L198" s="22">
        <f t="shared" si="23"/>
        <v>6.354166666666667</v>
      </c>
      <c r="M198" s="22">
        <f t="shared" si="23"/>
        <v>6.354166666666667</v>
      </c>
      <c r="N198" s="23">
        <f t="shared" si="24"/>
        <v>13</v>
      </c>
      <c r="O198" s="23">
        <f t="shared" si="22"/>
        <v>61</v>
      </c>
      <c r="P198" s="23">
        <f t="shared" si="22"/>
        <v>61</v>
      </c>
      <c r="Q198" s="23">
        <f t="shared" si="22"/>
        <v>122</v>
      </c>
      <c r="R198" s="23">
        <f t="shared" si="22"/>
        <v>31</v>
      </c>
      <c r="S198" s="23">
        <f t="shared" si="22"/>
        <v>108</v>
      </c>
      <c r="T198" s="23">
        <f t="shared" si="25"/>
        <v>139</v>
      </c>
      <c r="U198" s="23">
        <f t="shared" si="26"/>
        <v>261</v>
      </c>
      <c r="V198" s="26">
        <f t="shared" si="27"/>
        <v>6.354166666666667</v>
      </c>
      <c r="W198" s="25">
        <f t="shared" si="28"/>
        <v>92</v>
      </c>
      <c r="X198">
        <f>VLOOKUP(E198,'General IEC Material'!D:E,2,0)</f>
        <v>14151.947471885016</v>
      </c>
    </row>
    <row r="199" spans="1:24" x14ac:dyDescent="0.3">
      <c r="A199" t="s">
        <v>706</v>
      </c>
      <c r="B199" t="s">
        <v>72</v>
      </c>
      <c r="C199" t="s">
        <v>96</v>
      </c>
      <c r="D199" t="s">
        <v>97</v>
      </c>
      <c r="E199" t="s">
        <v>323</v>
      </c>
      <c r="F199">
        <v>460</v>
      </c>
      <c r="G199">
        <v>460</v>
      </c>
      <c r="H199">
        <v>920</v>
      </c>
      <c r="I199">
        <v>230</v>
      </c>
      <c r="J199">
        <v>820</v>
      </c>
      <c r="K199">
        <v>1050</v>
      </c>
      <c r="L199" s="22">
        <f t="shared" si="23"/>
        <v>4.791666666666667</v>
      </c>
      <c r="M199" s="22">
        <f t="shared" si="23"/>
        <v>4.791666666666667</v>
      </c>
      <c r="N199" s="23">
        <f t="shared" si="24"/>
        <v>10</v>
      </c>
      <c r="O199" s="23">
        <f t="shared" si="22"/>
        <v>46</v>
      </c>
      <c r="P199" s="23">
        <f t="shared" si="22"/>
        <v>46</v>
      </c>
      <c r="Q199" s="23">
        <f t="shared" si="22"/>
        <v>92</v>
      </c>
      <c r="R199" s="23">
        <f t="shared" si="22"/>
        <v>23</v>
      </c>
      <c r="S199" s="23">
        <f t="shared" si="22"/>
        <v>82</v>
      </c>
      <c r="T199" s="23">
        <f t="shared" si="25"/>
        <v>105</v>
      </c>
      <c r="U199" s="23">
        <f t="shared" si="26"/>
        <v>197</v>
      </c>
      <c r="V199" s="26">
        <f t="shared" si="27"/>
        <v>4.791666666666667</v>
      </c>
      <c r="W199" s="25">
        <f t="shared" si="28"/>
        <v>69</v>
      </c>
      <c r="X199">
        <f>VLOOKUP(E199,'General IEC Material'!D:E,2,0)</f>
        <v>12808.114947151978</v>
      </c>
    </row>
    <row r="200" spans="1:24" x14ac:dyDescent="0.3">
      <c r="A200" t="s">
        <v>706</v>
      </c>
      <c r="B200" t="s">
        <v>72</v>
      </c>
      <c r="C200" t="s">
        <v>96</v>
      </c>
      <c r="D200" t="s">
        <v>97</v>
      </c>
      <c r="E200" t="s">
        <v>324</v>
      </c>
      <c r="F200">
        <v>330</v>
      </c>
      <c r="G200">
        <v>330</v>
      </c>
      <c r="H200">
        <v>660</v>
      </c>
      <c r="I200">
        <v>170</v>
      </c>
      <c r="J200">
        <v>600</v>
      </c>
      <c r="K200">
        <v>770</v>
      </c>
      <c r="L200" s="22">
        <f t="shared" si="23"/>
        <v>3.4375</v>
      </c>
      <c r="M200" s="22">
        <f t="shared" si="23"/>
        <v>3.4375</v>
      </c>
      <c r="N200" s="23">
        <f t="shared" si="24"/>
        <v>7</v>
      </c>
      <c r="O200" s="23">
        <f t="shared" si="22"/>
        <v>33</v>
      </c>
      <c r="P200" s="23">
        <f t="shared" si="22"/>
        <v>33</v>
      </c>
      <c r="Q200" s="23">
        <f t="shared" si="22"/>
        <v>66</v>
      </c>
      <c r="R200" s="23">
        <f t="shared" si="22"/>
        <v>17</v>
      </c>
      <c r="S200" s="23">
        <f t="shared" si="22"/>
        <v>60</v>
      </c>
      <c r="T200" s="23">
        <f t="shared" si="25"/>
        <v>77</v>
      </c>
      <c r="U200" s="23">
        <f t="shared" si="26"/>
        <v>143</v>
      </c>
      <c r="V200" s="26">
        <f t="shared" si="27"/>
        <v>3.4375</v>
      </c>
      <c r="W200" s="25">
        <f t="shared" si="28"/>
        <v>50</v>
      </c>
      <c r="X200">
        <f>VLOOKUP(E200,'General IEC Material'!D:E,2,0)</f>
        <v>5243.4529032041046</v>
      </c>
    </row>
    <row r="201" spans="1:24" x14ac:dyDescent="0.3">
      <c r="A201" t="s">
        <v>706</v>
      </c>
      <c r="B201" t="s">
        <v>72</v>
      </c>
      <c r="C201" t="s">
        <v>96</v>
      </c>
      <c r="D201" t="s">
        <v>97</v>
      </c>
      <c r="E201" t="s">
        <v>325</v>
      </c>
      <c r="F201">
        <v>440</v>
      </c>
      <c r="G201">
        <v>440</v>
      </c>
      <c r="H201">
        <v>880</v>
      </c>
      <c r="I201">
        <v>220</v>
      </c>
      <c r="J201">
        <v>780</v>
      </c>
      <c r="K201">
        <v>1000</v>
      </c>
      <c r="L201" s="22">
        <f t="shared" si="23"/>
        <v>4.583333333333333</v>
      </c>
      <c r="M201" s="22">
        <f t="shared" si="23"/>
        <v>4.583333333333333</v>
      </c>
      <c r="N201" s="23">
        <f t="shared" si="24"/>
        <v>9</v>
      </c>
      <c r="O201" s="23">
        <f t="shared" si="22"/>
        <v>44</v>
      </c>
      <c r="P201" s="23">
        <f t="shared" si="22"/>
        <v>44</v>
      </c>
      <c r="Q201" s="23">
        <f t="shared" si="22"/>
        <v>88</v>
      </c>
      <c r="R201" s="23">
        <f t="shared" si="22"/>
        <v>22</v>
      </c>
      <c r="S201" s="23">
        <f t="shared" si="22"/>
        <v>78</v>
      </c>
      <c r="T201" s="23">
        <f t="shared" si="25"/>
        <v>100</v>
      </c>
      <c r="U201" s="23">
        <f t="shared" si="26"/>
        <v>188</v>
      </c>
      <c r="V201" s="26">
        <f t="shared" si="27"/>
        <v>4.583333333333333</v>
      </c>
      <c r="W201" s="25">
        <f t="shared" si="28"/>
        <v>66</v>
      </c>
      <c r="X201">
        <f>VLOOKUP(E201,'General IEC Material'!D:E,2,0)</f>
        <v>13005.852371478191</v>
      </c>
    </row>
    <row r="202" spans="1:24" x14ac:dyDescent="0.3">
      <c r="A202" t="s">
        <v>706</v>
      </c>
      <c r="B202" t="s">
        <v>72</v>
      </c>
      <c r="C202" t="s">
        <v>96</v>
      </c>
      <c r="D202" t="s">
        <v>97</v>
      </c>
      <c r="E202" t="s">
        <v>326</v>
      </c>
      <c r="F202">
        <v>380</v>
      </c>
      <c r="G202">
        <v>380</v>
      </c>
      <c r="H202">
        <v>760</v>
      </c>
      <c r="I202">
        <v>190</v>
      </c>
      <c r="J202">
        <v>660</v>
      </c>
      <c r="K202">
        <v>850</v>
      </c>
      <c r="L202" s="22">
        <f t="shared" si="23"/>
        <v>3.9583333333333335</v>
      </c>
      <c r="M202" s="22">
        <f t="shared" si="23"/>
        <v>3.9583333333333335</v>
      </c>
      <c r="N202" s="23">
        <f t="shared" si="24"/>
        <v>8</v>
      </c>
      <c r="O202" s="23">
        <f t="shared" si="22"/>
        <v>38</v>
      </c>
      <c r="P202" s="23">
        <f t="shared" si="22"/>
        <v>38</v>
      </c>
      <c r="Q202" s="23">
        <f t="shared" si="22"/>
        <v>76</v>
      </c>
      <c r="R202" s="23">
        <f t="shared" si="22"/>
        <v>19</v>
      </c>
      <c r="S202" s="23">
        <f t="shared" si="22"/>
        <v>66</v>
      </c>
      <c r="T202" s="23">
        <f t="shared" si="25"/>
        <v>85</v>
      </c>
      <c r="U202" s="23">
        <f t="shared" si="26"/>
        <v>161</v>
      </c>
      <c r="V202" s="26">
        <f t="shared" si="27"/>
        <v>3.9583333333333335</v>
      </c>
      <c r="W202" s="25">
        <f t="shared" si="28"/>
        <v>57</v>
      </c>
      <c r="X202">
        <f>VLOOKUP(E202,'General IEC Material'!D:E,2,0)</f>
        <v>10385.772989542023</v>
      </c>
    </row>
    <row r="203" spans="1:24" x14ac:dyDescent="0.3">
      <c r="A203" t="s">
        <v>706</v>
      </c>
      <c r="B203" t="s">
        <v>72</v>
      </c>
      <c r="C203" t="s">
        <v>98</v>
      </c>
      <c r="D203" t="s">
        <v>99</v>
      </c>
      <c r="E203" t="s">
        <v>327</v>
      </c>
      <c r="F203">
        <v>390</v>
      </c>
      <c r="G203">
        <v>390</v>
      </c>
      <c r="H203">
        <v>780</v>
      </c>
      <c r="I203">
        <v>200</v>
      </c>
      <c r="J203">
        <v>670</v>
      </c>
      <c r="K203">
        <v>870</v>
      </c>
      <c r="L203" s="22">
        <f t="shared" si="23"/>
        <v>4.0625</v>
      </c>
      <c r="M203" s="22">
        <f t="shared" si="23"/>
        <v>4.0625</v>
      </c>
      <c r="N203" s="23">
        <f t="shared" si="24"/>
        <v>8</v>
      </c>
      <c r="O203" s="23">
        <f t="shared" si="22"/>
        <v>39</v>
      </c>
      <c r="P203" s="23">
        <f t="shared" si="22"/>
        <v>39</v>
      </c>
      <c r="Q203" s="23">
        <f t="shared" si="22"/>
        <v>78</v>
      </c>
      <c r="R203" s="23">
        <f t="shared" si="22"/>
        <v>20</v>
      </c>
      <c r="S203" s="23">
        <f t="shared" si="22"/>
        <v>67</v>
      </c>
      <c r="T203" s="23">
        <f t="shared" si="25"/>
        <v>87</v>
      </c>
      <c r="U203" s="23">
        <f t="shared" si="26"/>
        <v>165</v>
      </c>
      <c r="V203" s="26">
        <f t="shared" si="27"/>
        <v>4.0625</v>
      </c>
      <c r="W203" s="25">
        <f t="shared" si="28"/>
        <v>59</v>
      </c>
      <c r="X203">
        <f>VLOOKUP(E203,'General IEC Material'!D:E,2,0)</f>
        <v>10557.018790637074</v>
      </c>
    </row>
    <row r="204" spans="1:24" x14ac:dyDescent="0.3">
      <c r="A204" t="s">
        <v>706</v>
      </c>
      <c r="B204" t="s">
        <v>72</v>
      </c>
      <c r="C204" t="s">
        <v>98</v>
      </c>
      <c r="D204" t="s">
        <v>99</v>
      </c>
      <c r="E204" t="s">
        <v>328</v>
      </c>
      <c r="F204">
        <v>400</v>
      </c>
      <c r="G204">
        <v>400</v>
      </c>
      <c r="H204">
        <v>800</v>
      </c>
      <c r="I204">
        <v>200</v>
      </c>
      <c r="J204">
        <v>700</v>
      </c>
      <c r="K204">
        <v>900</v>
      </c>
      <c r="L204" s="22">
        <f t="shared" si="23"/>
        <v>4.166666666666667</v>
      </c>
      <c r="M204" s="22">
        <f t="shared" si="23"/>
        <v>4.166666666666667</v>
      </c>
      <c r="N204" s="23">
        <f t="shared" si="24"/>
        <v>8</v>
      </c>
      <c r="O204" s="23">
        <f t="shared" si="22"/>
        <v>40</v>
      </c>
      <c r="P204" s="23">
        <f t="shared" si="22"/>
        <v>40</v>
      </c>
      <c r="Q204" s="23">
        <f t="shared" si="22"/>
        <v>80</v>
      </c>
      <c r="R204" s="23">
        <f t="shared" si="22"/>
        <v>20</v>
      </c>
      <c r="S204" s="23">
        <f t="shared" si="22"/>
        <v>70</v>
      </c>
      <c r="T204" s="23">
        <f t="shared" si="25"/>
        <v>90</v>
      </c>
      <c r="U204" s="23">
        <f t="shared" si="26"/>
        <v>170</v>
      </c>
      <c r="V204" s="26">
        <f t="shared" si="27"/>
        <v>4.166666666666667</v>
      </c>
      <c r="W204" s="25">
        <f t="shared" si="28"/>
        <v>60</v>
      </c>
      <c r="X204">
        <f>VLOOKUP(E204,'General IEC Material'!D:E,2,0)</f>
        <v>12024.302066860411</v>
      </c>
    </row>
    <row r="205" spans="1:24" x14ac:dyDescent="0.3">
      <c r="A205" t="s">
        <v>706</v>
      </c>
      <c r="B205" t="s">
        <v>72</v>
      </c>
      <c r="C205" t="s">
        <v>98</v>
      </c>
      <c r="D205" t="s">
        <v>99</v>
      </c>
      <c r="E205" t="s">
        <v>329</v>
      </c>
      <c r="F205">
        <v>370</v>
      </c>
      <c r="G205">
        <v>370</v>
      </c>
      <c r="H205">
        <v>740</v>
      </c>
      <c r="I205">
        <v>190</v>
      </c>
      <c r="J205">
        <v>650</v>
      </c>
      <c r="K205">
        <v>840</v>
      </c>
      <c r="L205" s="22">
        <f t="shared" si="23"/>
        <v>3.8541666666666665</v>
      </c>
      <c r="M205" s="22">
        <f t="shared" si="23"/>
        <v>3.8541666666666665</v>
      </c>
      <c r="N205" s="23">
        <f t="shared" si="24"/>
        <v>8</v>
      </c>
      <c r="O205" s="23">
        <f t="shared" si="22"/>
        <v>37</v>
      </c>
      <c r="P205" s="23">
        <f t="shared" si="22"/>
        <v>37</v>
      </c>
      <c r="Q205" s="23">
        <f t="shared" si="22"/>
        <v>74</v>
      </c>
      <c r="R205" s="23">
        <f t="shared" si="22"/>
        <v>19</v>
      </c>
      <c r="S205" s="23">
        <f t="shared" si="22"/>
        <v>65</v>
      </c>
      <c r="T205" s="23">
        <f t="shared" si="25"/>
        <v>84</v>
      </c>
      <c r="U205" s="23">
        <f t="shared" si="26"/>
        <v>158</v>
      </c>
      <c r="V205" s="26">
        <f t="shared" si="27"/>
        <v>3.8541666666666665</v>
      </c>
      <c r="W205" s="25">
        <f t="shared" si="28"/>
        <v>56</v>
      </c>
      <c r="X205">
        <f>VLOOKUP(E205,'General IEC Material'!D:E,2,0)</f>
        <v>9686.3437220638261</v>
      </c>
    </row>
    <row r="206" spans="1:24" x14ac:dyDescent="0.3">
      <c r="A206" t="s">
        <v>706</v>
      </c>
      <c r="B206" t="s">
        <v>100</v>
      </c>
      <c r="C206" t="s">
        <v>101</v>
      </c>
      <c r="D206" t="s">
        <v>102</v>
      </c>
      <c r="E206" t="s">
        <v>330</v>
      </c>
      <c r="F206">
        <v>450</v>
      </c>
      <c r="G206">
        <v>450</v>
      </c>
      <c r="H206">
        <v>900</v>
      </c>
      <c r="I206">
        <v>230</v>
      </c>
      <c r="J206">
        <v>800</v>
      </c>
      <c r="K206">
        <v>1030</v>
      </c>
      <c r="L206" s="22">
        <f t="shared" si="23"/>
        <v>4.6875</v>
      </c>
      <c r="M206" s="22">
        <f t="shared" si="23"/>
        <v>4.6875</v>
      </c>
      <c r="N206" s="23">
        <f t="shared" si="24"/>
        <v>9</v>
      </c>
      <c r="O206" s="23">
        <f t="shared" si="22"/>
        <v>45</v>
      </c>
      <c r="P206" s="23">
        <f t="shared" si="22"/>
        <v>45</v>
      </c>
      <c r="Q206" s="23">
        <f t="shared" si="22"/>
        <v>90</v>
      </c>
      <c r="R206" s="23">
        <f t="shared" si="22"/>
        <v>23</v>
      </c>
      <c r="S206" s="23">
        <f t="shared" si="22"/>
        <v>80</v>
      </c>
      <c r="T206" s="23">
        <f t="shared" si="25"/>
        <v>103</v>
      </c>
      <c r="U206" s="23">
        <f t="shared" si="26"/>
        <v>193</v>
      </c>
      <c r="V206" s="26">
        <f t="shared" si="27"/>
        <v>4.6875</v>
      </c>
      <c r="W206" s="25">
        <f t="shared" si="28"/>
        <v>68</v>
      </c>
      <c r="X206">
        <f>VLOOKUP(E206,'General IEC Material'!D:E,2,0)</f>
        <v>9171.7719800409013</v>
      </c>
    </row>
    <row r="207" spans="1:24" x14ac:dyDescent="0.3">
      <c r="A207" t="s">
        <v>706</v>
      </c>
      <c r="B207" t="s">
        <v>100</v>
      </c>
      <c r="C207" t="s">
        <v>101</v>
      </c>
      <c r="D207" t="s">
        <v>102</v>
      </c>
      <c r="E207" t="s">
        <v>331</v>
      </c>
      <c r="F207">
        <v>430</v>
      </c>
      <c r="G207">
        <v>430</v>
      </c>
      <c r="H207">
        <v>860</v>
      </c>
      <c r="I207">
        <v>220</v>
      </c>
      <c r="J207">
        <v>750</v>
      </c>
      <c r="K207">
        <v>970</v>
      </c>
      <c r="L207" s="22">
        <f t="shared" si="23"/>
        <v>4.479166666666667</v>
      </c>
      <c r="M207" s="22">
        <f t="shared" si="23"/>
        <v>4.479166666666667</v>
      </c>
      <c r="N207" s="23">
        <f t="shared" si="24"/>
        <v>9</v>
      </c>
      <c r="O207" s="23">
        <f t="shared" si="22"/>
        <v>43</v>
      </c>
      <c r="P207" s="23">
        <f t="shared" si="22"/>
        <v>43</v>
      </c>
      <c r="Q207" s="23">
        <f t="shared" si="22"/>
        <v>86</v>
      </c>
      <c r="R207" s="23">
        <f t="shared" si="22"/>
        <v>22</v>
      </c>
      <c r="S207" s="23">
        <f t="shared" si="22"/>
        <v>75</v>
      </c>
      <c r="T207" s="23">
        <f t="shared" si="25"/>
        <v>97</v>
      </c>
      <c r="U207" s="23">
        <f t="shared" si="26"/>
        <v>183</v>
      </c>
      <c r="V207" s="26">
        <f t="shared" si="27"/>
        <v>4.479166666666667</v>
      </c>
      <c r="W207" s="25">
        <f t="shared" si="28"/>
        <v>65</v>
      </c>
      <c r="X207">
        <f>VLOOKUP(E207,'General IEC Material'!D:E,2,0)</f>
        <v>9300.9538194677953</v>
      </c>
    </row>
    <row r="208" spans="1:24" x14ac:dyDescent="0.3">
      <c r="A208" t="s">
        <v>706</v>
      </c>
      <c r="B208" t="s">
        <v>100</v>
      </c>
      <c r="C208" t="s">
        <v>101</v>
      </c>
      <c r="D208" t="s">
        <v>102</v>
      </c>
      <c r="E208" t="s">
        <v>332</v>
      </c>
      <c r="F208">
        <v>330</v>
      </c>
      <c r="G208">
        <v>330</v>
      </c>
      <c r="H208">
        <v>660</v>
      </c>
      <c r="I208">
        <v>170</v>
      </c>
      <c r="J208">
        <v>570</v>
      </c>
      <c r="K208">
        <v>740</v>
      </c>
      <c r="L208" s="22">
        <f t="shared" si="23"/>
        <v>3.4375</v>
      </c>
      <c r="M208" s="22">
        <f t="shared" si="23"/>
        <v>3.4375</v>
      </c>
      <c r="N208" s="23">
        <f t="shared" si="24"/>
        <v>7</v>
      </c>
      <c r="O208" s="23">
        <f t="shared" si="22"/>
        <v>33</v>
      </c>
      <c r="P208" s="23">
        <f t="shared" si="22"/>
        <v>33</v>
      </c>
      <c r="Q208" s="23">
        <f t="shared" si="22"/>
        <v>66</v>
      </c>
      <c r="R208" s="23">
        <f t="shared" si="22"/>
        <v>17</v>
      </c>
      <c r="S208" s="23">
        <f t="shared" si="22"/>
        <v>57</v>
      </c>
      <c r="T208" s="23">
        <f t="shared" si="25"/>
        <v>74</v>
      </c>
      <c r="U208" s="23">
        <f t="shared" si="26"/>
        <v>140</v>
      </c>
      <c r="V208" s="26">
        <f t="shared" si="27"/>
        <v>3.4375</v>
      </c>
      <c r="W208" s="25">
        <f t="shared" si="28"/>
        <v>50</v>
      </c>
      <c r="X208">
        <f>VLOOKUP(E208,'General IEC Material'!D:E,2,0)</f>
        <v>6269.4395873003141</v>
      </c>
    </row>
    <row r="209" spans="1:24" x14ac:dyDescent="0.3">
      <c r="A209" t="s">
        <v>706</v>
      </c>
      <c r="B209" t="s">
        <v>100</v>
      </c>
      <c r="C209" t="s">
        <v>101</v>
      </c>
      <c r="D209" t="s">
        <v>102</v>
      </c>
      <c r="E209" t="s">
        <v>333</v>
      </c>
      <c r="F209">
        <v>380</v>
      </c>
      <c r="G209">
        <v>380</v>
      </c>
      <c r="H209">
        <v>760</v>
      </c>
      <c r="I209">
        <v>190</v>
      </c>
      <c r="J209">
        <v>650</v>
      </c>
      <c r="K209">
        <v>840</v>
      </c>
      <c r="L209" s="22">
        <f t="shared" si="23"/>
        <v>3.9583333333333335</v>
      </c>
      <c r="M209" s="22">
        <f t="shared" si="23"/>
        <v>3.9583333333333335</v>
      </c>
      <c r="N209" s="23">
        <f t="shared" si="24"/>
        <v>8</v>
      </c>
      <c r="O209" s="23">
        <f t="shared" si="22"/>
        <v>38</v>
      </c>
      <c r="P209" s="23">
        <f t="shared" si="22"/>
        <v>38</v>
      </c>
      <c r="Q209" s="23">
        <f t="shared" si="22"/>
        <v>76</v>
      </c>
      <c r="R209" s="23">
        <f t="shared" si="22"/>
        <v>19</v>
      </c>
      <c r="S209" s="23">
        <f t="shared" si="22"/>
        <v>65</v>
      </c>
      <c r="T209" s="23">
        <f t="shared" si="25"/>
        <v>84</v>
      </c>
      <c r="U209" s="23">
        <f t="shared" si="26"/>
        <v>160</v>
      </c>
      <c r="V209" s="26">
        <f t="shared" si="27"/>
        <v>3.9583333333333335</v>
      </c>
      <c r="W209" s="25">
        <f t="shared" si="28"/>
        <v>57</v>
      </c>
      <c r="X209">
        <f>VLOOKUP(E209,'General IEC Material'!D:E,2,0)</f>
        <v>13288.063253834905</v>
      </c>
    </row>
    <row r="210" spans="1:24" x14ac:dyDescent="0.3">
      <c r="A210" t="s">
        <v>706</v>
      </c>
      <c r="B210" t="s">
        <v>100</v>
      </c>
      <c r="C210" t="s">
        <v>101</v>
      </c>
      <c r="D210" t="s">
        <v>102</v>
      </c>
      <c r="E210" t="s">
        <v>334</v>
      </c>
      <c r="F210">
        <v>400</v>
      </c>
      <c r="G210">
        <v>400</v>
      </c>
      <c r="H210">
        <v>800</v>
      </c>
      <c r="I210">
        <v>200</v>
      </c>
      <c r="J210">
        <v>700</v>
      </c>
      <c r="K210">
        <v>900</v>
      </c>
      <c r="L210" s="22">
        <f t="shared" si="23"/>
        <v>4.166666666666667</v>
      </c>
      <c r="M210" s="22">
        <f t="shared" si="23"/>
        <v>4.166666666666667</v>
      </c>
      <c r="N210" s="23">
        <f t="shared" si="24"/>
        <v>8</v>
      </c>
      <c r="O210" s="23">
        <f t="shared" si="22"/>
        <v>40</v>
      </c>
      <c r="P210" s="23">
        <f t="shared" si="22"/>
        <v>40</v>
      </c>
      <c r="Q210" s="23">
        <f t="shared" si="22"/>
        <v>80</v>
      </c>
      <c r="R210" s="23">
        <f t="shared" si="22"/>
        <v>20</v>
      </c>
      <c r="S210" s="23">
        <f t="shared" si="22"/>
        <v>70</v>
      </c>
      <c r="T210" s="23">
        <f t="shared" si="25"/>
        <v>90</v>
      </c>
      <c r="U210" s="23">
        <f t="shared" si="26"/>
        <v>170</v>
      </c>
      <c r="V210" s="26">
        <f t="shared" si="27"/>
        <v>4.166666666666667</v>
      </c>
      <c r="W210" s="25">
        <f t="shared" si="28"/>
        <v>60</v>
      </c>
      <c r="X210">
        <f>VLOOKUP(E210,'General IEC Material'!D:E,2,0)</f>
        <v>9036.4937013633607</v>
      </c>
    </row>
    <row r="211" spans="1:24" x14ac:dyDescent="0.3">
      <c r="A211" t="s">
        <v>706</v>
      </c>
      <c r="B211" t="s">
        <v>100</v>
      </c>
      <c r="C211" t="s">
        <v>103</v>
      </c>
      <c r="D211" t="s">
        <v>104</v>
      </c>
      <c r="E211" t="s">
        <v>335</v>
      </c>
      <c r="F211">
        <v>200</v>
      </c>
      <c r="G211">
        <v>200</v>
      </c>
      <c r="H211">
        <v>400</v>
      </c>
      <c r="I211">
        <v>100</v>
      </c>
      <c r="J211">
        <v>350</v>
      </c>
      <c r="K211">
        <v>450</v>
      </c>
      <c r="L211" s="22">
        <f t="shared" si="23"/>
        <v>2.0833333333333335</v>
      </c>
      <c r="M211" s="22">
        <f t="shared" si="23"/>
        <v>2.0833333333333335</v>
      </c>
      <c r="N211" s="23">
        <f t="shared" si="24"/>
        <v>4</v>
      </c>
      <c r="O211" s="23">
        <f t="shared" si="22"/>
        <v>20</v>
      </c>
      <c r="P211" s="23">
        <f t="shared" si="22"/>
        <v>20</v>
      </c>
      <c r="Q211" s="23">
        <f t="shared" si="22"/>
        <v>40</v>
      </c>
      <c r="R211" s="23">
        <f t="shared" si="22"/>
        <v>10</v>
      </c>
      <c r="S211" s="23">
        <f t="shared" si="22"/>
        <v>35</v>
      </c>
      <c r="T211" s="23">
        <f t="shared" si="25"/>
        <v>45</v>
      </c>
      <c r="U211" s="23">
        <f t="shared" si="26"/>
        <v>85</v>
      </c>
      <c r="V211" s="26">
        <f t="shared" si="27"/>
        <v>2.0833333333333335</v>
      </c>
      <c r="W211" s="25">
        <f t="shared" si="28"/>
        <v>30</v>
      </c>
      <c r="X211">
        <f>VLOOKUP(E211,'General IEC Material'!D:E,2,0)</f>
        <v>5335.0466334250068</v>
      </c>
    </row>
    <row r="212" spans="1:24" x14ac:dyDescent="0.3">
      <c r="A212" t="s">
        <v>706</v>
      </c>
      <c r="B212" t="s">
        <v>100</v>
      </c>
      <c r="C212" t="s">
        <v>103</v>
      </c>
      <c r="D212" t="s">
        <v>104</v>
      </c>
      <c r="E212" t="s">
        <v>336</v>
      </c>
      <c r="F212">
        <v>570</v>
      </c>
      <c r="G212">
        <v>570</v>
      </c>
      <c r="H212">
        <v>1140</v>
      </c>
      <c r="I212">
        <v>290</v>
      </c>
      <c r="J212">
        <v>1040</v>
      </c>
      <c r="K212">
        <v>1330</v>
      </c>
      <c r="L212" s="22">
        <f t="shared" si="23"/>
        <v>5.9375</v>
      </c>
      <c r="M212" s="22">
        <f t="shared" si="23"/>
        <v>5.9375</v>
      </c>
      <c r="N212" s="23">
        <f t="shared" si="24"/>
        <v>12</v>
      </c>
      <c r="O212" s="23">
        <f t="shared" si="22"/>
        <v>57</v>
      </c>
      <c r="P212" s="23">
        <f t="shared" si="22"/>
        <v>57</v>
      </c>
      <c r="Q212" s="23">
        <f t="shared" si="22"/>
        <v>114</v>
      </c>
      <c r="R212" s="23">
        <f t="shared" si="22"/>
        <v>29</v>
      </c>
      <c r="S212" s="23">
        <f t="shared" si="22"/>
        <v>104</v>
      </c>
      <c r="T212" s="23">
        <f t="shared" si="25"/>
        <v>133</v>
      </c>
      <c r="U212" s="23">
        <f t="shared" si="26"/>
        <v>247</v>
      </c>
      <c r="V212" s="26">
        <f t="shared" si="27"/>
        <v>5.9375</v>
      </c>
      <c r="W212" s="25">
        <f t="shared" si="28"/>
        <v>86</v>
      </c>
      <c r="X212">
        <f>VLOOKUP(E212,'General IEC Material'!D:E,2,0)</f>
        <v>5015.8030729470283</v>
      </c>
    </row>
    <row r="213" spans="1:24" x14ac:dyDescent="0.3">
      <c r="A213" t="s">
        <v>706</v>
      </c>
      <c r="B213" t="s">
        <v>100</v>
      </c>
      <c r="C213" t="s">
        <v>103</v>
      </c>
      <c r="D213" t="s">
        <v>104</v>
      </c>
      <c r="E213" t="s">
        <v>337</v>
      </c>
      <c r="F213">
        <v>500</v>
      </c>
      <c r="G213">
        <v>500</v>
      </c>
      <c r="H213">
        <v>1000</v>
      </c>
      <c r="I213">
        <v>250</v>
      </c>
      <c r="J213">
        <v>880</v>
      </c>
      <c r="K213">
        <v>1130</v>
      </c>
      <c r="L213" s="22">
        <f t="shared" si="23"/>
        <v>5.208333333333333</v>
      </c>
      <c r="M213" s="22">
        <f t="shared" si="23"/>
        <v>5.208333333333333</v>
      </c>
      <c r="N213" s="23">
        <f t="shared" si="24"/>
        <v>10</v>
      </c>
      <c r="O213" s="23">
        <f t="shared" si="22"/>
        <v>50</v>
      </c>
      <c r="P213" s="23">
        <f t="shared" si="22"/>
        <v>50</v>
      </c>
      <c r="Q213" s="23">
        <f t="shared" si="22"/>
        <v>100</v>
      </c>
      <c r="R213" s="23">
        <f t="shared" si="22"/>
        <v>25</v>
      </c>
      <c r="S213" s="23">
        <f t="shared" si="22"/>
        <v>88</v>
      </c>
      <c r="T213" s="23">
        <f t="shared" si="25"/>
        <v>113</v>
      </c>
      <c r="U213" s="23">
        <f t="shared" si="26"/>
        <v>213</v>
      </c>
      <c r="V213" s="26">
        <f t="shared" si="27"/>
        <v>5.208333333333333</v>
      </c>
      <c r="W213" s="25">
        <f t="shared" si="28"/>
        <v>75</v>
      </c>
      <c r="X213">
        <f>VLOOKUP(E213,'General IEC Material'!D:E,2,0)</f>
        <v>14158.028794048741</v>
      </c>
    </row>
    <row r="214" spans="1:24" x14ac:dyDescent="0.3">
      <c r="A214" t="s">
        <v>706</v>
      </c>
      <c r="B214" t="s">
        <v>100</v>
      </c>
      <c r="C214" t="s">
        <v>103</v>
      </c>
      <c r="D214" t="s">
        <v>104</v>
      </c>
      <c r="E214" t="s">
        <v>338</v>
      </c>
      <c r="F214">
        <v>520</v>
      </c>
      <c r="G214">
        <v>520</v>
      </c>
      <c r="H214">
        <v>1040</v>
      </c>
      <c r="I214">
        <v>260</v>
      </c>
      <c r="J214">
        <v>940</v>
      </c>
      <c r="K214">
        <v>1200</v>
      </c>
      <c r="L214" s="22">
        <f t="shared" si="23"/>
        <v>5.416666666666667</v>
      </c>
      <c r="M214" s="22">
        <f t="shared" si="23"/>
        <v>5.416666666666667</v>
      </c>
      <c r="N214" s="23">
        <f t="shared" si="24"/>
        <v>11</v>
      </c>
      <c r="O214" s="23">
        <f t="shared" si="22"/>
        <v>52</v>
      </c>
      <c r="P214" s="23">
        <f t="shared" si="22"/>
        <v>52</v>
      </c>
      <c r="Q214" s="23">
        <f t="shared" si="22"/>
        <v>104</v>
      </c>
      <c r="R214" s="23">
        <f t="shared" si="22"/>
        <v>26</v>
      </c>
      <c r="S214" s="23">
        <f t="shared" si="22"/>
        <v>94</v>
      </c>
      <c r="T214" s="23">
        <f t="shared" si="25"/>
        <v>120</v>
      </c>
      <c r="U214" s="23">
        <f t="shared" si="26"/>
        <v>224</v>
      </c>
      <c r="V214" s="26">
        <f t="shared" si="27"/>
        <v>5.416666666666667</v>
      </c>
      <c r="W214" s="25">
        <f t="shared" si="28"/>
        <v>78</v>
      </c>
      <c r="X214">
        <f>VLOOKUP(E214,'General IEC Material'!D:E,2,0)</f>
        <v>5025.1819832994797</v>
      </c>
    </row>
    <row r="215" spans="1:24" x14ac:dyDescent="0.3">
      <c r="A215" t="s">
        <v>706</v>
      </c>
      <c r="B215" t="s">
        <v>100</v>
      </c>
      <c r="C215" t="s">
        <v>103</v>
      </c>
      <c r="D215" t="s">
        <v>104</v>
      </c>
      <c r="E215" t="s">
        <v>339</v>
      </c>
      <c r="F215">
        <v>660</v>
      </c>
      <c r="G215">
        <v>660</v>
      </c>
      <c r="H215">
        <v>1320</v>
      </c>
      <c r="I215">
        <v>330</v>
      </c>
      <c r="J215">
        <v>1130</v>
      </c>
      <c r="K215">
        <v>1460</v>
      </c>
      <c r="L215" s="22">
        <f t="shared" si="23"/>
        <v>6.875</v>
      </c>
      <c r="M215" s="22">
        <f t="shared" si="23"/>
        <v>6.875</v>
      </c>
      <c r="N215" s="23">
        <f t="shared" si="24"/>
        <v>14</v>
      </c>
      <c r="O215" s="23">
        <f t="shared" si="22"/>
        <v>66</v>
      </c>
      <c r="P215" s="23">
        <f t="shared" si="22"/>
        <v>66</v>
      </c>
      <c r="Q215" s="23">
        <f t="shared" si="22"/>
        <v>132</v>
      </c>
      <c r="R215" s="23">
        <f t="shared" si="22"/>
        <v>33</v>
      </c>
      <c r="S215" s="23">
        <f t="shared" si="22"/>
        <v>113</v>
      </c>
      <c r="T215" s="23">
        <f t="shared" si="25"/>
        <v>146</v>
      </c>
      <c r="U215" s="23">
        <f t="shared" si="26"/>
        <v>278</v>
      </c>
      <c r="V215" s="26">
        <f t="shared" si="27"/>
        <v>6.875</v>
      </c>
      <c r="W215" s="25">
        <f t="shared" si="28"/>
        <v>99</v>
      </c>
      <c r="X215">
        <f>VLOOKUP(E215,'General IEC Material'!D:E,2,0)</f>
        <v>19933.129930962867</v>
      </c>
    </row>
    <row r="216" spans="1:24" x14ac:dyDescent="0.3">
      <c r="A216" t="s">
        <v>706</v>
      </c>
      <c r="B216" t="s">
        <v>100</v>
      </c>
      <c r="C216" t="s">
        <v>103</v>
      </c>
      <c r="D216" t="s">
        <v>104</v>
      </c>
      <c r="E216" t="s">
        <v>340</v>
      </c>
      <c r="F216">
        <v>290</v>
      </c>
      <c r="G216">
        <v>290</v>
      </c>
      <c r="H216">
        <v>580</v>
      </c>
      <c r="I216">
        <v>150</v>
      </c>
      <c r="J216">
        <v>510</v>
      </c>
      <c r="K216">
        <v>660</v>
      </c>
      <c r="L216" s="22">
        <f t="shared" si="23"/>
        <v>3.0208333333333335</v>
      </c>
      <c r="M216" s="22">
        <f t="shared" si="23"/>
        <v>3.0208333333333335</v>
      </c>
      <c r="N216" s="23">
        <f t="shared" si="24"/>
        <v>6</v>
      </c>
      <c r="O216" s="23">
        <f t="shared" si="22"/>
        <v>29</v>
      </c>
      <c r="P216" s="23">
        <f t="shared" si="22"/>
        <v>29</v>
      </c>
      <c r="Q216" s="23">
        <f t="shared" si="22"/>
        <v>58</v>
      </c>
      <c r="R216" s="23">
        <f t="shared" si="22"/>
        <v>15</v>
      </c>
      <c r="S216" s="23">
        <f t="shared" si="22"/>
        <v>51</v>
      </c>
      <c r="T216" s="23">
        <f t="shared" si="25"/>
        <v>66</v>
      </c>
      <c r="U216" s="23">
        <f t="shared" si="26"/>
        <v>124</v>
      </c>
      <c r="V216" s="26">
        <f t="shared" si="27"/>
        <v>3.0208333333333335</v>
      </c>
      <c r="W216" s="25">
        <f t="shared" si="28"/>
        <v>44</v>
      </c>
      <c r="X216">
        <f>VLOOKUP(E216,'General IEC Material'!D:E,2,0)</f>
        <v>5690.9874951101792</v>
      </c>
    </row>
    <row r="217" spans="1:24" x14ac:dyDescent="0.3">
      <c r="A217" t="s">
        <v>706</v>
      </c>
      <c r="B217" t="s">
        <v>100</v>
      </c>
      <c r="C217" t="s">
        <v>103</v>
      </c>
      <c r="D217" t="s">
        <v>104</v>
      </c>
      <c r="E217" t="s">
        <v>341</v>
      </c>
      <c r="F217">
        <v>230</v>
      </c>
      <c r="G217">
        <v>230</v>
      </c>
      <c r="H217">
        <v>460</v>
      </c>
      <c r="I217">
        <v>120</v>
      </c>
      <c r="J217">
        <v>410</v>
      </c>
      <c r="K217">
        <v>530</v>
      </c>
      <c r="L217" s="22">
        <f t="shared" si="23"/>
        <v>2.3958333333333335</v>
      </c>
      <c r="M217" s="22">
        <f t="shared" si="23"/>
        <v>2.3958333333333335</v>
      </c>
      <c r="N217" s="23">
        <f t="shared" si="24"/>
        <v>5</v>
      </c>
      <c r="O217" s="23">
        <f t="shared" si="22"/>
        <v>23</v>
      </c>
      <c r="P217" s="23">
        <f t="shared" si="22"/>
        <v>23</v>
      </c>
      <c r="Q217" s="23">
        <f t="shared" si="22"/>
        <v>46</v>
      </c>
      <c r="R217" s="23">
        <f t="shared" si="22"/>
        <v>12</v>
      </c>
      <c r="S217" s="23">
        <f t="shared" si="22"/>
        <v>41</v>
      </c>
      <c r="T217" s="23">
        <f t="shared" si="25"/>
        <v>53</v>
      </c>
      <c r="U217" s="23">
        <f t="shared" si="26"/>
        <v>99</v>
      </c>
      <c r="V217" s="26">
        <f t="shared" si="27"/>
        <v>2.3958333333333335</v>
      </c>
      <c r="W217" s="25">
        <f t="shared" si="28"/>
        <v>35</v>
      </c>
      <c r="X217">
        <f>VLOOKUP(E217,'General IEC Material'!D:E,2,0)</f>
        <v>5495.3271747430299</v>
      </c>
    </row>
    <row r="218" spans="1:24" x14ac:dyDescent="0.3">
      <c r="A218" t="s">
        <v>706</v>
      </c>
      <c r="B218" t="s">
        <v>100</v>
      </c>
      <c r="C218" t="s">
        <v>103</v>
      </c>
      <c r="D218" t="s">
        <v>104</v>
      </c>
      <c r="E218" t="s">
        <v>342</v>
      </c>
      <c r="F218">
        <v>340</v>
      </c>
      <c r="G218">
        <v>340</v>
      </c>
      <c r="H218">
        <v>680</v>
      </c>
      <c r="I218">
        <v>170</v>
      </c>
      <c r="J218">
        <v>610</v>
      </c>
      <c r="K218">
        <v>780</v>
      </c>
      <c r="L218" s="22">
        <f t="shared" si="23"/>
        <v>3.5416666666666665</v>
      </c>
      <c r="M218" s="22">
        <f t="shared" si="23"/>
        <v>3.5416666666666665</v>
      </c>
      <c r="N218" s="23">
        <f t="shared" si="24"/>
        <v>7</v>
      </c>
      <c r="O218" s="23">
        <f t="shared" si="22"/>
        <v>34</v>
      </c>
      <c r="P218" s="23">
        <f t="shared" si="22"/>
        <v>34</v>
      </c>
      <c r="Q218" s="23">
        <f t="shared" si="22"/>
        <v>68</v>
      </c>
      <c r="R218" s="23">
        <f t="shared" si="22"/>
        <v>17</v>
      </c>
      <c r="S218" s="23">
        <f t="shared" si="22"/>
        <v>61</v>
      </c>
      <c r="T218" s="23">
        <f t="shared" si="25"/>
        <v>78</v>
      </c>
      <c r="U218" s="23">
        <f t="shared" si="26"/>
        <v>146</v>
      </c>
      <c r="V218" s="26">
        <f t="shared" si="27"/>
        <v>3.5416666666666665</v>
      </c>
      <c r="W218" s="25">
        <f t="shared" si="28"/>
        <v>51</v>
      </c>
      <c r="X218">
        <f>VLOOKUP(E218,'General IEC Material'!D:E,2,0)</f>
        <v>5687.7707611104252</v>
      </c>
    </row>
    <row r="219" spans="1:24" x14ac:dyDescent="0.3">
      <c r="A219" t="s">
        <v>706</v>
      </c>
      <c r="B219" t="s">
        <v>100</v>
      </c>
      <c r="C219" t="s">
        <v>103</v>
      </c>
      <c r="D219" t="s">
        <v>104</v>
      </c>
      <c r="E219" t="s">
        <v>343</v>
      </c>
      <c r="F219">
        <v>300</v>
      </c>
      <c r="G219">
        <v>300</v>
      </c>
      <c r="H219">
        <v>600</v>
      </c>
      <c r="I219">
        <v>150</v>
      </c>
      <c r="J219">
        <v>520</v>
      </c>
      <c r="K219">
        <v>670</v>
      </c>
      <c r="L219" s="22">
        <f t="shared" si="23"/>
        <v>3.125</v>
      </c>
      <c r="M219" s="22">
        <f t="shared" si="23"/>
        <v>3.125</v>
      </c>
      <c r="N219" s="23">
        <f t="shared" si="24"/>
        <v>6</v>
      </c>
      <c r="O219" s="23">
        <f t="shared" ref="O219:S269" si="29">F219/10</f>
        <v>30</v>
      </c>
      <c r="P219" s="23">
        <f t="shared" si="29"/>
        <v>30</v>
      </c>
      <c r="Q219" s="23">
        <f t="shared" si="29"/>
        <v>60</v>
      </c>
      <c r="R219" s="23">
        <f t="shared" si="29"/>
        <v>15</v>
      </c>
      <c r="S219" s="23">
        <f t="shared" si="29"/>
        <v>52</v>
      </c>
      <c r="T219" s="23">
        <f t="shared" si="25"/>
        <v>67</v>
      </c>
      <c r="U219" s="23">
        <f t="shared" si="26"/>
        <v>127</v>
      </c>
      <c r="V219" s="26">
        <f t="shared" si="27"/>
        <v>3.125</v>
      </c>
      <c r="W219" s="25">
        <f t="shared" si="28"/>
        <v>45</v>
      </c>
      <c r="X219">
        <f>VLOOKUP(E219,'General IEC Material'!D:E,2,0)</f>
        <v>7512.8834350942034</v>
      </c>
    </row>
    <row r="220" spans="1:24" x14ac:dyDescent="0.3">
      <c r="A220" t="s">
        <v>706</v>
      </c>
      <c r="B220" t="s">
        <v>100</v>
      </c>
      <c r="C220" t="s">
        <v>103</v>
      </c>
      <c r="D220" t="s">
        <v>104</v>
      </c>
      <c r="E220" t="s">
        <v>344</v>
      </c>
      <c r="F220">
        <v>260</v>
      </c>
      <c r="G220">
        <v>260</v>
      </c>
      <c r="H220">
        <v>520</v>
      </c>
      <c r="I220">
        <v>130</v>
      </c>
      <c r="J220">
        <v>430</v>
      </c>
      <c r="K220">
        <v>560</v>
      </c>
      <c r="L220" s="22">
        <f t="shared" si="23"/>
        <v>2.7083333333333335</v>
      </c>
      <c r="M220" s="22">
        <f t="shared" si="23"/>
        <v>2.7083333333333335</v>
      </c>
      <c r="N220" s="23">
        <f t="shared" si="24"/>
        <v>5</v>
      </c>
      <c r="O220" s="23">
        <f t="shared" si="29"/>
        <v>26</v>
      </c>
      <c r="P220" s="23">
        <f t="shared" si="29"/>
        <v>26</v>
      </c>
      <c r="Q220" s="23">
        <f t="shared" si="29"/>
        <v>52</v>
      </c>
      <c r="R220" s="23">
        <f t="shared" si="29"/>
        <v>13</v>
      </c>
      <c r="S220" s="23">
        <f t="shared" si="29"/>
        <v>43</v>
      </c>
      <c r="T220" s="23">
        <f t="shared" si="25"/>
        <v>56</v>
      </c>
      <c r="U220" s="23">
        <f t="shared" si="26"/>
        <v>108</v>
      </c>
      <c r="V220" s="26">
        <f t="shared" si="27"/>
        <v>2.7083333333333335</v>
      </c>
      <c r="W220" s="25">
        <f t="shared" si="28"/>
        <v>39</v>
      </c>
      <c r="X220">
        <f>VLOOKUP(E220,'General IEC Material'!D:E,2,0)</f>
        <v>6353.3818533288359</v>
      </c>
    </row>
    <row r="221" spans="1:24" x14ac:dyDescent="0.3">
      <c r="A221" t="s">
        <v>706</v>
      </c>
      <c r="B221" t="s">
        <v>100</v>
      </c>
      <c r="C221" t="s">
        <v>103</v>
      </c>
      <c r="D221" t="s">
        <v>104</v>
      </c>
      <c r="E221" t="s">
        <v>345</v>
      </c>
      <c r="F221">
        <v>370</v>
      </c>
      <c r="G221">
        <v>370</v>
      </c>
      <c r="H221">
        <v>740</v>
      </c>
      <c r="I221">
        <v>190</v>
      </c>
      <c r="J221">
        <v>650</v>
      </c>
      <c r="K221">
        <v>840</v>
      </c>
      <c r="L221" s="22">
        <f t="shared" si="23"/>
        <v>3.8541666666666665</v>
      </c>
      <c r="M221" s="22">
        <f t="shared" si="23"/>
        <v>3.8541666666666665</v>
      </c>
      <c r="N221" s="23">
        <f t="shared" si="24"/>
        <v>8</v>
      </c>
      <c r="O221" s="23">
        <f t="shared" si="29"/>
        <v>37</v>
      </c>
      <c r="P221" s="23">
        <f t="shared" si="29"/>
        <v>37</v>
      </c>
      <c r="Q221" s="23">
        <f t="shared" si="29"/>
        <v>74</v>
      </c>
      <c r="R221" s="23">
        <f t="shared" si="29"/>
        <v>19</v>
      </c>
      <c r="S221" s="23">
        <f t="shared" si="29"/>
        <v>65</v>
      </c>
      <c r="T221" s="23">
        <f t="shared" si="25"/>
        <v>84</v>
      </c>
      <c r="U221" s="23">
        <f t="shared" si="26"/>
        <v>158</v>
      </c>
      <c r="V221" s="26">
        <f t="shared" si="27"/>
        <v>3.8541666666666665</v>
      </c>
      <c r="W221" s="25">
        <f t="shared" si="28"/>
        <v>56</v>
      </c>
      <c r="X221">
        <f>VLOOKUP(E221,'General IEC Material'!D:E,2,0)</f>
        <v>10827.559711899245</v>
      </c>
    </row>
    <row r="222" spans="1:24" x14ac:dyDescent="0.3">
      <c r="A222" t="s">
        <v>706</v>
      </c>
      <c r="B222" t="s">
        <v>100</v>
      </c>
      <c r="C222" t="s">
        <v>103</v>
      </c>
      <c r="D222" t="s">
        <v>104</v>
      </c>
      <c r="E222" t="s">
        <v>346</v>
      </c>
      <c r="F222">
        <v>210</v>
      </c>
      <c r="G222">
        <v>210</v>
      </c>
      <c r="H222">
        <v>420</v>
      </c>
      <c r="I222">
        <v>110</v>
      </c>
      <c r="J222">
        <v>360</v>
      </c>
      <c r="K222">
        <v>470</v>
      </c>
      <c r="L222" s="22">
        <f t="shared" si="23"/>
        <v>2.1875</v>
      </c>
      <c r="M222" s="22">
        <f t="shared" si="23"/>
        <v>2.1875</v>
      </c>
      <c r="N222" s="23">
        <f t="shared" si="24"/>
        <v>4</v>
      </c>
      <c r="O222" s="23">
        <f t="shared" si="29"/>
        <v>21</v>
      </c>
      <c r="P222" s="23">
        <f t="shared" si="29"/>
        <v>21</v>
      </c>
      <c r="Q222" s="23">
        <f t="shared" si="29"/>
        <v>42</v>
      </c>
      <c r="R222" s="23">
        <f t="shared" si="29"/>
        <v>11</v>
      </c>
      <c r="S222" s="23">
        <f t="shared" si="29"/>
        <v>36</v>
      </c>
      <c r="T222" s="23">
        <f t="shared" si="25"/>
        <v>47</v>
      </c>
      <c r="U222" s="23">
        <f t="shared" si="26"/>
        <v>89</v>
      </c>
      <c r="V222" s="26">
        <f t="shared" si="27"/>
        <v>2.1875</v>
      </c>
      <c r="W222" s="25">
        <f t="shared" si="28"/>
        <v>32</v>
      </c>
      <c r="X222">
        <f>VLOOKUP(E222,'General IEC Material'!D:E,2,0)</f>
        <v>5213.5048030711559</v>
      </c>
    </row>
    <row r="223" spans="1:24" x14ac:dyDescent="0.3">
      <c r="A223" t="s">
        <v>706</v>
      </c>
      <c r="B223" t="s">
        <v>100</v>
      </c>
      <c r="C223" t="s">
        <v>103</v>
      </c>
      <c r="D223" t="s">
        <v>104</v>
      </c>
      <c r="E223" t="s">
        <v>347</v>
      </c>
      <c r="F223">
        <v>280</v>
      </c>
      <c r="G223">
        <v>280</v>
      </c>
      <c r="H223">
        <v>560</v>
      </c>
      <c r="I223">
        <v>140</v>
      </c>
      <c r="J223">
        <v>480</v>
      </c>
      <c r="K223">
        <v>620</v>
      </c>
      <c r="L223" s="22">
        <f t="shared" si="23"/>
        <v>2.9166666666666665</v>
      </c>
      <c r="M223" s="22">
        <f t="shared" si="23"/>
        <v>2.9166666666666665</v>
      </c>
      <c r="N223" s="23">
        <f t="shared" si="24"/>
        <v>6</v>
      </c>
      <c r="O223" s="23">
        <f t="shared" si="29"/>
        <v>28</v>
      </c>
      <c r="P223" s="23">
        <f t="shared" si="29"/>
        <v>28</v>
      </c>
      <c r="Q223" s="23">
        <f t="shared" si="29"/>
        <v>56</v>
      </c>
      <c r="R223" s="23">
        <f t="shared" si="29"/>
        <v>14</v>
      </c>
      <c r="S223" s="23">
        <f t="shared" si="29"/>
        <v>48</v>
      </c>
      <c r="T223" s="23">
        <f t="shared" si="25"/>
        <v>62</v>
      </c>
      <c r="U223" s="23">
        <f t="shared" si="26"/>
        <v>118</v>
      </c>
      <c r="V223" s="26">
        <f t="shared" si="27"/>
        <v>2.9166666666666665</v>
      </c>
      <c r="W223" s="25">
        <f t="shared" si="28"/>
        <v>42</v>
      </c>
      <c r="X223">
        <f>VLOOKUP(E223,'General IEC Material'!D:E,2,0)</f>
        <v>7646.1827616185783</v>
      </c>
    </row>
    <row r="224" spans="1:24" x14ac:dyDescent="0.3">
      <c r="A224" t="s">
        <v>706</v>
      </c>
      <c r="B224" t="s">
        <v>100</v>
      </c>
      <c r="C224" t="s">
        <v>103</v>
      </c>
      <c r="D224" t="s">
        <v>104</v>
      </c>
      <c r="E224" t="s">
        <v>348</v>
      </c>
      <c r="F224">
        <v>430</v>
      </c>
      <c r="G224">
        <v>430</v>
      </c>
      <c r="H224">
        <v>860</v>
      </c>
      <c r="I224">
        <v>220</v>
      </c>
      <c r="J224">
        <v>750</v>
      </c>
      <c r="K224">
        <v>970</v>
      </c>
      <c r="L224" s="22">
        <f t="shared" si="23"/>
        <v>4.479166666666667</v>
      </c>
      <c r="M224" s="22">
        <f t="shared" si="23"/>
        <v>4.479166666666667</v>
      </c>
      <c r="N224" s="23">
        <f t="shared" si="24"/>
        <v>9</v>
      </c>
      <c r="O224" s="23">
        <f t="shared" si="29"/>
        <v>43</v>
      </c>
      <c r="P224" s="23">
        <f t="shared" si="29"/>
        <v>43</v>
      </c>
      <c r="Q224" s="23">
        <f t="shared" si="29"/>
        <v>86</v>
      </c>
      <c r="R224" s="23">
        <f t="shared" si="29"/>
        <v>22</v>
      </c>
      <c r="S224" s="23">
        <f t="shared" si="29"/>
        <v>75</v>
      </c>
      <c r="T224" s="23">
        <f t="shared" si="25"/>
        <v>97</v>
      </c>
      <c r="U224" s="23">
        <f t="shared" si="26"/>
        <v>183</v>
      </c>
      <c r="V224" s="26">
        <f t="shared" si="27"/>
        <v>4.479166666666667</v>
      </c>
      <c r="W224" s="25">
        <f t="shared" si="28"/>
        <v>65</v>
      </c>
      <c r="X224">
        <f>VLOOKUP(E224,'General IEC Material'!D:E,2,0)</f>
        <v>11760.745901052091</v>
      </c>
    </row>
    <row r="225" spans="1:24" x14ac:dyDescent="0.3">
      <c r="A225" t="s">
        <v>706</v>
      </c>
      <c r="B225" t="s">
        <v>100</v>
      </c>
      <c r="C225" t="s">
        <v>103</v>
      </c>
      <c r="D225" t="s">
        <v>104</v>
      </c>
      <c r="E225" t="s">
        <v>349</v>
      </c>
      <c r="F225">
        <v>670</v>
      </c>
      <c r="G225">
        <v>670</v>
      </c>
      <c r="H225">
        <v>1340</v>
      </c>
      <c r="I225">
        <v>340</v>
      </c>
      <c r="J225">
        <v>1160</v>
      </c>
      <c r="K225">
        <v>1500</v>
      </c>
      <c r="L225" s="22">
        <f t="shared" si="23"/>
        <v>6.979166666666667</v>
      </c>
      <c r="M225" s="22">
        <f t="shared" si="23"/>
        <v>6.979166666666667</v>
      </c>
      <c r="N225" s="23">
        <f t="shared" si="24"/>
        <v>14</v>
      </c>
      <c r="O225" s="23">
        <f t="shared" si="29"/>
        <v>67</v>
      </c>
      <c r="P225" s="23">
        <f t="shared" si="29"/>
        <v>67</v>
      </c>
      <c r="Q225" s="23">
        <f t="shared" si="29"/>
        <v>134</v>
      </c>
      <c r="R225" s="23">
        <f t="shared" si="29"/>
        <v>34</v>
      </c>
      <c r="S225" s="23">
        <f t="shared" si="29"/>
        <v>116</v>
      </c>
      <c r="T225" s="23">
        <f t="shared" si="25"/>
        <v>150</v>
      </c>
      <c r="U225" s="23">
        <f t="shared" si="26"/>
        <v>284</v>
      </c>
      <c r="V225" s="26">
        <f t="shared" si="27"/>
        <v>6.979166666666667</v>
      </c>
      <c r="W225" s="25">
        <f t="shared" si="28"/>
        <v>101</v>
      </c>
      <c r="X225">
        <f>VLOOKUP(E225,'General IEC Material'!D:E,2,0)</f>
        <v>20013.688878778168</v>
      </c>
    </row>
    <row r="226" spans="1:24" x14ac:dyDescent="0.3">
      <c r="A226" t="s">
        <v>706</v>
      </c>
      <c r="B226" t="s">
        <v>100</v>
      </c>
      <c r="C226" t="s">
        <v>103</v>
      </c>
      <c r="D226" t="s">
        <v>104</v>
      </c>
      <c r="E226" t="s">
        <v>350</v>
      </c>
      <c r="F226">
        <v>970</v>
      </c>
      <c r="G226">
        <v>970</v>
      </c>
      <c r="H226">
        <v>1940</v>
      </c>
      <c r="I226">
        <v>490</v>
      </c>
      <c r="J226">
        <v>1720</v>
      </c>
      <c r="K226">
        <v>2210</v>
      </c>
      <c r="L226" s="22">
        <f t="shared" si="23"/>
        <v>10.104166666666666</v>
      </c>
      <c r="M226" s="22">
        <f t="shared" si="23"/>
        <v>10.104166666666666</v>
      </c>
      <c r="N226" s="23">
        <f t="shared" si="24"/>
        <v>20</v>
      </c>
      <c r="O226" s="23">
        <f t="shared" si="29"/>
        <v>97</v>
      </c>
      <c r="P226" s="23">
        <f t="shared" si="29"/>
        <v>97</v>
      </c>
      <c r="Q226" s="23">
        <f t="shared" si="29"/>
        <v>194</v>
      </c>
      <c r="R226" s="23">
        <f t="shared" si="29"/>
        <v>49</v>
      </c>
      <c r="S226" s="23">
        <f t="shared" si="29"/>
        <v>172</v>
      </c>
      <c r="T226" s="23">
        <f t="shared" si="25"/>
        <v>221</v>
      </c>
      <c r="U226" s="23">
        <f t="shared" si="26"/>
        <v>415</v>
      </c>
      <c r="V226" s="26">
        <f t="shared" si="27"/>
        <v>10.104166666666666</v>
      </c>
      <c r="W226" s="25">
        <f t="shared" si="28"/>
        <v>146</v>
      </c>
      <c r="X226">
        <f>VLOOKUP(E226,'General IEC Material'!D:E,2,0)</f>
        <v>26681.020116144646</v>
      </c>
    </row>
    <row r="227" spans="1:24" x14ac:dyDescent="0.3">
      <c r="A227" t="s">
        <v>706</v>
      </c>
      <c r="B227" t="s">
        <v>100</v>
      </c>
      <c r="C227" t="s">
        <v>103</v>
      </c>
      <c r="D227" t="s">
        <v>104</v>
      </c>
      <c r="E227" t="s">
        <v>351</v>
      </c>
      <c r="F227">
        <v>270</v>
      </c>
      <c r="G227">
        <v>270</v>
      </c>
      <c r="H227">
        <v>540</v>
      </c>
      <c r="I227">
        <v>140</v>
      </c>
      <c r="J227">
        <v>470</v>
      </c>
      <c r="K227">
        <v>610</v>
      </c>
      <c r="L227" s="22">
        <f t="shared" si="23"/>
        <v>2.8125</v>
      </c>
      <c r="M227" s="22">
        <f t="shared" si="23"/>
        <v>2.8125</v>
      </c>
      <c r="N227" s="23">
        <f t="shared" si="24"/>
        <v>6</v>
      </c>
      <c r="O227" s="23">
        <f t="shared" si="29"/>
        <v>27</v>
      </c>
      <c r="P227" s="23">
        <f t="shared" si="29"/>
        <v>27</v>
      </c>
      <c r="Q227" s="23">
        <f t="shared" si="29"/>
        <v>54</v>
      </c>
      <c r="R227" s="23">
        <f t="shared" si="29"/>
        <v>14</v>
      </c>
      <c r="S227" s="23">
        <f t="shared" si="29"/>
        <v>47</v>
      </c>
      <c r="T227" s="23">
        <f t="shared" si="25"/>
        <v>61</v>
      </c>
      <c r="U227" s="23">
        <f t="shared" si="26"/>
        <v>115</v>
      </c>
      <c r="V227" s="26">
        <f t="shared" si="27"/>
        <v>2.8125</v>
      </c>
      <c r="W227" s="25">
        <f t="shared" si="28"/>
        <v>41</v>
      </c>
      <c r="X227">
        <f>VLOOKUP(E227,'General IEC Material'!D:E,2,0)</f>
        <v>6444.740481932974</v>
      </c>
    </row>
    <row r="228" spans="1:24" x14ac:dyDescent="0.3">
      <c r="A228" t="s">
        <v>706</v>
      </c>
      <c r="B228" t="s">
        <v>100</v>
      </c>
      <c r="C228" t="s">
        <v>103</v>
      </c>
      <c r="D228" t="s">
        <v>104</v>
      </c>
      <c r="E228" t="s">
        <v>352</v>
      </c>
      <c r="F228">
        <v>360</v>
      </c>
      <c r="G228">
        <v>360</v>
      </c>
      <c r="H228">
        <v>720</v>
      </c>
      <c r="I228">
        <v>180</v>
      </c>
      <c r="J228">
        <v>620</v>
      </c>
      <c r="K228">
        <v>800</v>
      </c>
      <c r="L228" s="22">
        <f t="shared" si="23"/>
        <v>3.75</v>
      </c>
      <c r="M228" s="22">
        <f t="shared" si="23"/>
        <v>3.75</v>
      </c>
      <c r="N228" s="23">
        <f t="shared" si="24"/>
        <v>8</v>
      </c>
      <c r="O228" s="23">
        <f t="shared" si="29"/>
        <v>36</v>
      </c>
      <c r="P228" s="23">
        <f t="shared" si="29"/>
        <v>36</v>
      </c>
      <c r="Q228" s="23">
        <f t="shared" si="29"/>
        <v>72</v>
      </c>
      <c r="R228" s="23">
        <f t="shared" si="29"/>
        <v>18</v>
      </c>
      <c r="S228" s="23">
        <f t="shared" si="29"/>
        <v>62</v>
      </c>
      <c r="T228" s="23">
        <f t="shared" si="25"/>
        <v>80</v>
      </c>
      <c r="U228" s="23">
        <f t="shared" si="26"/>
        <v>152</v>
      </c>
      <c r="V228" s="26">
        <f t="shared" si="27"/>
        <v>3.75</v>
      </c>
      <c r="W228" s="25">
        <f t="shared" si="28"/>
        <v>54</v>
      </c>
      <c r="X228">
        <f>VLOOKUP(E228,'General IEC Material'!D:E,2,0)</f>
        <v>7528.3879241063605</v>
      </c>
    </row>
    <row r="229" spans="1:24" x14ac:dyDescent="0.3">
      <c r="A229" t="s">
        <v>706</v>
      </c>
      <c r="B229" t="s">
        <v>100</v>
      </c>
      <c r="C229" t="s">
        <v>103</v>
      </c>
      <c r="D229" t="s">
        <v>104</v>
      </c>
      <c r="E229" t="s">
        <v>353</v>
      </c>
      <c r="F229">
        <v>740</v>
      </c>
      <c r="G229">
        <v>740</v>
      </c>
      <c r="H229">
        <v>1480</v>
      </c>
      <c r="I229">
        <v>370</v>
      </c>
      <c r="J229">
        <v>1290</v>
      </c>
      <c r="K229">
        <v>1660</v>
      </c>
      <c r="L229" s="22">
        <f t="shared" si="23"/>
        <v>7.708333333333333</v>
      </c>
      <c r="M229" s="22">
        <f t="shared" si="23"/>
        <v>7.708333333333333</v>
      </c>
      <c r="N229" s="23">
        <f t="shared" si="24"/>
        <v>15</v>
      </c>
      <c r="O229" s="23">
        <f t="shared" si="29"/>
        <v>74</v>
      </c>
      <c r="P229" s="23">
        <f t="shared" si="29"/>
        <v>74</v>
      </c>
      <c r="Q229" s="23">
        <f t="shared" si="29"/>
        <v>148</v>
      </c>
      <c r="R229" s="23">
        <f t="shared" si="29"/>
        <v>37</v>
      </c>
      <c r="S229" s="23">
        <f t="shared" si="29"/>
        <v>129</v>
      </c>
      <c r="T229" s="23">
        <f t="shared" si="25"/>
        <v>166</v>
      </c>
      <c r="U229" s="23">
        <f t="shared" si="26"/>
        <v>314</v>
      </c>
      <c r="V229" s="26">
        <f t="shared" si="27"/>
        <v>7.708333333333333</v>
      </c>
      <c r="W229" s="25">
        <f t="shared" si="28"/>
        <v>111</v>
      </c>
      <c r="X229">
        <f>VLOOKUP(E229,'General IEC Material'!D:E,2,0)</f>
        <v>22544.657305508073</v>
      </c>
    </row>
    <row r="230" spans="1:24" x14ac:dyDescent="0.3">
      <c r="A230" t="s">
        <v>706</v>
      </c>
      <c r="B230" t="s">
        <v>100</v>
      </c>
      <c r="C230" t="s">
        <v>103</v>
      </c>
      <c r="D230" t="s">
        <v>104</v>
      </c>
      <c r="E230" t="s">
        <v>354</v>
      </c>
      <c r="F230">
        <v>490</v>
      </c>
      <c r="G230">
        <v>490</v>
      </c>
      <c r="H230">
        <v>980</v>
      </c>
      <c r="I230">
        <v>250</v>
      </c>
      <c r="J230">
        <v>850</v>
      </c>
      <c r="K230">
        <v>1100</v>
      </c>
      <c r="L230" s="22">
        <f t="shared" si="23"/>
        <v>5.104166666666667</v>
      </c>
      <c r="M230" s="22">
        <f t="shared" si="23"/>
        <v>5.104166666666667</v>
      </c>
      <c r="N230" s="23">
        <f t="shared" si="24"/>
        <v>10</v>
      </c>
      <c r="O230" s="23">
        <f t="shared" si="29"/>
        <v>49</v>
      </c>
      <c r="P230" s="23">
        <f t="shared" si="29"/>
        <v>49</v>
      </c>
      <c r="Q230" s="23">
        <f t="shared" si="29"/>
        <v>98</v>
      </c>
      <c r="R230" s="23">
        <f t="shared" si="29"/>
        <v>25</v>
      </c>
      <c r="S230" s="23">
        <f t="shared" si="29"/>
        <v>85</v>
      </c>
      <c r="T230" s="23">
        <f t="shared" si="25"/>
        <v>110</v>
      </c>
      <c r="U230" s="23">
        <f t="shared" si="26"/>
        <v>208</v>
      </c>
      <c r="V230" s="26">
        <f t="shared" si="27"/>
        <v>5.104166666666667</v>
      </c>
      <c r="W230" s="25">
        <f t="shared" si="28"/>
        <v>74</v>
      </c>
      <c r="X230">
        <f>VLOOKUP(E230,'General IEC Material'!D:E,2,0)</f>
        <v>15529.235111549733</v>
      </c>
    </row>
    <row r="231" spans="1:24" x14ac:dyDescent="0.3">
      <c r="A231" t="s">
        <v>706</v>
      </c>
      <c r="B231" t="s">
        <v>100</v>
      </c>
      <c r="C231" t="s">
        <v>103</v>
      </c>
      <c r="D231" t="s">
        <v>104</v>
      </c>
      <c r="E231" t="s">
        <v>355</v>
      </c>
      <c r="F231">
        <v>1650</v>
      </c>
      <c r="G231">
        <v>1650</v>
      </c>
      <c r="H231">
        <v>3300</v>
      </c>
      <c r="I231">
        <v>830</v>
      </c>
      <c r="J231">
        <v>2860</v>
      </c>
      <c r="K231">
        <v>3690</v>
      </c>
      <c r="L231" s="22">
        <f t="shared" si="23"/>
        <v>17.1875</v>
      </c>
      <c r="M231" s="22">
        <f t="shared" si="23"/>
        <v>17.1875</v>
      </c>
      <c r="N231" s="23">
        <f t="shared" si="24"/>
        <v>34</v>
      </c>
      <c r="O231" s="23">
        <f t="shared" si="29"/>
        <v>165</v>
      </c>
      <c r="P231" s="23">
        <f t="shared" si="29"/>
        <v>165</v>
      </c>
      <c r="Q231" s="23">
        <f t="shared" si="29"/>
        <v>330</v>
      </c>
      <c r="R231" s="23">
        <f t="shared" si="29"/>
        <v>83</v>
      </c>
      <c r="S231" s="23">
        <f t="shared" si="29"/>
        <v>286</v>
      </c>
      <c r="T231" s="23">
        <f t="shared" si="25"/>
        <v>369</v>
      </c>
      <c r="U231" s="23">
        <f t="shared" si="26"/>
        <v>699</v>
      </c>
      <c r="V231" s="26">
        <f t="shared" si="27"/>
        <v>17.1875</v>
      </c>
      <c r="W231" s="25">
        <f t="shared" si="28"/>
        <v>248</v>
      </c>
      <c r="X231">
        <f>VLOOKUP(E231,'General IEC Material'!D:E,2,0)</f>
        <v>53572.752301802415</v>
      </c>
    </row>
    <row r="232" spans="1:24" x14ac:dyDescent="0.3">
      <c r="A232" t="s">
        <v>706</v>
      </c>
      <c r="B232" t="s">
        <v>100</v>
      </c>
      <c r="C232" t="s">
        <v>103</v>
      </c>
      <c r="D232" t="s">
        <v>104</v>
      </c>
      <c r="E232" t="s">
        <v>356</v>
      </c>
      <c r="F232">
        <v>500</v>
      </c>
      <c r="G232">
        <v>500</v>
      </c>
      <c r="H232">
        <v>1000</v>
      </c>
      <c r="I232">
        <v>250</v>
      </c>
      <c r="J232">
        <v>860</v>
      </c>
      <c r="K232">
        <v>1110</v>
      </c>
      <c r="L232" s="22">
        <f t="shared" si="23"/>
        <v>5.208333333333333</v>
      </c>
      <c r="M232" s="22">
        <f t="shared" si="23"/>
        <v>5.208333333333333</v>
      </c>
      <c r="N232" s="23">
        <f t="shared" si="24"/>
        <v>10</v>
      </c>
      <c r="O232" s="23">
        <f t="shared" si="29"/>
        <v>50</v>
      </c>
      <c r="P232" s="23">
        <f t="shared" si="29"/>
        <v>50</v>
      </c>
      <c r="Q232" s="23">
        <f t="shared" si="29"/>
        <v>100</v>
      </c>
      <c r="R232" s="23">
        <f t="shared" si="29"/>
        <v>25</v>
      </c>
      <c r="S232" s="23">
        <f t="shared" si="29"/>
        <v>86</v>
      </c>
      <c r="T232" s="23">
        <f t="shared" si="25"/>
        <v>111</v>
      </c>
      <c r="U232" s="23">
        <f t="shared" si="26"/>
        <v>211</v>
      </c>
      <c r="V232" s="26">
        <f t="shared" si="27"/>
        <v>5.208333333333333</v>
      </c>
      <c r="W232" s="25">
        <f t="shared" si="28"/>
        <v>75</v>
      </c>
      <c r="X232">
        <f>VLOOKUP(E232,'General IEC Material'!D:E,2,0)</f>
        <v>15940.517839076336</v>
      </c>
    </row>
    <row r="233" spans="1:24" x14ac:dyDescent="0.3">
      <c r="A233" t="s">
        <v>706</v>
      </c>
      <c r="B233" t="s">
        <v>100</v>
      </c>
      <c r="C233" t="s">
        <v>103</v>
      </c>
      <c r="D233" t="s">
        <v>104</v>
      </c>
      <c r="E233" t="s">
        <v>357</v>
      </c>
      <c r="F233">
        <v>360</v>
      </c>
      <c r="G233">
        <v>360</v>
      </c>
      <c r="H233">
        <v>720</v>
      </c>
      <c r="I233">
        <v>180</v>
      </c>
      <c r="J233">
        <v>620</v>
      </c>
      <c r="K233">
        <v>800</v>
      </c>
      <c r="L233" s="22">
        <f t="shared" si="23"/>
        <v>3.75</v>
      </c>
      <c r="M233" s="22">
        <f t="shared" si="23"/>
        <v>3.75</v>
      </c>
      <c r="N233" s="23">
        <f t="shared" si="24"/>
        <v>8</v>
      </c>
      <c r="O233" s="23">
        <f t="shared" si="29"/>
        <v>36</v>
      </c>
      <c r="P233" s="23">
        <f t="shared" si="29"/>
        <v>36</v>
      </c>
      <c r="Q233" s="23">
        <f t="shared" si="29"/>
        <v>72</v>
      </c>
      <c r="R233" s="23">
        <f t="shared" si="29"/>
        <v>18</v>
      </c>
      <c r="S233" s="23">
        <f t="shared" si="29"/>
        <v>62</v>
      </c>
      <c r="T233" s="23">
        <f t="shared" si="25"/>
        <v>80</v>
      </c>
      <c r="U233" s="23">
        <f t="shared" si="26"/>
        <v>152</v>
      </c>
      <c r="V233" s="26">
        <f t="shared" si="27"/>
        <v>3.75</v>
      </c>
      <c r="W233" s="25">
        <f t="shared" si="28"/>
        <v>54</v>
      </c>
      <c r="X233">
        <f>VLOOKUP(E233,'General IEC Material'!D:E,2,0)</f>
        <v>6710.4744969415551</v>
      </c>
    </row>
    <row r="234" spans="1:24" x14ac:dyDescent="0.3">
      <c r="A234" t="s">
        <v>706</v>
      </c>
      <c r="B234" t="s">
        <v>100</v>
      </c>
      <c r="C234" t="s">
        <v>103</v>
      </c>
      <c r="D234" t="s">
        <v>104</v>
      </c>
      <c r="E234" t="s">
        <v>358</v>
      </c>
      <c r="F234">
        <v>600</v>
      </c>
      <c r="G234">
        <v>600</v>
      </c>
      <c r="H234">
        <v>1200</v>
      </c>
      <c r="I234">
        <v>300</v>
      </c>
      <c r="J234">
        <v>1080</v>
      </c>
      <c r="K234">
        <v>1380</v>
      </c>
      <c r="L234" s="22">
        <f t="shared" si="23"/>
        <v>6.25</v>
      </c>
      <c r="M234" s="22">
        <f t="shared" si="23"/>
        <v>6.25</v>
      </c>
      <c r="N234" s="23">
        <f t="shared" si="24"/>
        <v>13</v>
      </c>
      <c r="O234" s="23">
        <f t="shared" si="29"/>
        <v>60</v>
      </c>
      <c r="P234" s="23">
        <f t="shared" si="29"/>
        <v>60</v>
      </c>
      <c r="Q234" s="23">
        <f t="shared" si="29"/>
        <v>120</v>
      </c>
      <c r="R234" s="23">
        <f t="shared" si="29"/>
        <v>30</v>
      </c>
      <c r="S234" s="23">
        <f t="shared" si="29"/>
        <v>108</v>
      </c>
      <c r="T234" s="23">
        <f t="shared" si="25"/>
        <v>138</v>
      </c>
      <c r="U234" s="23">
        <f t="shared" si="26"/>
        <v>258</v>
      </c>
      <c r="V234" s="26">
        <f t="shared" si="27"/>
        <v>6.25</v>
      </c>
      <c r="W234" s="25">
        <f t="shared" si="28"/>
        <v>90</v>
      </c>
      <c r="X234">
        <f>VLOOKUP(E234,'General IEC Material'!D:E,2,0)</f>
        <v>12822.939350388617</v>
      </c>
    </row>
    <row r="235" spans="1:24" x14ac:dyDescent="0.3">
      <c r="A235" t="s">
        <v>706</v>
      </c>
      <c r="B235" t="s">
        <v>100</v>
      </c>
      <c r="C235" t="s">
        <v>103</v>
      </c>
      <c r="D235" t="s">
        <v>104</v>
      </c>
      <c r="E235" t="s">
        <v>359</v>
      </c>
      <c r="F235">
        <v>440</v>
      </c>
      <c r="G235">
        <v>440</v>
      </c>
      <c r="H235">
        <v>880</v>
      </c>
      <c r="I235">
        <v>220</v>
      </c>
      <c r="J235">
        <v>760</v>
      </c>
      <c r="K235">
        <v>980</v>
      </c>
      <c r="L235" s="22">
        <f t="shared" si="23"/>
        <v>4.583333333333333</v>
      </c>
      <c r="M235" s="22">
        <f t="shared" si="23"/>
        <v>4.583333333333333</v>
      </c>
      <c r="N235" s="23">
        <f t="shared" si="24"/>
        <v>9</v>
      </c>
      <c r="O235" s="23">
        <f t="shared" si="29"/>
        <v>44</v>
      </c>
      <c r="P235" s="23">
        <f t="shared" si="29"/>
        <v>44</v>
      </c>
      <c r="Q235" s="23">
        <f t="shared" si="29"/>
        <v>88</v>
      </c>
      <c r="R235" s="23">
        <f t="shared" si="29"/>
        <v>22</v>
      </c>
      <c r="S235" s="23">
        <f t="shared" si="29"/>
        <v>76</v>
      </c>
      <c r="T235" s="23">
        <f t="shared" si="25"/>
        <v>98</v>
      </c>
      <c r="U235" s="23">
        <f t="shared" si="26"/>
        <v>186</v>
      </c>
      <c r="V235" s="26">
        <f t="shared" si="27"/>
        <v>4.583333333333333</v>
      </c>
      <c r="W235" s="25">
        <f t="shared" si="28"/>
        <v>66</v>
      </c>
      <c r="X235">
        <f>VLOOKUP(E235,'General IEC Material'!D:E,2,0)</f>
        <v>9428.615263248561</v>
      </c>
    </row>
    <row r="236" spans="1:24" x14ac:dyDescent="0.3">
      <c r="A236" t="s">
        <v>706</v>
      </c>
      <c r="B236" t="s">
        <v>100</v>
      </c>
      <c r="C236" t="s">
        <v>103</v>
      </c>
      <c r="D236" t="s">
        <v>104</v>
      </c>
      <c r="E236" t="s">
        <v>360</v>
      </c>
      <c r="F236">
        <v>260</v>
      </c>
      <c r="G236">
        <v>260</v>
      </c>
      <c r="H236">
        <v>520</v>
      </c>
      <c r="I236">
        <v>130</v>
      </c>
      <c r="J236">
        <v>430</v>
      </c>
      <c r="K236">
        <v>560</v>
      </c>
      <c r="L236" s="22">
        <f t="shared" si="23"/>
        <v>2.7083333333333335</v>
      </c>
      <c r="M236" s="22">
        <f t="shared" si="23"/>
        <v>2.7083333333333335</v>
      </c>
      <c r="N236" s="23">
        <f t="shared" si="24"/>
        <v>5</v>
      </c>
      <c r="O236" s="23">
        <f t="shared" si="29"/>
        <v>26</v>
      </c>
      <c r="P236" s="23">
        <f t="shared" si="29"/>
        <v>26</v>
      </c>
      <c r="Q236" s="23">
        <f t="shared" si="29"/>
        <v>52</v>
      </c>
      <c r="R236" s="23">
        <f t="shared" si="29"/>
        <v>13</v>
      </c>
      <c r="S236" s="23">
        <f t="shared" si="29"/>
        <v>43</v>
      </c>
      <c r="T236" s="23">
        <f t="shared" si="25"/>
        <v>56</v>
      </c>
      <c r="U236" s="23">
        <f t="shared" si="26"/>
        <v>108</v>
      </c>
      <c r="V236" s="26">
        <f t="shared" si="27"/>
        <v>2.7083333333333335</v>
      </c>
      <c r="W236" s="25">
        <f t="shared" si="28"/>
        <v>39</v>
      </c>
      <c r="X236">
        <f>VLOOKUP(E236,'General IEC Material'!D:E,2,0)</f>
        <v>6895.8370525351729</v>
      </c>
    </row>
    <row r="237" spans="1:24" x14ac:dyDescent="0.3">
      <c r="A237" t="s">
        <v>706</v>
      </c>
      <c r="B237" t="s">
        <v>100</v>
      </c>
      <c r="C237" t="s">
        <v>103</v>
      </c>
      <c r="D237" t="s">
        <v>104</v>
      </c>
      <c r="E237" t="s">
        <v>361</v>
      </c>
      <c r="F237">
        <v>370</v>
      </c>
      <c r="G237">
        <v>370</v>
      </c>
      <c r="H237">
        <v>740</v>
      </c>
      <c r="I237">
        <v>190</v>
      </c>
      <c r="J237">
        <v>650</v>
      </c>
      <c r="K237">
        <v>840</v>
      </c>
      <c r="L237" s="22">
        <f t="shared" si="23"/>
        <v>3.8541666666666665</v>
      </c>
      <c r="M237" s="22">
        <f t="shared" si="23"/>
        <v>3.8541666666666665</v>
      </c>
      <c r="N237" s="23">
        <f t="shared" si="24"/>
        <v>8</v>
      </c>
      <c r="O237" s="23">
        <f t="shared" si="29"/>
        <v>37</v>
      </c>
      <c r="P237" s="23">
        <f t="shared" si="29"/>
        <v>37</v>
      </c>
      <c r="Q237" s="23">
        <f t="shared" si="29"/>
        <v>74</v>
      </c>
      <c r="R237" s="23">
        <f t="shared" si="29"/>
        <v>19</v>
      </c>
      <c r="S237" s="23">
        <f t="shared" si="29"/>
        <v>65</v>
      </c>
      <c r="T237" s="23">
        <f t="shared" si="25"/>
        <v>84</v>
      </c>
      <c r="U237" s="23">
        <f t="shared" si="26"/>
        <v>158</v>
      </c>
      <c r="V237" s="26">
        <f t="shared" si="27"/>
        <v>3.8541666666666665</v>
      </c>
      <c r="W237" s="25">
        <f t="shared" si="28"/>
        <v>56</v>
      </c>
      <c r="X237">
        <f>VLOOKUP(E237,'General IEC Material'!D:E,2,0)</f>
        <v>10012.032746231187</v>
      </c>
    </row>
    <row r="238" spans="1:24" x14ac:dyDescent="0.3">
      <c r="A238" t="s">
        <v>706</v>
      </c>
      <c r="B238" t="s">
        <v>100</v>
      </c>
      <c r="C238" t="s">
        <v>103</v>
      </c>
      <c r="D238" t="s">
        <v>104</v>
      </c>
      <c r="E238" t="s">
        <v>362</v>
      </c>
      <c r="F238">
        <v>320</v>
      </c>
      <c r="G238">
        <v>320</v>
      </c>
      <c r="H238">
        <v>640</v>
      </c>
      <c r="I238">
        <v>160</v>
      </c>
      <c r="J238">
        <v>560</v>
      </c>
      <c r="K238">
        <v>720</v>
      </c>
      <c r="L238" s="22">
        <f t="shared" si="23"/>
        <v>3.3333333333333335</v>
      </c>
      <c r="M238" s="22">
        <f t="shared" si="23"/>
        <v>3.3333333333333335</v>
      </c>
      <c r="N238" s="23">
        <f t="shared" si="24"/>
        <v>7</v>
      </c>
      <c r="O238" s="23">
        <f t="shared" si="29"/>
        <v>32</v>
      </c>
      <c r="P238" s="23">
        <f t="shared" si="29"/>
        <v>32</v>
      </c>
      <c r="Q238" s="23">
        <f t="shared" si="29"/>
        <v>64</v>
      </c>
      <c r="R238" s="23">
        <f t="shared" si="29"/>
        <v>16</v>
      </c>
      <c r="S238" s="23">
        <f t="shared" si="29"/>
        <v>56</v>
      </c>
      <c r="T238" s="23">
        <f t="shared" si="25"/>
        <v>72</v>
      </c>
      <c r="U238" s="23">
        <f t="shared" si="26"/>
        <v>136</v>
      </c>
      <c r="V238" s="26">
        <f t="shared" si="27"/>
        <v>3.3333333333333335</v>
      </c>
      <c r="W238" s="25">
        <f t="shared" si="28"/>
        <v>48</v>
      </c>
      <c r="X238">
        <f>VLOOKUP(E238,'General IEC Material'!D:E,2,0)</f>
        <v>7804.985740610784</v>
      </c>
    </row>
    <row r="239" spans="1:24" x14ac:dyDescent="0.3">
      <c r="A239" t="s">
        <v>706</v>
      </c>
      <c r="B239" t="s">
        <v>100</v>
      </c>
      <c r="C239" t="s">
        <v>103</v>
      </c>
      <c r="D239" t="s">
        <v>104</v>
      </c>
      <c r="E239" t="s">
        <v>363</v>
      </c>
      <c r="F239">
        <v>300</v>
      </c>
      <c r="G239">
        <v>300</v>
      </c>
      <c r="H239">
        <v>600</v>
      </c>
      <c r="I239">
        <v>150</v>
      </c>
      <c r="J239">
        <v>510</v>
      </c>
      <c r="K239">
        <v>660</v>
      </c>
      <c r="L239" s="22">
        <f t="shared" si="23"/>
        <v>3.125</v>
      </c>
      <c r="M239" s="22">
        <f t="shared" si="23"/>
        <v>3.125</v>
      </c>
      <c r="N239" s="23">
        <f t="shared" si="24"/>
        <v>6</v>
      </c>
      <c r="O239" s="23">
        <f t="shared" si="29"/>
        <v>30</v>
      </c>
      <c r="P239" s="23">
        <f t="shared" si="29"/>
        <v>30</v>
      </c>
      <c r="Q239" s="23">
        <f t="shared" si="29"/>
        <v>60</v>
      </c>
      <c r="R239" s="23">
        <f t="shared" si="29"/>
        <v>15</v>
      </c>
      <c r="S239" s="23">
        <f t="shared" si="29"/>
        <v>51</v>
      </c>
      <c r="T239" s="23">
        <f t="shared" si="25"/>
        <v>66</v>
      </c>
      <c r="U239" s="23">
        <f t="shared" si="26"/>
        <v>126</v>
      </c>
      <c r="V239" s="26">
        <f t="shared" si="27"/>
        <v>3.125</v>
      </c>
      <c r="W239" s="25">
        <f t="shared" si="28"/>
        <v>45</v>
      </c>
      <c r="X239">
        <f>VLOOKUP(E239,'General IEC Material'!D:E,2,0)</f>
        <v>8512.1274555470154</v>
      </c>
    </row>
    <row r="240" spans="1:24" x14ac:dyDescent="0.3">
      <c r="A240" t="s">
        <v>706</v>
      </c>
      <c r="B240" t="s">
        <v>100</v>
      </c>
      <c r="C240" t="s">
        <v>103</v>
      </c>
      <c r="D240" t="s">
        <v>104</v>
      </c>
      <c r="E240" t="s">
        <v>364</v>
      </c>
      <c r="F240">
        <v>570</v>
      </c>
      <c r="G240">
        <v>570</v>
      </c>
      <c r="H240">
        <v>1140</v>
      </c>
      <c r="I240">
        <v>290</v>
      </c>
      <c r="J240">
        <v>1000</v>
      </c>
      <c r="K240">
        <v>1290</v>
      </c>
      <c r="L240" s="22">
        <f t="shared" si="23"/>
        <v>5.9375</v>
      </c>
      <c r="M240" s="22">
        <f t="shared" si="23"/>
        <v>5.9375</v>
      </c>
      <c r="N240" s="23">
        <f t="shared" si="24"/>
        <v>12</v>
      </c>
      <c r="O240" s="23">
        <f t="shared" si="29"/>
        <v>57</v>
      </c>
      <c r="P240" s="23">
        <f t="shared" si="29"/>
        <v>57</v>
      </c>
      <c r="Q240" s="23">
        <f t="shared" si="29"/>
        <v>114</v>
      </c>
      <c r="R240" s="23">
        <f t="shared" si="29"/>
        <v>29</v>
      </c>
      <c r="S240" s="23">
        <f t="shared" si="29"/>
        <v>100</v>
      </c>
      <c r="T240" s="23">
        <f t="shared" si="25"/>
        <v>129</v>
      </c>
      <c r="U240" s="23">
        <f t="shared" si="26"/>
        <v>243</v>
      </c>
      <c r="V240" s="26">
        <f t="shared" si="27"/>
        <v>5.9375</v>
      </c>
      <c r="W240" s="25">
        <f t="shared" si="28"/>
        <v>86</v>
      </c>
      <c r="X240">
        <f>VLOOKUP(E240,'General IEC Material'!D:E,2,0)</f>
        <v>17482.330364963665</v>
      </c>
    </row>
    <row r="241" spans="1:24" x14ac:dyDescent="0.3">
      <c r="A241" t="s">
        <v>706</v>
      </c>
      <c r="B241" t="s">
        <v>100</v>
      </c>
      <c r="C241" t="s">
        <v>103</v>
      </c>
      <c r="D241" t="s">
        <v>104</v>
      </c>
      <c r="E241" t="s">
        <v>365</v>
      </c>
      <c r="F241">
        <v>390</v>
      </c>
      <c r="G241">
        <v>390</v>
      </c>
      <c r="H241">
        <v>780</v>
      </c>
      <c r="I241">
        <v>200</v>
      </c>
      <c r="J241">
        <v>700</v>
      </c>
      <c r="K241">
        <v>900</v>
      </c>
      <c r="L241" s="22">
        <f t="shared" si="23"/>
        <v>4.0625</v>
      </c>
      <c r="M241" s="22">
        <f t="shared" si="23"/>
        <v>4.0625</v>
      </c>
      <c r="N241" s="23">
        <f t="shared" si="24"/>
        <v>8</v>
      </c>
      <c r="O241" s="23">
        <f t="shared" si="29"/>
        <v>39</v>
      </c>
      <c r="P241" s="23">
        <f t="shared" si="29"/>
        <v>39</v>
      </c>
      <c r="Q241" s="23">
        <f t="shared" si="29"/>
        <v>78</v>
      </c>
      <c r="R241" s="23">
        <f t="shared" si="29"/>
        <v>20</v>
      </c>
      <c r="S241" s="23">
        <f t="shared" si="29"/>
        <v>70</v>
      </c>
      <c r="T241" s="23">
        <f t="shared" si="25"/>
        <v>90</v>
      </c>
      <c r="U241" s="23">
        <f t="shared" si="26"/>
        <v>168</v>
      </c>
      <c r="V241" s="26">
        <f t="shared" si="27"/>
        <v>4.0625</v>
      </c>
      <c r="W241" s="25">
        <f t="shared" si="28"/>
        <v>59</v>
      </c>
      <c r="X241">
        <f>VLOOKUP(E241,'General IEC Material'!D:E,2,0)</f>
        <v>7091.1068796180507</v>
      </c>
    </row>
    <row r="242" spans="1:24" x14ac:dyDescent="0.3">
      <c r="A242" t="s">
        <v>706</v>
      </c>
      <c r="B242" t="s">
        <v>100</v>
      </c>
      <c r="C242" t="s">
        <v>103</v>
      </c>
      <c r="D242" t="s">
        <v>104</v>
      </c>
      <c r="E242" t="s">
        <v>366</v>
      </c>
      <c r="F242">
        <v>250</v>
      </c>
      <c r="G242">
        <v>250</v>
      </c>
      <c r="H242">
        <v>500</v>
      </c>
      <c r="I242">
        <v>130</v>
      </c>
      <c r="J242">
        <v>420</v>
      </c>
      <c r="K242">
        <v>550</v>
      </c>
      <c r="L242" s="22">
        <f t="shared" si="23"/>
        <v>2.6041666666666665</v>
      </c>
      <c r="M242" s="22">
        <f t="shared" si="23"/>
        <v>2.6041666666666665</v>
      </c>
      <c r="N242" s="23">
        <f t="shared" si="24"/>
        <v>5</v>
      </c>
      <c r="O242" s="23">
        <f t="shared" si="29"/>
        <v>25</v>
      </c>
      <c r="P242" s="23">
        <f t="shared" si="29"/>
        <v>25</v>
      </c>
      <c r="Q242" s="23">
        <f t="shared" si="29"/>
        <v>50</v>
      </c>
      <c r="R242" s="23">
        <f t="shared" si="29"/>
        <v>13</v>
      </c>
      <c r="S242" s="23">
        <f t="shared" si="29"/>
        <v>42</v>
      </c>
      <c r="T242" s="23">
        <f t="shared" si="25"/>
        <v>55</v>
      </c>
      <c r="U242" s="23">
        <f t="shared" si="26"/>
        <v>105</v>
      </c>
      <c r="V242" s="26">
        <f t="shared" si="27"/>
        <v>2.6041666666666665</v>
      </c>
      <c r="W242" s="25">
        <f t="shared" si="28"/>
        <v>38</v>
      </c>
      <c r="X242">
        <f>VLOOKUP(E242,'General IEC Material'!D:E,2,0)</f>
        <v>7326.0119145597291</v>
      </c>
    </row>
    <row r="243" spans="1:24" x14ac:dyDescent="0.3">
      <c r="A243" t="s">
        <v>706</v>
      </c>
      <c r="B243" t="s">
        <v>100</v>
      </c>
      <c r="C243" t="s">
        <v>103</v>
      </c>
      <c r="D243" t="s">
        <v>104</v>
      </c>
      <c r="E243" t="s">
        <v>367</v>
      </c>
      <c r="F243">
        <v>1080</v>
      </c>
      <c r="G243">
        <v>1080</v>
      </c>
      <c r="H243">
        <v>2160</v>
      </c>
      <c r="I243">
        <v>540</v>
      </c>
      <c r="J243">
        <v>1860</v>
      </c>
      <c r="K243">
        <v>2400</v>
      </c>
      <c r="L243" s="22">
        <f t="shared" si="23"/>
        <v>11.25</v>
      </c>
      <c r="M243" s="22">
        <f t="shared" si="23"/>
        <v>11.25</v>
      </c>
      <c r="N243" s="23">
        <f t="shared" si="24"/>
        <v>23</v>
      </c>
      <c r="O243" s="23">
        <f t="shared" si="29"/>
        <v>108</v>
      </c>
      <c r="P243" s="23">
        <f t="shared" si="29"/>
        <v>108</v>
      </c>
      <c r="Q243" s="23">
        <f t="shared" si="29"/>
        <v>216</v>
      </c>
      <c r="R243" s="23">
        <f t="shared" si="29"/>
        <v>54</v>
      </c>
      <c r="S243" s="23">
        <f t="shared" si="29"/>
        <v>186</v>
      </c>
      <c r="T243" s="23">
        <f t="shared" si="25"/>
        <v>240</v>
      </c>
      <c r="U243" s="23">
        <f t="shared" si="26"/>
        <v>456</v>
      </c>
      <c r="V243" s="26">
        <f t="shared" si="27"/>
        <v>11.25</v>
      </c>
      <c r="W243" s="25">
        <f t="shared" si="28"/>
        <v>162</v>
      </c>
      <c r="X243">
        <f>VLOOKUP(E243,'General IEC Material'!D:E,2,0)</f>
        <v>32256.68192620367</v>
      </c>
    </row>
    <row r="244" spans="1:24" x14ac:dyDescent="0.3">
      <c r="A244" t="s">
        <v>706</v>
      </c>
      <c r="B244" t="s">
        <v>100</v>
      </c>
      <c r="C244" t="s">
        <v>103</v>
      </c>
      <c r="D244" t="s">
        <v>104</v>
      </c>
      <c r="E244" t="s">
        <v>368</v>
      </c>
      <c r="F244">
        <v>470</v>
      </c>
      <c r="G244">
        <v>470</v>
      </c>
      <c r="H244">
        <v>940</v>
      </c>
      <c r="I244">
        <v>240</v>
      </c>
      <c r="J244">
        <v>840</v>
      </c>
      <c r="K244">
        <v>1080</v>
      </c>
      <c r="L244" s="22">
        <f t="shared" si="23"/>
        <v>4.895833333333333</v>
      </c>
      <c r="M244" s="22">
        <f t="shared" si="23"/>
        <v>4.895833333333333</v>
      </c>
      <c r="N244" s="23">
        <f t="shared" si="24"/>
        <v>10</v>
      </c>
      <c r="O244" s="23">
        <f t="shared" si="29"/>
        <v>47</v>
      </c>
      <c r="P244" s="23">
        <f t="shared" si="29"/>
        <v>47</v>
      </c>
      <c r="Q244" s="23">
        <f t="shared" si="29"/>
        <v>94</v>
      </c>
      <c r="R244" s="23">
        <f t="shared" si="29"/>
        <v>24</v>
      </c>
      <c r="S244" s="23">
        <f t="shared" si="29"/>
        <v>84</v>
      </c>
      <c r="T244" s="23">
        <f t="shared" si="25"/>
        <v>108</v>
      </c>
      <c r="U244" s="23">
        <f t="shared" si="26"/>
        <v>202</v>
      </c>
      <c r="V244" s="26">
        <f t="shared" si="27"/>
        <v>4.895833333333333</v>
      </c>
      <c r="W244" s="25">
        <f t="shared" si="28"/>
        <v>71</v>
      </c>
      <c r="X244">
        <f>VLOOKUP(E244,'General IEC Material'!D:E,2,0)</f>
        <v>11268.576339571639</v>
      </c>
    </row>
    <row r="245" spans="1:24" x14ac:dyDescent="0.3">
      <c r="A245" t="s">
        <v>706</v>
      </c>
      <c r="B245" t="s">
        <v>100</v>
      </c>
      <c r="C245" t="s">
        <v>103</v>
      </c>
      <c r="D245" t="s">
        <v>104</v>
      </c>
      <c r="E245" t="s">
        <v>369</v>
      </c>
      <c r="F245">
        <v>500</v>
      </c>
      <c r="G245">
        <v>500</v>
      </c>
      <c r="H245">
        <v>1000</v>
      </c>
      <c r="I245">
        <v>250</v>
      </c>
      <c r="J245">
        <v>890</v>
      </c>
      <c r="K245">
        <v>1140</v>
      </c>
      <c r="L245" s="22">
        <f t="shared" si="23"/>
        <v>5.208333333333333</v>
      </c>
      <c r="M245" s="22">
        <f t="shared" si="23"/>
        <v>5.208333333333333</v>
      </c>
      <c r="N245" s="23">
        <f t="shared" si="24"/>
        <v>10</v>
      </c>
      <c r="O245" s="23">
        <f t="shared" si="29"/>
        <v>50</v>
      </c>
      <c r="P245" s="23">
        <f t="shared" si="29"/>
        <v>50</v>
      </c>
      <c r="Q245" s="23">
        <f t="shared" si="29"/>
        <v>100</v>
      </c>
      <c r="R245" s="23">
        <f t="shared" si="29"/>
        <v>25</v>
      </c>
      <c r="S245" s="23">
        <f t="shared" si="29"/>
        <v>89</v>
      </c>
      <c r="T245" s="23">
        <f t="shared" si="25"/>
        <v>114</v>
      </c>
      <c r="U245" s="23">
        <f t="shared" si="26"/>
        <v>214</v>
      </c>
      <c r="V245" s="26">
        <f t="shared" si="27"/>
        <v>5.208333333333333</v>
      </c>
      <c r="W245" s="25">
        <f t="shared" si="28"/>
        <v>75</v>
      </c>
      <c r="X245">
        <f>VLOOKUP(E245,'General IEC Material'!D:E,2,0)</f>
        <v>13058.134104621717</v>
      </c>
    </row>
    <row r="246" spans="1:24" x14ac:dyDescent="0.3">
      <c r="A246" t="s">
        <v>706</v>
      </c>
      <c r="B246" t="s">
        <v>100</v>
      </c>
      <c r="C246" t="s">
        <v>103</v>
      </c>
      <c r="D246" t="s">
        <v>104</v>
      </c>
      <c r="E246" t="s">
        <v>370</v>
      </c>
      <c r="F246">
        <v>550</v>
      </c>
      <c r="G246">
        <v>550</v>
      </c>
      <c r="H246">
        <v>1100</v>
      </c>
      <c r="I246">
        <v>280</v>
      </c>
      <c r="J246">
        <v>930</v>
      </c>
      <c r="K246">
        <v>1210</v>
      </c>
      <c r="L246" s="22">
        <f t="shared" si="23"/>
        <v>5.729166666666667</v>
      </c>
      <c r="M246" s="22">
        <f t="shared" si="23"/>
        <v>5.729166666666667</v>
      </c>
      <c r="N246" s="23">
        <f t="shared" si="24"/>
        <v>11</v>
      </c>
      <c r="O246" s="23">
        <f t="shared" si="29"/>
        <v>55</v>
      </c>
      <c r="P246" s="23">
        <f t="shared" si="29"/>
        <v>55</v>
      </c>
      <c r="Q246" s="23">
        <f t="shared" si="29"/>
        <v>110</v>
      </c>
      <c r="R246" s="23">
        <f t="shared" si="29"/>
        <v>28</v>
      </c>
      <c r="S246" s="23">
        <f t="shared" si="29"/>
        <v>93</v>
      </c>
      <c r="T246" s="23">
        <f t="shared" si="25"/>
        <v>121</v>
      </c>
      <c r="U246" s="23">
        <f t="shared" si="26"/>
        <v>231</v>
      </c>
      <c r="V246" s="26">
        <f t="shared" si="27"/>
        <v>5.729166666666667</v>
      </c>
      <c r="W246" s="25">
        <f t="shared" si="28"/>
        <v>83</v>
      </c>
      <c r="X246">
        <f>VLOOKUP(E246,'General IEC Material'!D:E,2,0)</f>
        <v>17797.188064999078</v>
      </c>
    </row>
    <row r="247" spans="1:24" x14ac:dyDescent="0.3">
      <c r="A247" t="s">
        <v>706</v>
      </c>
      <c r="B247" t="s">
        <v>100</v>
      </c>
      <c r="C247" t="s">
        <v>103</v>
      </c>
      <c r="D247" t="s">
        <v>104</v>
      </c>
      <c r="E247" t="s">
        <v>371</v>
      </c>
      <c r="F247">
        <v>290</v>
      </c>
      <c r="G247">
        <v>290</v>
      </c>
      <c r="H247">
        <v>580</v>
      </c>
      <c r="I247">
        <v>150</v>
      </c>
      <c r="J247">
        <v>510</v>
      </c>
      <c r="K247">
        <v>660</v>
      </c>
      <c r="L247" s="22">
        <f t="shared" si="23"/>
        <v>3.0208333333333335</v>
      </c>
      <c r="M247" s="22">
        <f t="shared" si="23"/>
        <v>3.0208333333333335</v>
      </c>
      <c r="N247" s="23">
        <f t="shared" si="24"/>
        <v>6</v>
      </c>
      <c r="O247" s="23">
        <f t="shared" si="29"/>
        <v>29</v>
      </c>
      <c r="P247" s="23">
        <f t="shared" si="29"/>
        <v>29</v>
      </c>
      <c r="Q247" s="23">
        <f t="shared" si="29"/>
        <v>58</v>
      </c>
      <c r="R247" s="23">
        <f t="shared" si="29"/>
        <v>15</v>
      </c>
      <c r="S247" s="23">
        <f t="shared" si="29"/>
        <v>51</v>
      </c>
      <c r="T247" s="23">
        <f t="shared" si="25"/>
        <v>66</v>
      </c>
      <c r="U247" s="23">
        <f t="shared" si="26"/>
        <v>124</v>
      </c>
      <c r="V247" s="26">
        <f t="shared" si="27"/>
        <v>3.0208333333333335</v>
      </c>
      <c r="W247" s="25">
        <f t="shared" si="28"/>
        <v>44</v>
      </c>
      <c r="X247">
        <f>VLOOKUP(E247,'General IEC Material'!D:E,2,0)</f>
        <v>5624.4960249514643</v>
      </c>
    </row>
    <row r="248" spans="1:24" x14ac:dyDescent="0.3">
      <c r="A248" t="s">
        <v>706</v>
      </c>
      <c r="B248" t="s">
        <v>100</v>
      </c>
      <c r="C248" t="s">
        <v>103</v>
      </c>
      <c r="D248" t="s">
        <v>104</v>
      </c>
      <c r="E248" t="s">
        <v>372</v>
      </c>
      <c r="F248">
        <v>330</v>
      </c>
      <c r="G248">
        <v>330</v>
      </c>
      <c r="H248">
        <v>660</v>
      </c>
      <c r="I248">
        <v>170</v>
      </c>
      <c r="J248">
        <v>570</v>
      </c>
      <c r="K248">
        <v>740</v>
      </c>
      <c r="L248" s="22">
        <f t="shared" si="23"/>
        <v>3.4375</v>
      </c>
      <c r="M248" s="22">
        <f t="shared" si="23"/>
        <v>3.4375</v>
      </c>
      <c r="N248" s="23">
        <f t="shared" si="24"/>
        <v>7</v>
      </c>
      <c r="O248" s="23">
        <f t="shared" si="29"/>
        <v>33</v>
      </c>
      <c r="P248" s="23">
        <f t="shared" si="29"/>
        <v>33</v>
      </c>
      <c r="Q248" s="23">
        <f t="shared" si="29"/>
        <v>66</v>
      </c>
      <c r="R248" s="23">
        <f t="shared" si="29"/>
        <v>17</v>
      </c>
      <c r="S248" s="23">
        <f t="shared" si="29"/>
        <v>57</v>
      </c>
      <c r="T248" s="23">
        <f t="shared" si="25"/>
        <v>74</v>
      </c>
      <c r="U248" s="23">
        <f t="shared" si="26"/>
        <v>140</v>
      </c>
      <c r="V248" s="26">
        <f t="shared" si="27"/>
        <v>3.4375</v>
      </c>
      <c r="W248" s="25">
        <f t="shared" si="28"/>
        <v>50</v>
      </c>
      <c r="X248">
        <f>VLOOKUP(E248,'General IEC Material'!D:E,2,0)</f>
        <v>7505.6021927393394</v>
      </c>
    </row>
    <row r="249" spans="1:24" x14ac:dyDescent="0.3">
      <c r="A249" t="s">
        <v>706</v>
      </c>
      <c r="B249" t="s">
        <v>100</v>
      </c>
      <c r="C249" t="s">
        <v>103</v>
      </c>
      <c r="D249" t="s">
        <v>104</v>
      </c>
      <c r="E249" t="s">
        <v>373</v>
      </c>
      <c r="F249">
        <v>460</v>
      </c>
      <c r="G249">
        <v>460</v>
      </c>
      <c r="H249">
        <v>920</v>
      </c>
      <c r="I249">
        <v>230</v>
      </c>
      <c r="J249">
        <v>810</v>
      </c>
      <c r="K249">
        <v>1040</v>
      </c>
      <c r="L249" s="22">
        <f t="shared" si="23"/>
        <v>4.791666666666667</v>
      </c>
      <c r="M249" s="22">
        <f t="shared" si="23"/>
        <v>4.791666666666667</v>
      </c>
      <c r="N249" s="23">
        <f t="shared" si="24"/>
        <v>10</v>
      </c>
      <c r="O249" s="23">
        <f t="shared" si="29"/>
        <v>46</v>
      </c>
      <c r="P249" s="23">
        <f t="shared" si="29"/>
        <v>46</v>
      </c>
      <c r="Q249" s="23">
        <f t="shared" si="29"/>
        <v>92</v>
      </c>
      <c r="R249" s="23">
        <f t="shared" si="29"/>
        <v>23</v>
      </c>
      <c r="S249" s="23">
        <f t="shared" si="29"/>
        <v>81</v>
      </c>
      <c r="T249" s="23">
        <f t="shared" si="25"/>
        <v>104</v>
      </c>
      <c r="U249" s="23">
        <f t="shared" si="26"/>
        <v>196</v>
      </c>
      <c r="V249" s="26">
        <f t="shared" si="27"/>
        <v>4.791666666666667</v>
      </c>
      <c r="W249" s="25">
        <f t="shared" si="28"/>
        <v>69</v>
      </c>
      <c r="X249">
        <f>VLOOKUP(E249,'General IEC Material'!D:E,2,0)</f>
        <v>9903.9923080175759</v>
      </c>
    </row>
    <row r="250" spans="1:24" x14ac:dyDescent="0.3">
      <c r="A250" t="s">
        <v>706</v>
      </c>
      <c r="B250" t="s">
        <v>100</v>
      </c>
      <c r="C250" t="s">
        <v>103</v>
      </c>
      <c r="D250" t="s">
        <v>104</v>
      </c>
      <c r="E250" t="s">
        <v>374</v>
      </c>
      <c r="F250">
        <v>920</v>
      </c>
      <c r="G250">
        <v>920</v>
      </c>
      <c r="H250">
        <v>1840</v>
      </c>
      <c r="I250">
        <v>460</v>
      </c>
      <c r="J250">
        <v>1630</v>
      </c>
      <c r="K250">
        <v>2090</v>
      </c>
      <c r="L250" s="22">
        <f t="shared" si="23"/>
        <v>9.5833333333333339</v>
      </c>
      <c r="M250" s="22">
        <f t="shared" si="23"/>
        <v>9.5833333333333339</v>
      </c>
      <c r="N250" s="23">
        <f t="shared" si="24"/>
        <v>19</v>
      </c>
      <c r="O250" s="23">
        <f t="shared" si="29"/>
        <v>92</v>
      </c>
      <c r="P250" s="23">
        <f t="shared" si="29"/>
        <v>92</v>
      </c>
      <c r="Q250" s="23">
        <f t="shared" si="29"/>
        <v>184</v>
      </c>
      <c r="R250" s="23">
        <f t="shared" si="29"/>
        <v>46</v>
      </c>
      <c r="S250" s="23">
        <f t="shared" si="29"/>
        <v>163</v>
      </c>
      <c r="T250" s="23">
        <f t="shared" si="25"/>
        <v>209</v>
      </c>
      <c r="U250" s="23">
        <f t="shared" si="26"/>
        <v>393</v>
      </c>
      <c r="V250" s="26">
        <f t="shared" si="27"/>
        <v>9.5833333333333339</v>
      </c>
      <c r="W250" s="25">
        <f t="shared" si="28"/>
        <v>138</v>
      </c>
      <c r="X250">
        <f>VLOOKUP(E250,'General IEC Material'!D:E,2,0)</f>
        <v>20356.762896923017</v>
      </c>
    </row>
    <row r="251" spans="1:24" x14ac:dyDescent="0.3">
      <c r="A251" t="s">
        <v>706</v>
      </c>
      <c r="B251" t="s">
        <v>100</v>
      </c>
      <c r="C251" t="s">
        <v>103</v>
      </c>
      <c r="D251" t="s">
        <v>104</v>
      </c>
      <c r="E251" t="s">
        <v>375</v>
      </c>
      <c r="F251">
        <v>310</v>
      </c>
      <c r="G251">
        <v>310</v>
      </c>
      <c r="H251">
        <v>620</v>
      </c>
      <c r="I251">
        <v>160</v>
      </c>
      <c r="J251">
        <v>550</v>
      </c>
      <c r="K251">
        <v>710</v>
      </c>
      <c r="L251" s="22">
        <f t="shared" si="23"/>
        <v>3.2291666666666665</v>
      </c>
      <c r="M251" s="22">
        <f t="shared" si="23"/>
        <v>3.2291666666666665</v>
      </c>
      <c r="N251" s="23">
        <f t="shared" si="24"/>
        <v>6</v>
      </c>
      <c r="O251" s="23">
        <f t="shared" si="29"/>
        <v>31</v>
      </c>
      <c r="P251" s="23">
        <f t="shared" si="29"/>
        <v>31</v>
      </c>
      <c r="Q251" s="23">
        <f t="shared" si="29"/>
        <v>62</v>
      </c>
      <c r="R251" s="23">
        <f t="shared" si="29"/>
        <v>16</v>
      </c>
      <c r="S251" s="23">
        <f t="shared" si="29"/>
        <v>55</v>
      </c>
      <c r="T251" s="23">
        <f t="shared" si="25"/>
        <v>71</v>
      </c>
      <c r="U251" s="23">
        <f t="shared" si="26"/>
        <v>133</v>
      </c>
      <c r="V251" s="26">
        <f t="shared" si="27"/>
        <v>3.2291666666666665</v>
      </c>
      <c r="W251" s="25">
        <f t="shared" si="28"/>
        <v>47</v>
      </c>
      <c r="X251">
        <f>VLOOKUP(E251,'General IEC Material'!D:E,2,0)</f>
        <v>8488.8213411393335</v>
      </c>
    </row>
    <row r="252" spans="1:24" x14ac:dyDescent="0.3">
      <c r="A252" t="s">
        <v>706</v>
      </c>
      <c r="B252" t="s">
        <v>100</v>
      </c>
      <c r="C252" t="s">
        <v>103</v>
      </c>
      <c r="D252" t="s">
        <v>104</v>
      </c>
      <c r="E252" t="s">
        <v>376</v>
      </c>
      <c r="F252">
        <v>360</v>
      </c>
      <c r="G252">
        <v>360</v>
      </c>
      <c r="H252">
        <v>720</v>
      </c>
      <c r="I252">
        <v>180</v>
      </c>
      <c r="J252">
        <v>620</v>
      </c>
      <c r="K252">
        <v>800</v>
      </c>
      <c r="L252" s="22">
        <f t="shared" si="23"/>
        <v>3.75</v>
      </c>
      <c r="M252" s="22">
        <f t="shared" si="23"/>
        <v>3.75</v>
      </c>
      <c r="N252" s="23">
        <f t="shared" si="24"/>
        <v>8</v>
      </c>
      <c r="O252" s="23">
        <f t="shared" si="29"/>
        <v>36</v>
      </c>
      <c r="P252" s="23">
        <f t="shared" si="29"/>
        <v>36</v>
      </c>
      <c r="Q252" s="23">
        <f t="shared" si="29"/>
        <v>72</v>
      </c>
      <c r="R252" s="23">
        <f t="shared" si="29"/>
        <v>18</v>
      </c>
      <c r="S252" s="23">
        <f t="shared" si="29"/>
        <v>62</v>
      </c>
      <c r="T252" s="23">
        <f t="shared" si="25"/>
        <v>80</v>
      </c>
      <c r="U252" s="23">
        <f t="shared" si="26"/>
        <v>152</v>
      </c>
      <c r="V252" s="26">
        <f t="shared" si="27"/>
        <v>3.75</v>
      </c>
      <c r="W252" s="25">
        <f t="shared" si="28"/>
        <v>54</v>
      </c>
      <c r="X252">
        <f>VLOOKUP(E252,'General IEC Material'!D:E,2,0)</f>
        <v>10695.193854982488</v>
      </c>
    </row>
    <row r="253" spans="1:24" x14ac:dyDescent="0.3">
      <c r="A253" t="s">
        <v>706</v>
      </c>
      <c r="B253" t="s">
        <v>100</v>
      </c>
      <c r="C253" t="s">
        <v>103</v>
      </c>
      <c r="D253" t="s">
        <v>104</v>
      </c>
      <c r="E253" t="s">
        <v>377</v>
      </c>
      <c r="F253">
        <v>610</v>
      </c>
      <c r="G253">
        <v>610</v>
      </c>
      <c r="H253">
        <v>1220</v>
      </c>
      <c r="I253">
        <v>310</v>
      </c>
      <c r="J253">
        <v>1060</v>
      </c>
      <c r="K253">
        <v>1370</v>
      </c>
      <c r="L253" s="22">
        <f t="shared" si="23"/>
        <v>6.354166666666667</v>
      </c>
      <c r="M253" s="22">
        <f t="shared" si="23"/>
        <v>6.354166666666667</v>
      </c>
      <c r="N253" s="23">
        <f t="shared" si="24"/>
        <v>13</v>
      </c>
      <c r="O253" s="23">
        <f t="shared" si="29"/>
        <v>61</v>
      </c>
      <c r="P253" s="23">
        <f t="shared" si="29"/>
        <v>61</v>
      </c>
      <c r="Q253" s="23">
        <f t="shared" si="29"/>
        <v>122</v>
      </c>
      <c r="R253" s="23">
        <f t="shared" si="29"/>
        <v>31</v>
      </c>
      <c r="S253" s="23">
        <f t="shared" si="29"/>
        <v>106</v>
      </c>
      <c r="T253" s="23">
        <f t="shared" si="25"/>
        <v>137</v>
      </c>
      <c r="U253" s="23">
        <f t="shared" si="26"/>
        <v>259</v>
      </c>
      <c r="V253" s="26">
        <f t="shared" si="27"/>
        <v>6.354166666666667</v>
      </c>
      <c r="W253" s="25">
        <f t="shared" si="28"/>
        <v>92</v>
      </c>
      <c r="X253">
        <f>VLOOKUP(E253,'General IEC Material'!D:E,2,0)</f>
        <v>18640.03483326835</v>
      </c>
    </row>
    <row r="254" spans="1:24" x14ac:dyDescent="0.3">
      <c r="A254" t="s">
        <v>706</v>
      </c>
      <c r="B254" t="s">
        <v>100</v>
      </c>
      <c r="C254" t="s">
        <v>103</v>
      </c>
      <c r="D254" t="s">
        <v>104</v>
      </c>
      <c r="E254" t="s">
        <v>378</v>
      </c>
      <c r="F254">
        <v>310</v>
      </c>
      <c r="G254">
        <v>310</v>
      </c>
      <c r="H254">
        <v>620</v>
      </c>
      <c r="I254">
        <v>160</v>
      </c>
      <c r="J254">
        <v>550</v>
      </c>
      <c r="K254">
        <v>710</v>
      </c>
      <c r="L254" s="22">
        <f t="shared" si="23"/>
        <v>3.2291666666666665</v>
      </c>
      <c r="M254" s="22">
        <f t="shared" si="23"/>
        <v>3.2291666666666665</v>
      </c>
      <c r="N254" s="23">
        <f t="shared" si="24"/>
        <v>6</v>
      </c>
      <c r="O254" s="23">
        <f t="shared" si="29"/>
        <v>31</v>
      </c>
      <c r="P254" s="23">
        <f t="shared" si="29"/>
        <v>31</v>
      </c>
      <c r="Q254" s="23">
        <f t="shared" si="29"/>
        <v>62</v>
      </c>
      <c r="R254" s="23">
        <f t="shared" si="29"/>
        <v>16</v>
      </c>
      <c r="S254" s="23">
        <f t="shared" si="29"/>
        <v>55</v>
      </c>
      <c r="T254" s="23">
        <f t="shared" si="25"/>
        <v>71</v>
      </c>
      <c r="U254" s="23">
        <f t="shared" si="26"/>
        <v>133</v>
      </c>
      <c r="V254" s="26">
        <f t="shared" si="27"/>
        <v>3.2291666666666665</v>
      </c>
      <c r="W254" s="25">
        <f t="shared" si="28"/>
        <v>47</v>
      </c>
      <c r="X254">
        <f>VLOOKUP(E254,'General IEC Material'!D:E,2,0)</f>
        <v>8990.425459441034</v>
      </c>
    </row>
    <row r="255" spans="1:24" x14ac:dyDescent="0.3">
      <c r="A255" t="s">
        <v>706</v>
      </c>
      <c r="B255" t="s">
        <v>100</v>
      </c>
      <c r="C255" t="s">
        <v>103</v>
      </c>
      <c r="D255" t="s">
        <v>104</v>
      </c>
      <c r="E255" t="s">
        <v>379</v>
      </c>
      <c r="F255">
        <v>270</v>
      </c>
      <c r="G255">
        <v>270</v>
      </c>
      <c r="H255">
        <v>540</v>
      </c>
      <c r="I255">
        <v>140</v>
      </c>
      <c r="J255">
        <v>470</v>
      </c>
      <c r="K255">
        <v>610</v>
      </c>
      <c r="L255" s="22">
        <f t="shared" si="23"/>
        <v>2.8125</v>
      </c>
      <c r="M255" s="22">
        <f t="shared" si="23"/>
        <v>2.8125</v>
      </c>
      <c r="N255" s="23">
        <f t="shared" si="24"/>
        <v>6</v>
      </c>
      <c r="O255" s="23">
        <f t="shared" si="29"/>
        <v>27</v>
      </c>
      <c r="P255" s="23">
        <f t="shared" si="29"/>
        <v>27</v>
      </c>
      <c r="Q255" s="23">
        <f t="shared" si="29"/>
        <v>54</v>
      </c>
      <c r="R255" s="23">
        <f t="shared" si="29"/>
        <v>14</v>
      </c>
      <c r="S255" s="23">
        <f t="shared" si="29"/>
        <v>47</v>
      </c>
      <c r="T255" s="23">
        <f t="shared" si="25"/>
        <v>61</v>
      </c>
      <c r="U255" s="23">
        <f t="shared" si="26"/>
        <v>115</v>
      </c>
      <c r="V255" s="26">
        <f t="shared" si="27"/>
        <v>2.8125</v>
      </c>
      <c r="W255" s="25">
        <f t="shared" si="28"/>
        <v>41</v>
      </c>
      <c r="X255">
        <f>VLOOKUP(E255,'General IEC Material'!D:E,2,0)</f>
        <v>6846.7324576715255</v>
      </c>
    </row>
    <row r="256" spans="1:24" x14ac:dyDescent="0.3">
      <c r="A256" t="s">
        <v>706</v>
      </c>
      <c r="B256" t="s">
        <v>100</v>
      </c>
      <c r="C256" t="s">
        <v>103</v>
      </c>
      <c r="D256" t="s">
        <v>104</v>
      </c>
      <c r="E256" t="s">
        <v>380</v>
      </c>
      <c r="F256">
        <v>470</v>
      </c>
      <c r="G256">
        <v>470</v>
      </c>
      <c r="H256">
        <v>940</v>
      </c>
      <c r="I256">
        <v>240</v>
      </c>
      <c r="J256">
        <v>810</v>
      </c>
      <c r="K256">
        <v>1050</v>
      </c>
      <c r="L256" s="22">
        <f t="shared" si="23"/>
        <v>4.895833333333333</v>
      </c>
      <c r="M256" s="22">
        <f t="shared" si="23"/>
        <v>4.895833333333333</v>
      </c>
      <c r="N256" s="23">
        <f t="shared" si="24"/>
        <v>10</v>
      </c>
      <c r="O256" s="23">
        <f t="shared" si="29"/>
        <v>47</v>
      </c>
      <c r="P256" s="23">
        <f t="shared" si="29"/>
        <v>47</v>
      </c>
      <c r="Q256" s="23">
        <f t="shared" si="29"/>
        <v>94</v>
      </c>
      <c r="R256" s="23">
        <f t="shared" si="29"/>
        <v>24</v>
      </c>
      <c r="S256" s="23">
        <f t="shared" si="29"/>
        <v>81</v>
      </c>
      <c r="T256" s="23">
        <f t="shared" si="25"/>
        <v>105</v>
      </c>
      <c r="U256" s="23">
        <f t="shared" si="26"/>
        <v>199</v>
      </c>
      <c r="V256" s="26">
        <f t="shared" si="27"/>
        <v>4.895833333333333</v>
      </c>
      <c r="W256" s="25">
        <f t="shared" si="28"/>
        <v>71</v>
      </c>
      <c r="X256">
        <f>VLOOKUP(E256,'General IEC Material'!D:E,2,0)</f>
        <v>17441.134087534199</v>
      </c>
    </row>
    <row r="257" spans="1:24" x14ac:dyDescent="0.3">
      <c r="A257" t="s">
        <v>706</v>
      </c>
      <c r="B257" t="s">
        <v>100</v>
      </c>
      <c r="C257" t="s">
        <v>103</v>
      </c>
      <c r="D257" t="s">
        <v>104</v>
      </c>
      <c r="E257" t="s">
        <v>381</v>
      </c>
      <c r="F257">
        <v>650</v>
      </c>
      <c r="G257">
        <v>650</v>
      </c>
      <c r="H257">
        <v>1300</v>
      </c>
      <c r="I257">
        <v>330</v>
      </c>
      <c r="J257">
        <v>1120</v>
      </c>
      <c r="K257">
        <v>1450</v>
      </c>
      <c r="L257" s="22">
        <f t="shared" si="23"/>
        <v>6.770833333333333</v>
      </c>
      <c r="M257" s="22">
        <f t="shared" si="23"/>
        <v>6.770833333333333</v>
      </c>
      <c r="N257" s="23">
        <f t="shared" si="24"/>
        <v>14</v>
      </c>
      <c r="O257" s="23">
        <f t="shared" si="29"/>
        <v>65</v>
      </c>
      <c r="P257" s="23">
        <f t="shared" si="29"/>
        <v>65</v>
      </c>
      <c r="Q257" s="23">
        <f t="shared" si="29"/>
        <v>130</v>
      </c>
      <c r="R257" s="23">
        <f t="shared" si="29"/>
        <v>33</v>
      </c>
      <c r="S257" s="23">
        <f t="shared" si="29"/>
        <v>112</v>
      </c>
      <c r="T257" s="23">
        <f t="shared" si="25"/>
        <v>145</v>
      </c>
      <c r="U257" s="23">
        <f t="shared" si="26"/>
        <v>275</v>
      </c>
      <c r="V257" s="26">
        <f t="shared" si="27"/>
        <v>6.770833333333333</v>
      </c>
      <c r="W257" s="25">
        <f t="shared" si="28"/>
        <v>98</v>
      </c>
      <c r="X257">
        <f>VLOOKUP(E257,'General IEC Material'!D:E,2,0)</f>
        <v>17618.717077691294</v>
      </c>
    </row>
    <row r="258" spans="1:24" x14ac:dyDescent="0.3">
      <c r="A258" t="s">
        <v>706</v>
      </c>
      <c r="B258" t="s">
        <v>100</v>
      </c>
      <c r="C258" t="s">
        <v>103</v>
      </c>
      <c r="D258" t="s">
        <v>104</v>
      </c>
      <c r="E258" t="s">
        <v>382</v>
      </c>
      <c r="F258">
        <v>500</v>
      </c>
      <c r="G258">
        <v>500</v>
      </c>
      <c r="H258">
        <v>1000</v>
      </c>
      <c r="I258">
        <v>250</v>
      </c>
      <c r="J258">
        <v>890</v>
      </c>
      <c r="K258">
        <v>1140</v>
      </c>
      <c r="L258" s="22">
        <f t="shared" si="23"/>
        <v>5.208333333333333</v>
      </c>
      <c r="M258" s="22">
        <f t="shared" si="23"/>
        <v>5.208333333333333</v>
      </c>
      <c r="N258" s="23">
        <f t="shared" si="24"/>
        <v>10</v>
      </c>
      <c r="O258" s="23">
        <f t="shared" si="29"/>
        <v>50</v>
      </c>
      <c r="P258" s="23">
        <f t="shared" si="29"/>
        <v>50</v>
      </c>
      <c r="Q258" s="23">
        <f t="shared" si="29"/>
        <v>100</v>
      </c>
      <c r="R258" s="23">
        <f t="shared" si="29"/>
        <v>25</v>
      </c>
      <c r="S258" s="23">
        <f t="shared" si="29"/>
        <v>89</v>
      </c>
      <c r="T258" s="23">
        <f t="shared" si="25"/>
        <v>114</v>
      </c>
      <c r="U258" s="23">
        <f t="shared" si="26"/>
        <v>214</v>
      </c>
      <c r="V258" s="26">
        <f t="shared" si="27"/>
        <v>5.208333333333333</v>
      </c>
      <c r="W258" s="25">
        <f t="shared" si="28"/>
        <v>75</v>
      </c>
      <c r="X258">
        <f>VLOOKUP(E258,'General IEC Material'!D:E,2,0)</f>
        <v>10856.88378605682</v>
      </c>
    </row>
    <row r="259" spans="1:24" x14ac:dyDescent="0.3">
      <c r="A259" t="s">
        <v>706</v>
      </c>
      <c r="B259" t="s">
        <v>100</v>
      </c>
      <c r="C259" t="s">
        <v>103</v>
      </c>
      <c r="D259" t="s">
        <v>104</v>
      </c>
      <c r="E259" t="s">
        <v>383</v>
      </c>
      <c r="F259">
        <v>310</v>
      </c>
      <c r="G259">
        <v>310</v>
      </c>
      <c r="H259">
        <v>620</v>
      </c>
      <c r="I259">
        <v>160</v>
      </c>
      <c r="J259">
        <v>550</v>
      </c>
      <c r="K259">
        <v>710</v>
      </c>
      <c r="L259" s="22">
        <f t="shared" ref="L259:M322" si="30">F259/96</f>
        <v>3.2291666666666665</v>
      </c>
      <c r="M259" s="22">
        <f t="shared" si="30"/>
        <v>3.2291666666666665</v>
      </c>
      <c r="N259" s="23">
        <f t="shared" ref="N259:N322" si="31">ROUND(L259+M259,0)</f>
        <v>6</v>
      </c>
      <c r="O259" s="23">
        <f t="shared" si="29"/>
        <v>31</v>
      </c>
      <c r="P259" s="23">
        <f t="shared" si="29"/>
        <v>31</v>
      </c>
      <c r="Q259" s="23">
        <f t="shared" si="29"/>
        <v>62</v>
      </c>
      <c r="R259" s="23">
        <f t="shared" si="29"/>
        <v>16</v>
      </c>
      <c r="S259" s="23">
        <f t="shared" si="29"/>
        <v>55</v>
      </c>
      <c r="T259" s="23">
        <f t="shared" ref="T259:T322" si="32">SUM(R259:S259)</f>
        <v>71</v>
      </c>
      <c r="U259" s="23">
        <f t="shared" ref="U259:U322" si="33">Q259+T259</f>
        <v>133</v>
      </c>
      <c r="V259" s="26">
        <f t="shared" ref="V259:V322" si="34">L259</f>
        <v>3.2291666666666665</v>
      </c>
      <c r="W259" s="25">
        <f t="shared" ref="W259:W322" si="35">O259+R259</f>
        <v>47</v>
      </c>
      <c r="X259">
        <f>VLOOKUP(E259,'General IEC Material'!D:E,2,0)</f>
        <v>7687.1220516712347</v>
      </c>
    </row>
    <row r="260" spans="1:24" x14ac:dyDescent="0.3">
      <c r="A260" t="s">
        <v>706</v>
      </c>
      <c r="B260" t="s">
        <v>100</v>
      </c>
      <c r="C260" t="s">
        <v>105</v>
      </c>
      <c r="D260" t="s">
        <v>106</v>
      </c>
      <c r="E260" t="s">
        <v>384</v>
      </c>
      <c r="F260">
        <v>170</v>
      </c>
      <c r="G260">
        <v>170</v>
      </c>
      <c r="H260">
        <v>340</v>
      </c>
      <c r="I260">
        <v>90</v>
      </c>
      <c r="J260">
        <v>280</v>
      </c>
      <c r="K260">
        <v>370</v>
      </c>
      <c r="L260" s="22">
        <f t="shared" si="30"/>
        <v>1.7708333333333333</v>
      </c>
      <c r="M260" s="22">
        <f t="shared" si="30"/>
        <v>1.7708333333333333</v>
      </c>
      <c r="N260" s="23">
        <f t="shared" si="31"/>
        <v>4</v>
      </c>
      <c r="O260" s="23">
        <f t="shared" si="29"/>
        <v>17</v>
      </c>
      <c r="P260" s="23">
        <f t="shared" si="29"/>
        <v>17</v>
      </c>
      <c r="Q260" s="23">
        <f t="shared" si="29"/>
        <v>34</v>
      </c>
      <c r="R260" s="23">
        <f t="shared" si="29"/>
        <v>9</v>
      </c>
      <c r="S260" s="23">
        <f t="shared" si="29"/>
        <v>28</v>
      </c>
      <c r="T260" s="23">
        <f t="shared" si="32"/>
        <v>37</v>
      </c>
      <c r="U260" s="23">
        <f t="shared" si="33"/>
        <v>71</v>
      </c>
      <c r="V260" s="26">
        <f t="shared" si="34"/>
        <v>1.7708333333333333</v>
      </c>
      <c r="W260" s="25">
        <f t="shared" si="35"/>
        <v>26</v>
      </c>
      <c r="X260">
        <f>VLOOKUP(E260,'General IEC Material'!D:E,2,0)</f>
        <v>3999.0668939773886</v>
      </c>
    </row>
    <row r="261" spans="1:24" x14ac:dyDescent="0.3">
      <c r="A261" t="s">
        <v>706</v>
      </c>
      <c r="B261" t="s">
        <v>100</v>
      </c>
      <c r="C261" t="s">
        <v>105</v>
      </c>
      <c r="D261" t="s">
        <v>106</v>
      </c>
      <c r="E261" t="s">
        <v>385</v>
      </c>
      <c r="F261">
        <v>270</v>
      </c>
      <c r="G261">
        <v>270</v>
      </c>
      <c r="H261">
        <v>540</v>
      </c>
      <c r="I261">
        <v>140</v>
      </c>
      <c r="J261">
        <v>470</v>
      </c>
      <c r="K261">
        <v>610</v>
      </c>
      <c r="L261" s="22">
        <f t="shared" si="30"/>
        <v>2.8125</v>
      </c>
      <c r="M261" s="22">
        <f t="shared" si="30"/>
        <v>2.8125</v>
      </c>
      <c r="N261" s="23">
        <f t="shared" si="31"/>
        <v>6</v>
      </c>
      <c r="O261" s="23">
        <f t="shared" si="29"/>
        <v>27</v>
      </c>
      <c r="P261" s="23">
        <f t="shared" si="29"/>
        <v>27</v>
      </c>
      <c r="Q261" s="23">
        <f t="shared" si="29"/>
        <v>54</v>
      </c>
      <c r="R261" s="23">
        <f t="shared" si="29"/>
        <v>14</v>
      </c>
      <c r="S261" s="23">
        <f t="shared" si="29"/>
        <v>47</v>
      </c>
      <c r="T261" s="23">
        <f t="shared" si="32"/>
        <v>61</v>
      </c>
      <c r="U261" s="23">
        <f t="shared" si="33"/>
        <v>115</v>
      </c>
      <c r="V261" s="26">
        <f t="shared" si="34"/>
        <v>2.8125</v>
      </c>
      <c r="W261" s="25">
        <f t="shared" si="35"/>
        <v>41</v>
      </c>
      <c r="X261">
        <f>VLOOKUP(E261,'General IEC Material'!D:E,2,0)</f>
        <v>5609.3398679655875</v>
      </c>
    </row>
    <row r="262" spans="1:24" x14ac:dyDescent="0.3">
      <c r="A262" t="s">
        <v>706</v>
      </c>
      <c r="B262" t="s">
        <v>100</v>
      </c>
      <c r="C262" t="s">
        <v>105</v>
      </c>
      <c r="D262" t="s">
        <v>106</v>
      </c>
      <c r="E262" t="s">
        <v>386</v>
      </c>
      <c r="F262">
        <v>570</v>
      </c>
      <c r="G262">
        <v>570</v>
      </c>
      <c r="H262">
        <v>1140</v>
      </c>
      <c r="I262">
        <v>290</v>
      </c>
      <c r="J262">
        <v>1000</v>
      </c>
      <c r="K262">
        <v>1290</v>
      </c>
      <c r="L262" s="22">
        <f t="shared" si="30"/>
        <v>5.9375</v>
      </c>
      <c r="M262" s="22">
        <f t="shared" si="30"/>
        <v>5.9375</v>
      </c>
      <c r="N262" s="23">
        <f t="shared" si="31"/>
        <v>12</v>
      </c>
      <c r="O262" s="23">
        <f t="shared" si="29"/>
        <v>57</v>
      </c>
      <c r="P262" s="23">
        <f t="shared" si="29"/>
        <v>57</v>
      </c>
      <c r="Q262" s="23">
        <f t="shared" si="29"/>
        <v>114</v>
      </c>
      <c r="R262" s="23">
        <f t="shared" si="29"/>
        <v>29</v>
      </c>
      <c r="S262" s="23">
        <f t="shared" si="29"/>
        <v>100</v>
      </c>
      <c r="T262" s="23">
        <f t="shared" si="32"/>
        <v>129</v>
      </c>
      <c r="U262" s="23">
        <f t="shared" si="33"/>
        <v>243</v>
      </c>
      <c r="V262" s="26">
        <f t="shared" si="34"/>
        <v>5.9375</v>
      </c>
      <c r="W262" s="25">
        <f t="shared" si="35"/>
        <v>86</v>
      </c>
      <c r="X262">
        <f>VLOOKUP(E262,'General IEC Material'!D:E,2,0)</f>
        <v>14419.725624816532</v>
      </c>
    </row>
    <row r="263" spans="1:24" x14ac:dyDescent="0.3">
      <c r="A263" t="s">
        <v>706</v>
      </c>
      <c r="B263" t="s">
        <v>100</v>
      </c>
      <c r="C263" t="s">
        <v>105</v>
      </c>
      <c r="D263" t="s">
        <v>106</v>
      </c>
      <c r="E263" t="s">
        <v>387</v>
      </c>
      <c r="F263">
        <v>420</v>
      </c>
      <c r="G263">
        <v>420</v>
      </c>
      <c r="H263">
        <v>840</v>
      </c>
      <c r="I263">
        <v>210</v>
      </c>
      <c r="J263">
        <v>740</v>
      </c>
      <c r="K263">
        <v>950</v>
      </c>
      <c r="L263" s="22">
        <f t="shared" si="30"/>
        <v>4.375</v>
      </c>
      <c r="M263" s="22">
        <f t="shared" si="30"/>
        <v>4.375</v>
      </c>
      <c r="N263" s="23">
        <f t="shared" si="31"/>
        <v>9</v>
      </c>
      <c r="O263" s="23">
        <f t="shared" si="29"/>
        <v>42</v>
      </c>
      <c r="P263" s="23">
        <f t="shared" si="29"/>
        <v>42</v>
      </c>
      <c r="Q263" s="23">
        <f t="shared" si="29"/>
        <v>84</v>
      </c>
      <c r="R263" s="23">
        <f t="shared" si="29"/>
        <v>21</v>
      </c>
      <c r="S263" s="23">
        <f t="shared" si="29"/>
        <v>74</v>
      </c>
      <c r="T263" s="23">
        <f t="shared" si="32"/>
        <v>95</v>
      </c>
      <c r="U263" s="23">
        <f t="shared" si="33"/>
        <v>179</v>
      </c>
      <c r="V263" s="26">
        <f t="shared" si="34"/>
        <v>4.375</v>
      </c>
      <c r="W263" s="25">
        <f t="shared" si="35"/>
        <v>63</v>
      </c>
      <c r="X263">
        <f>VLOOKUP(E263,'General IEC Material'!D:E,2,0)</f>
        <v>11455.486013700596</v>
      </c>
    </row>
    <row r="264" spans="1:24" x14ac:dyDescent="0.3">
      <c r="A264" t="s">
        <v>706</v>
      </c>
      <c r="B264" t="s">
        <v>100</v>
      </c>
      <c r="C264" t="s">
        <v>105</v>
      </c>
      <c r="D264" t="s">
        <v>106</v>
      </c>
      <c r="E264" t="s">
        <v>388</v>
      </c>
      <c r="F264">
        <v>360</v>
      </c>
      <c r="G264">
        <v>360</v>
      </c>
      <c r="H264">
        <v>720</v>
      </c>
      <c r="I264">
        <v>180</v>
      </c>
      <c r="J264">
        <v>620</v>
      </c>
      <c r="K264">
        <v>800</v>
      </c>
      <c r="L264" s="22">
        <f t="shared" si="30"/>
        <v>3.75</v>
      </c>
      <c r="M264" s="22">
        <f t="shared" si="30"/>
        <v>3.75</v>
      </c>
      <c r="N264" s="23">
        <f t="shared" si="31"/>
        <v>8</v>
      </c>
      <c r="O264" s="23">
        <f t="shared" si="29"/>
        <v>36</v>
      </c>
      <c r="P264" s="23">
        <f t="shared" si="29"/>
        <v>36</v>
      </c>
      <c r="Q264" s="23">
        <f t="shared" si="29"/>
        <v>72</v>
      </c>
      <c r="R264" s="23">
        <f t="shared" si="29"/>
        <v>18</v>
      </c>
      <c r="S264" s="23">
        <f t="shared" si="29"/>
        <v>62</v>
      </c>
      <c r="T264" s="23">
        <f t="shared" si="32"/>
        <v>80</v>
      </c>
      <c r="U264" s="23">
        <f t="shared" si="33"/>
        <v>152</v>
      </c>
      <c r="V264" s="26">
        <f t="shared" si="34"/>
        <v>3.75</v>
      </c>
      <c r="W264" s="25">
        <f t="shared" si="35"/>
        <v>54</v>
      </c>
      <c r="X264">
        <f>VLOOKUP(E264,'General IEC Material'!D:E,2,0)</f>
        <v>7570.5489780663538</v>
      </c>
    </row>
    <row r="265" spans="1:24" x14ac:dyDescent="0.3">
      <c r="A265" t="s">
        <v>706</v>
      </c>
      <c r="B265" t="s">
        <v>100</v>
      </c>
      <c r="C265" t="s">
        <v>105</v>
      </c>
      <c r="D265" t="s">
        <v>106</v>
      </c>
      <c r="E265" t="s">
        <v>389</v>
      </c>
      <c r="F265">
        <v>440</v>
      </c>
      <c r="G265">
        <v>440</v>
      </c>
      <c r="H265">
        <v>880</v>
      </c>
      <c r="I265">
        <v>220</v>
      </c>
      <c r="J265">
        <v>760</v>
      </c>
      <c r="K265">
        <v>980</v>
      </c>
      <c r="L265" s="22">
        <f t="shared" si="30"/>
        <v>4.583333333333333</v>
      </c>
      <c r="M265" s="22">
        <f t="shared" si="30"/>
        <v>4.583333333333333</v>
      </c>
      <c r="N265" s="23">
        <f t="shared" si="31"/>
        <v>9</v>
      </c>
      <c r="O265" s="23">
        <f t="shared" si="29"/>
        <v>44</v>
      </c>
      <c r="P265" s="23">
        <f t="shared" si="29"/>
        <v>44</v>
      </c>
      <c r="Q265" s="23">
        <f t="shared" si="29"/>
        <v>88</v>
      </c>
      <c r="R265" s="23">
        <f t="shared" si="29"/>
        <v>22</v>
      </c>
      <c r="S265" s="23">
        <f t="shared" si="29"/>
        <v>76</v>
      </c>
      <c r="T265" s="23">
        <f t="shared" si="32"/>
        <v>98</v>
      </c>
      <c r="U265" s="23">
        <f t="shared" si="33"/>
        <v>186</v>
      </c>
      <c r="V265" s="26">
        <f t="shared" si="34"/>
        <v>4.583333333333333</v>
      </c>
      <c r="W265" s="25">
        <f t="shared" si="35"/>
        <v>66</v>
      </c>
      <c r="X265">
        <f>VLOOKUP(E265,'General IEC Material'!D:E,2,0)</f>
        <v>10720.069981962746</v>
      </c>
    </row>
    <row r="266" spans="1:24" x14ac:dyDescent="0.3">
      <c r="A266" t="s">
        <v>706</v>
      </c>
      <c r="B266" t="s">
        <v>100</v>
      </c>
      <c r="C266" t="s">
        <v>105</v>
      </c>
      <c r="D266" t="s">
        <v>107</v>
      </c>
      <c r="E266" t="s">
        <v>390</v>
      </c>
      <c r="F266">
        <v>210</v>
      </c>
      <c r="G266">
        <v>210</v>
      </c>
      <c r="H266">
        <v>420</v>
      </c>
      <c r="I266">
        <v>110</v>
      </c>
      <c r="J266">
        <v>360</v>
      </c>
      <c r="K266">
        <v>470</v>
      </c>
      <c r="L266" s="22">
        <f t="shared" si="30"/>
        <v>2.1875</v>
      </c>
      <c r="M266" s="22">
        <f t="shared" si="30"/>
        <v>2.1875</v>
      </c>
      <c r="N266" s="23">
        <f t="shared" si="31"/>
        <v>4</v>
      </c>
      <c r="O266" s="23">
        <f t="shared" si="29"/>
        <v>21</v>
      </c>
      <c r="P266" s="23">
        <f t="shared" si="29"/>
        <v>21</v>
      </c>
      <c r="Q266" s="23">
        <f t="shared" si="29"/>
        <v>42</v>
      </c>
      <c r="R266" s="23">
        <f t="shared" si="29"/>
        <v>11</v>
      </c>
      <c r="S266" s="23">
        <f t="shared" si="29"/>
        <v>36</v>
      </c>
      <c r="T266" s="23">
        <f t="shared" si="32"/>
        <v>47</v>
      </c>
      <c r="U266" s="23">
        <f t="shared" si="33"/>
        <v>89</v>
      </c>
      <c r="V266" s="26">
        <f t="shared" si="34"/>
        <v>2.1875</v>
      </c>
      <c r="W266" s="25">
        <f t="shared" si="35"/>
        <v>32</v>
      </c>
      <c r="X266">
        <f>VLOOKUP(E266,'General IEC Material'!D:E,2,0)</f>
        <v>4051.463156786489</v>
      </c>
    </row>
    <row r="267" spans="1:24" x14ac:dyDescent="0.3">
      <c r="A267" t="s">
        <v>706</v>
      </c>
      <c r="B267" t="s">
        <v>100</v>
      </c>
      <c r="C267" t="s">
        <v>105</v>
      </c>
      <c r="D267" t="s">
        <v>108</v>
      </c>
      <c r="E267" t="s">
        <v>391</v>
      </c>
      <c r="F267">
        <v>260</v>
      </c>
      <c r="G267">
        <v>260</v>
      </c>
      <c r="H267">
        <v>520</v>
      </c>
      <c r="I267">
        <v>130</v>
      </c>
      <c r="J267">
        <v>460</v>
      </c>
      <c r="K267">
        <v>590</v>
      </c>
      <c r="L267" s="22">
        <f t="shared" si="30"/>
        <v>2.7083333333333335</v>
      </c>
      <c r="M267" s="22">
        <f t="shared" si="30"/>
        <v>2.7083333333333335</v>
      </c>
      <c r="N267" s="23">
        <f t="shared" si="31"/>
        <v>5</v>
      </c>
      <c r="O267" s="23">
        <f t="shared" si="29"/>
        <v>26</v>
      </c>
      <c r="P267" s="23">
        <f t="shared" si="29"/>
        <v>26</v>
      </c>
      <c r="Q267" s="23">
        <f t="shared" si="29"/>
        <v>52</v>
      </c>
      <c r="R267" s="23">
        <f t="shared" si="29"/>
        <v>13</v>
      </c>
      <c r="S267" s="23">
        <f t="shared" si="29"/>
        <v>46</v>
      </c>
      <c r="T267" s="23">
        <f t="shared" si="32"/>
        <v>59</v>
      </c>
      <c r="U267" s="23">
        <f t="shared" si="33"/>
        <v>111</v>
      </c>
      <c r="V267" s="26">
        <f t="shared" si="34"/>
        <v>2.7083333333333335</v>
      </c>
      <c r="W267" s="25">
        <f t="shared" si="35"/>
        <v>39</v>
      </c>
      <c r="X267">
        <f>VLOOKUP(E267,'General IEC Material'!D:E,2,0)</f>
        <v>2901.7289020897115</v>
      </c>
    </row>
    <row r="268" spans="1:24" x14ac:dyDescent="0.3">
      <c r="A268" t="s">
        <v>706</v>
      </c>
      <c r="B268" t="s">
        <v>100</v>
      </c>
      <c r="C268" t="s">
        <v>105</v>
      </c>
      <c r="D268" t="s">
        <v>108</v>
      </c>
      <c r="E268" t="s">
        <v>392</v>
      </c>
      <c r="F268">
        <v>270</v>
      </c>
      <c r="G268">
        <v>270</v>
      </c>
      <c r="H268">
        <v>540</v>
      </c>
      <c r="I268">
        <v>140</v>
      </c>
      <c r="J268">
        <v>470</v>
      </c>
      <c r="K268">
        <v>610</v>
      </c>
      <c r="L268" s="22">
        <f t="shared" si="30"/>
        <v>2.8125</v>
      </c>
      <c r="M268" s="22">
        <f t="shared" si="30"/>
        <v>2.8125</v>
      </c>
      <c r="N268" s="23">
        <f t="shared" si="31"/>
        <v>6</v>
      </c>
      <c r="O268" s="23">
        <f t="shared" si="29"/>
        <v>27</v>
      </c>
      <c r="P268" s="23">
        <f t="shared" si="29"/>
        <v>27</v>
      </c>
      <c r="Q268" s="23">
        <f t="shared" si="29"/>
        <v>54</v>
      </c>
      <c r="R268" s="23">
        <f t="shared" si="29"/>
        <v>14</v>
      </c>
      <c r="S268" s="23">
        <f t="shared" si="29"/>
        <v>47</v>
      </c>
      <c r="T268" s="23">
        <f t="shared" si="32"/>
        <v>61</v>
      </c>
      <c r="U268" s="23">
        <f t="shared" si="33"/>
        <v>115</v>
      </c>
      <c r="V268" s="26">
        <f t="shared" si="34"/>
        <v>2.8125</v>
      </c>
      <c r="W268" s="25">
        <f t="shared" si="35"/>
        <v>41</v>
      </c>
      <c r="X268">
        <f>VLOOKUP(E268,'General IEC Material'!D:E,2,0)</f>
        <v>3774.4117533930603</v>
      </c>
    </row>
    <row r="269" spans="1:24" x14ac:dyDescent="0.3">
      <c r="A269" t="s">
        <v>706</v>
      </c>
      <c r="B269" t="s">
        <v>100</v>
      </c>
      <c r="C269" t="s">
        <v>109</v>
      </c>
      <c r="D269" t="s">
        <v>110</v>
      </c>
      <c r="E269" t="s">
        <v>393</v>
      </c>
      <c r="F269">
        <v>410</v>
      </c>
      <c r="G269">
        <v>410</v>
      </c>
      <c r="H269">
        <v>820</v>
      </c>
      <c r="I269">
        <v>210</v>
      </c>
      <c r="J269">
        <v>710</v>
      </c>
      <c r="K269">
        <v>920</v>
      </c>
      <c r="L269" s="22">
        <f t="shared" si="30"/>
        <v>4.270833333333333</v>
      </c>
      <c r="M269" s="22">
        <f t="shared" si="30"/>
        <v>4.270833333333333</v>
      </c>
      <c r="N269" s="23">
        <f t="shared" si="31"/>
        <v>9</v>
      </c>
      <c r="O269" s="23">
        <f t="shared" si="29"/>
        <v>41</v>
      </c>
      <c r="P269" s="23">
        <f t="shared" si="29"/>
        <v>41</v>
      </c>
      <c r="Q269" s="23">
        <f t="shared" si="29"/>
        <v>82</v>
      </c>
      <c r="R269" s="23">
        <f t="shared" si="29"/>
        <v>21</v>
      </c>
      <c r="S269" s="23">
        <f t="shared" si="29"/>
        <v>71</v>
      </c>
      <c r="T269" s="23">
        <f t="shared" si="32"/>
        <v>92</v>
      </c>
      <c r="U269" s="23">
        <f t="shared" si="33"/>
        <v>174</v>
      </c>
      <c r="V269" s="26">
        <f t="shared" si="34"/>
        <v>4.270833333333333</v>
      </c>
      <c r="W269" s="25">
        <f t="shared" si="35"/>
        <v>62</v>
      </c>
      <c r="X269">
        <f>VLOOKUP(E269,'General IEC Material'!D:E,2,0)</f>
        <v>10356.903927324372</v>
      </c>
    </row>
    <row r="270" spans="1:24" x14ac:dyDescent="0.3">
      <c r="A270" t="s">
        <v>706</v>
      </c>
      <c r="B270" t="s">
        <v>100</v>
      </c>
      <c r="C270" t="s">
        <v>109</v>
      </c>
      <c r="D270" t="s">
        <v>110</v>
      </c>
      <c r="E270" t="s">
        <v>394</v>
      </c>
      <c r="F270">
        <v>240</v>
      </c>
      <c r="G270">
        <v>240</v>
      </c>
      <c r="H270">
        <v>480</v>
      </c>
      <c r="I270">
        <v>120</v>
      </c>
      <c r="J270">
        <v>410</v>
      </c>
      <c r="K270">
        <v>530</v>
      </c>
      <c r="L270" s="22">
        <f t="shared" si="30"/>
        <v>2.5</v>
      </c>
      <c r="M270" s="22">
        <f t="shared" si="30"/>
        <v>2.5</v>
      </c>
      <c r="N270" s="23">
        <f t="shared" si="31"/>
        <v>5</v>
      </c>
      <c r="O270" s="23">
        <f t="shared" ref="O270:S320" si="36">F270/10</f>
        <v>24</v>
      </c>
      <c r="P270" s="23">
        <f t="shared" si="36"/>
        <v>24</v>
      </c>
      <c r="Q270" s="23">
        <f t="shared" si="36"/>
        <v>48</v>
      </c>
      <c r="R270" s="23">
        <f t="shared" si="36"/>
        <v>12</v>
      </c>
      <c r="S270" s="23">
        <f t="shared" si="36"/>
        <v>41</v>
      </c>
      <c r="T270" s="23">
        <f t="shared" si="32"/>
        <v>53</v>
      </c>
      <c r="U270" s="23">
        <f t="shared" si="33"/>
        <v>101</v>
      </c>
      <c r="V270" s="26">
        <f t="shared" si="34"/>
        <v>2.5</v>
      </c>
      <c r="W270" s="25">
        <f t="shared" si="35"/>
        <v>36</v>
      </c>
      <c r="X270">
        <f>VLOOKUP(E270,'General IEC Material'!D:E,2,0)</f>
        <v>6883.6125329147762</v>
      </c>
    </row>
    <row r="271" spans="1:24" x14ac:dyDescent="0.3">
      <c r="A271" t="s">
        <v>706</v>
      </c>
      <c r="B271" t="s">
        <v>100</v>
      </c>
      <c r="C271" t="s">
        <v>109</v>
      </c>
      <c r="D271" t="s">
        <v>110</v>
      </c>
      <c r="E271" t="s">
        <v>395</v>
      </c>
      <c r="F271">
        <v>290</v>
      </c>
      <c r="G271">
        <v>290</v>
      </c>
      <c r="H271">
        <v>580</v>
      </c>
      <c r="I271">
        <v>150</v>
      </c>
      <c r="J271">
        <v>510</v>
      </c>
      <c r="K271">
        <v>660</v>
      </c>
      <c r="L271" s="22">
        <f t="shared" si="30"/>
        <v>3.0208333333333335</v>
      </c>
      <c r="M271" s="22">
        <f t="shared" si="30"/>
        <v>3.0208333333333335</v>
      </c>
      <c r="N271" s="23">
        <f t="shared" si="31"/>
        <v>6</v>
      </c>
      <c r="O271" s="23">
        <f t="shared" si="36"/>
        <v>29</v>
      </c>
      <c r="P271" s="23">
        <f t="shared" si="36"/>
        <v>29</v>
      </c>
      <c r="Q271" s="23">
        <f t="shared" si="36"/>
        <v>58</v>
      </c>
      <c r="R271" s="23">
        <f t="shared" si="36"/>
        <v>15</v>
      </c>
      <c r="S271" s="23">
        <f t="shared" si="36"/>
        <v>51</v>
      </c>
      <c r="T271" s="23">
        <f t="shared" si="32"/>
        <v>66</v>
      </c>
      <c r="U271" s="23">
        <f t="shared" si="33"/>
        <v>124</v>
      </c>
      <c r="V271" s="26">
        <f t="shared" si="34"/>
        <v>3.0208333333333335</v>
      </c>
      <c r="W271" s="25">
        <f t="shared" si="35"/>
        <v>44</v>
      </c>
      <c r="X271">
        <f>VLOOKUP(E271,'General IEC Material'!D:E,2,0)</f>
        <v>6449.5418305103904</v>
      </c>
    </row>
    <row r="272" spans="1:24" x14ac:dyDescent="0.3">
      <c r="A272" t="s">
        <v>706</v>
      </c>
      <c r="B272" t="s">
        <v>100</v>
      </c>
      <c r="C272" t="s">
        <v>109</v>
      </c>
      <c r="D272" t="s">
        <v>110</v>
      </c>
      <c r="E272" t="s">
        <v>396</v>
      </c>
      <c r="F272">
        <v>250</v>
      </c>
      <c r="G272">
        <v>250</v>
      </c>
      <c r="H272">
        <v>500</v>
      </c>
      <c r="I272">
        <v>130</v>
      </c>
      <c r="J272">
        <v>450</v>
      </c>
      <c r="K272">
        <v>580</v>
      </c>
      <c r="L272" s="22">
        <f t="shared" si="30"/>
        <v>2.6041666666666665</v>
      </c>
      <c r="M272" s="22">
        <f t="shared" si="30"/>
        <v>2.6041666666666665</v>
      </c>
      <c r="N272" s="23">
        <f t="shared" si="31"/>
        <v>5</v>
      </c>
      <c r="O272" s="23">
        <f t="shared" si="36"/>
        <v>25</v>
      </c>
      <c r="P272" s="23">
        <f t="shared" si="36"/>
        <v>25</v>
      </c>
      <c r="Q272" s="23">
        <f t="shared" si="36"/>
        <v>50</v>
      </c>
      <c r="R272" s="23">
        <f t="shared" si="36"/>
        <v>13</v>
      </c>
      <c r="S272" s="23">
        <f t="shared" si="36"/>
        <v>45</v>
      </c>
      <c r="T272" s="23">
        <f t="shared" si="32"/>
        <v>58</v>
      </c>
      <c r="U272" s="23">
        <f t="shared" si="33"/>
        <v>108</v>
      </c>
      <c r="V272" s="26">
        <f t="shared" si="34"/>
        <v>2.6041666666666665</v>
      </c>
      <c r="W272" s="25">
        <f t="shared" si="35"/>
        <v>38</v>
      </c>
      <c r="X272">
        <f>VLOOKUP(E272,'General IEC Material'!D:E,2,0)</f>
        <v>5735.7697887707927</v>
      </c>
    </row>
    <row r="273" spans="1:24" x14ac:dyDescent="0.3">
      <c r="A273" t="s">
        <v>706</v>
      </c>
      <c r="B273" t="s">
        <v>100</v>
      </c>
      <c r="C273" t="s">
        <v>109</v>
      </c>
      <c r="D273" t="s">
        <v>110</v>
      </c>
      <c r="E273" t="s">
        <v>397</v>
      </c>
      <c r="F273">
        <v>200</v>
      </c>
      <c r="G273">
        <v>200</v>
      </c>
      <c r="H273">
        <v>400</v>
      </c>
      <c r="I273">
        <v>100</v>
      </c>
      <c r="J273">
        <v>340</v>
      </c>
      <c r="K273">
        <v>440</v>
      </c>
      <c r="L273" s="22">
        <f t="shared" si="30"/>
        <v>2.0833333333333335</v>
      </c>
      <c r="M273" s="22">
        <f t="shared" si="30"/>
        <v>2.0833333333333335</v>
      </c>
      <c r="N273" s="23">
        <f t="shared" si="31"/>
        <v>4</v>
      </c>
      <c r="O273" s="23">
        <f t="shared" si="36"/>
        <v>20</v>
      </c>
      <c r="P273" s="23">
        <f t="shared" si="36"/>
        <v>20</v>
      </c>
      <c r="Q273" s="23">
        <f t="shared" si="36"/>
        <v>40</v>
      </c>
      <c r="R273" s="23">
        <f t="shared" si="36"/>
        <v>10</v>
      </c>
      <c r="S273" s="23">
        <f t="shared" si="36"/>
        <v>34</v>
      </c>
      <c r="T273" s="23">
        <f t="shared" si="32"/>
        <v>44</v>
      </c>
      <c r="U273" s="23">
        <f t="shared" si="33"/>
        <v>84</v>
      </c>
      <c r="V273" s="26">
        <f t="shared" si="34"/>
        <v>2.0833333333333335</v>
      </c>
      <c r="W273" s="25">
        <f t="shared" si="35"/>
        <v>30</v>
      </c>
      <c r="X273">
        <f>VLOOKUP(E273,'General IEC Material'!D:E,2,0)</f>
        <v>4016.4469006900599</v>
      </c>
    </row>
    <row r="274" spans="1:24" x14ac:dyDescent="0.3">
      <c r="A274" t="s">
        <v>706</v>
      </c>
      <c r="B274" t="s">
        <v>100</v>
      </c>
      <c r="C274" t="s">
        <v>109</v>
      </c>
      <c r="D274" t="s">
        <v>110</v>
      </c>
      <c r="E274" t="s">
        <v>398</v>
      </c>
      <c r="F274">
        <v>190</v>
      </c>
      <c r="G274">
        <v>190</v>
      </c>
      <c r="H274">
        <v>380</v>
      </c>
      <c r="I274">
        <v>100</v>
      </c>
      <c r="J274">
        <v>330</v>
      </c>
      <c r="K274">
        <v>430</v>
      </c>
      <c r="L274" s="22">
        <f t="shared" si="30"/>
        <v>1.9791666666666667</v>
      </c>
      <c r="M274" s="22">
        <f t="shared" si="30"/>
        <v>1.9791666666666667</v>
      </c>
      <c r="N274" s="23">
        <f t="shared" si="31"/>
        <v>4</v>
      </c>
      <c r="O274" s="23">
        <f t="shared" si="36"/>
        <v>19</v>
      </c>
      <c r="P274" s="23">
        <f t="shared" si="36"/>
        <v>19</v>
      </c>
      <c r="Q274" s="23">
        <f t="shared" si="36"/>
        <v>38</v>
      </c>
      <c r="R274" s="23">
        <f t="shared" si="36"/>
        <v>10</v>
      </c>
      <c r="S274" s="23">
        <f t="shared" si="36"/>
        <v>33</v>
      </c>
      <c r="T274" s="23">
        <f t="shared" si="32"/>
        <v>43</v>
      </c>
      <c r="U274" s="23">
        <f t="shared" si="33"/>
        <v>81</v>
      </c>
      <c r="V274" s="26">
        <f t="shared" si="34"/>
        <v>1.9791666666666667</v>
      </c>
      <c r="W274" s="25">
        <f t="shared" si="35"/>
        <v>29</v>
      </c>
      <c r="X274">
        <f>VLOOKUP(E274,'General IEC Material'!D:E,2,0)</f>
        <v>3277.1241011511529</v>
      </c>
    </row>
    <row r="275" spans="1:24" x14ac:dyDescent="0.3">
      <c r="A275" t="s">
        <v>706</v>
      </c>
      <c r="B275" t="s">
        <v>100</v>
      </c>
      <c r="C275" t="s">
        <v>111</v>
      </c>
      <c r="D275" t="s">
        <v>112</v>
      </c>
      <c r="E275" t="s">
        <v>399</v>
      </c>
      <c r="F275">
        <v>250</v>
      </c>
      <c r="G275">
        <v>250</v>
      </c>
      <c r="H275">
        <v>500</v>
      </c>
      <c r="I275">
        <v>130</v>
      </c>
      <c r="J275">
        <v>420</v>
      </c>
      <c r="K275">
        <v>550</v>
      </c>
      <c r="L275" s="22">
        <f t="shared" si="30"/>
        <v>2.6041666666666665</v>
      </c>
      <c r="M275" s="22">
        <f t="shared" si="30"/>
        <v>2.6041666666666665</v>
      </c>
      <c r="N275" s="23">
        <f t="shared" si="31"/>
        <v>5</v>
      </c>
      <c r="O275" s="23">
        <f t="shared" si="36"/>
        <v>25</v>
      </c>
      <c r="P275" s="23">
        <f t="shared" si="36"/>
        <v>25</v>
      </c>
      <c r="Q275" s="23">
        <f t="shared" si="36"/>
        <v>50</v>
      </c>
      <c r="R275" s="23">
        <f t="shared" si="36"/>
        <v>13</v>
      </c>
      <c r="S275" s="23">
        <f t="shared" si="36"/>
        <v>42</v>
      </c>
      <c r="T275" s="23">
        <f t="shared" si="32"/>
        <v>55</v>
      </c>
      <c r="U275" s="23">
        <f t="shared" si="33"/>
        <v>105</v>
      </c>
      <c r="V275" s="26">
        <f t="shared" si="34"/>
        <v>2.6041666666666665</v>
      </c>
      <c r="W275" s="25">
        <f t="shared" si="35"/>
        <v>38</v>
      </c>
      <c r="X275">
        <f>VLOOKUP(E275,'General IEC Material'!D:E,2,0)</f>
        <v>6508.9775671426905</v>
      </c>
    </row>
    <row r="276" spans="1:24" x14ac:dyDescent="0.3">
      <c r="A276" t="s">
        <v>706</v>
      </c>
      <c r="B276" t="s">
        <v>100</v>
      </c>
      <c r="C276" t="s">
        <v>111</v>
      </c>
      <c r="D276" t="s">
        <v>113</v>
      </c>
      <c r="E276" t="s">
        <v>400</v>
      </c>
      <c r="F276">
        <v>170</v>
      </c>
      <c r="G276">
        <v>170</v>
      </c>
      <c r="H276">
        <v>340</v>
      </c>
      <c r="I276">
        <v>90</v>
      </c>
      <c r="J276">
        <v>280</v>
      </c>
      <c r="K276">
        <v>370</v>
      </c>
      <c r="L276" s="22">
        <f t="shared" si="30"/>
        <v>1.7708333333333333</v>
      </c>
      <c r="M276" s="22">
        <f t="shared" si="30"/>
        <v>1.7708333333333333</v>
      </c>
      <c r="N276" s="23">
        <f t="shared" si="31"/>
        <v>4</v>
      </c>
      <c r="O276" s="23">
        <f t="shared" si="36"/>
        <v>17</v>
      </c>
      <c r="P276" s="23">
        <f t="shared" si="36"/>
        <v>17</v>
      </c>
      <c r="Q276" s="23">
        <f t="shared" si="36"/>
        <v>34</v>
      </c>
      <c r="R276" s="23">
        <f t="shared" si="36"/>
        <v>9</v>
      </c>
      <c r="S276" s="23">
        <f t="shared" si="36"/>
        <v>28</v>
      </c>
      <c r="T276" s="23">
        <f t="shared" si="32"/>
        <v>37</v>
      </c>
      <c r="U276" s="23">
        <f t="shared" si="33"/>
        <v>71</v>
      </c>
      <c r="V276" s="26">
        <f t="shared" si="34"/>
        <v>1.7708333333333333</v>
      </c>
      <c r="W276" s="25">
        <f t="shared" si="35"/>
        <v>26</v>
      </c>
      <c r="X276">
        <f>VLOOKUP(E276,'General IEC Material'!D:E,2,0)</f>
        <v>5217.6963951084654</v>
      </c>
    </row>
    <row r="277" spans="1:24" x14ac:dyDescent="0.3">
      <c r="A277" t="s">
        <v>706</v>
      </c>
      <c r="B277" t="s">
        <v>100</v>
      </c>
      <c r="C277" t="s">
        <v>111</v>
      </c>
      <c r="D277" t="s">
        <v>113</v>
      </c>
      <c r="E277" t="s">
        <v>401</v>
      </c>
      <c r="F277">
        <v>350</v>
      </c>
      <c r="G277">
        <v>350</v>
      </c>
      <c r="H277">
        <v>700</v>
      </c>
      <c r="I277">
        <v>180</v>
      </c>
      <c r="J277">
        <v>610</v>
      </c>
      <c r="K277">
        <v>790</v>
      </c>
      <c r="L277" s="22">
        <f t="shared" si="30"/>
        <v>3.6458333333333335</v>
      </c>
      <c r="M277" s="22">
        <f t="shared" si="30"/>
        <v>3.6458333333333335</v>
      </c>
      <c r="N277" s="23">
        <f t="shared" si="31"/>
        <v>7</v>
      </c>
      <c r="O277" s="23">
        <f t="shared" si="36"/>
        <v>35</v>
      </c>
      <c r="P277" s="23">
        <f t="shared" si="36"/>
        <v>35</v>
      </c>
      <c r="Q277" s="23">
        <f t="shared" si="36"/>
        <v>70</v>
      </c>
      <c r="R277" s="23">
        <f t="shared" si="36"/>
        <v>18</v>
      </c>
      <c r="S277" s="23">
        <f t="shared" si="36"/>
        <v>61</v>
      </c>
      <c r="T277" s="23">
        <f t="shared" si="32"/>
        <v>79</v>
      </c>
      <c r="U277" s="23">
        <f t="shared" si="33"/>
        <v>149</v>
      </c>
      <c r="V277" s="26">
        <f t="shared" si="34"/>
        <v>3.6458333333333335</v>
      </c>
      <c r="W277" s="25">
        <f t="shared" si="35"/>
        <v>53</v>
      </c>
      <c r="X277">
        <f>VLOOKUP(E277,'General IEC Material'!D:E,2,0)</f>
        <v>12346.392627159843</v>
      </c>
    </row>
    <row r="278" spans="1:24" x14ac:dyDescent="0.3">
      <c r="A278" t="s">
        <v>706</v>
      </c>
      <c r="B278" t="s">
        <v>100</v>
      </c>
      <c r="C278" t="s">
        <v>111</v>
      </c>
      <c r="D278" t="s">
        <v>113</v>
      </c>
      <c r="E278" t="s">
        <v>402</v>
      </c>
      <c r="F278">
        <v>710</v>
      </c>
      <c r="G278">
        <v>710</v>
      </c>
      <c r="H278">
        <v>1420</v>
      </c>
      <c r="I278">
        <v>360</v>
      </c>
      <c r="J278">
        <v>1250</v>
      </c>
      <c r="K278">
        <v>1610</v>
      </c>
      <c r="L278" s="22">
        <f t="shared" si="30"/>
        <v>7.395833333333333</v>
      </c>
      <c r="M278" s="22">
        <f t="shared" si="30"/>
        <v>7.395833333333333</v>
      </c>
      <c r="N278" s="23">
        <f t="shared" si="31"/>
        <v>15</v>
      </c>
      <c r="O278" s="23">
        <f t="shared" si="36"/>
        <v>71</v>
      </c>
      <c r="P278" s="23">
        <f t="shared" si="36"/>
        <v>71</v>
      </c>
      <c r="Q278" s="23">
        <f t="shared" si="36"/>
        <v>142</v>
      </c>
      <c r="R278" s="23">
        <f t="shared" si="36"/>
        <v>36</v>
      </c>
      <c r="S278" s="23">
        <f t="shared" si="36"/>
        <v>125</v>
      </c>
      <c r="T278" s="23">
        <f t="shared" si="32"/>
        <v>161</v>
      </c>
      <c r="U278" s="23">
        <f t="shared" si="33"/>
        <v>303</v>
      </c>
      <c r="V278" s="26">
        <f t="shared" si="34"/>
        <v>7.395833333333333</v>
      </c>
      <c r="W278" s="25">
        <f t="shared" si="35"/>
        <v>107</v>
      </c>
      <c r="X278">
        <f>VLOOKUP(E278,'General IEC Material'!D:E,2,0)</f>
        <v>19748.548465126929</v>
      </c>
    </row>
    <row r="279" spans="1:24" x14ac:dyDescent="0.3">
      <c r="A279" t="s">
        <v>706</v>
      </c>
      <c r="B279" t="s">
        <v>100</v>
      </c>
      <c r="C279" t="s">
        <v>111</v>
      </c>
      <c r="D279" t="s">
        <v>113</v>
      </c>
      <c r="E279" t="s">
        <v>403</v>
      </c>
      <c r="F279">
        <v>450</v>
      </c>
      <c r="G279">
        <v>450</v>
      </c>
      <c r="H279">
        <v>900</v>
      </c>
      <c r="I279">
        <v>230</v>
      </c>
      <c r="J279">
        <v>790</v>
      </c>
      <c r="K279">
        <v>1020</v>
      </c>
      <c r="L279" s="22">
        <f t="shared" si="30"/>
        <v>4.6875</v>
      </c>
      <c r="M279" s="22">
        <f t="shared" si="30"/>
        <v>4.6875</v>
      </c>
      <c r="N279" s="23">
        <f t="shared" si="31"/>
        <v>9</v>
      </c>
      <c r="O279" s="23">
        <f t="shared" si="36"/>
        <v>45</v>
      </c>
      <c r="P279" s="23">
        <f t="shared" si="36"/>
        <v>45</v>
      </c>
      <c r="Q279" s="23">
        <f t="shared" si="36"/>
        <v>90</v>
      </c>
      <c r="R279" s="23">
        <f t="shared" si="36"/>
        <v>23</v>
      </c>
      <c r="S279" s="23">
        <f t="shared" si="36"/>
        <v>79</v>
      </c>
      <c r="T279" s="23">
        <f t="shared" si="32"/>
        <v>102</v>
      </c>
      <c r="U279" s="23">
        <f t="shared" si="33"/>
        <v>192</v>
      </c>
      <c r="V279" s="26">
        <f t="shared" si="34"/>
        <v>4.6875</v>
      </c>
      <c r="W279" s="25">
        <f t="shared" si="35"/>
        <v>68</v>
      </c>
      <c r="X279">
        <f>VLOOKUP(E279,'General IEC Material'!D:E,2,0)</f>
        <v>14227.1607307461</v>
      </c>
    </row>
    <row r="280" spans="1:24" x14ac:dyDescent="0.3">
      <c r="A280" t="s">
        <v>706</v>
      </c>
      <c r="B280" t="s">
        <v>100</v>
      </c>
      <c r="C280" t="s">
        <v>111</v>
      </c>
      <c r="D280" t="s">
        <v>113</v>
      </c>
      <c r="E280" t="s">
        <v>404</v>
      </c>
      <c r="F280">
        <v>210</v>
      </c>
      <c r="G280">
        <v>210</v>
      </c>
      <c r="H280">
        <v>420</v>
      </c>
      <c r="I280">
        <v>110</v>
      </c>
      <c r="J280">
        <v>360</v>
      </c>
      <c r="K280">
        <v>470</v>
      </c>
      <c r="L280" s="22">
        <f t="shared" si="30"/>
        <v>2.1875</v>
      </c>
      <c r="M280" s="22">
        <f t="shared" si="30"/>
        <v>2.1875</v>
      </c>
      <c r="N280" s="23">
        <f t="shared" si="31"/>
        <v>4</v>
      </c>
      <c r="O280" s="23">
        <f t="shared" si="36"/>
        <v>21</v>
      </c>
      <c r="P280" s="23">
        <f t="shared" si="36"/>
        <v>21</v>
      </c>
      <c r="Q280" s="23">
        <f t="shared" si="36"/>
        <v>42</v>
      </c>
      <c r="R280" s="23">
        <f t="shared" si="36"/>
        <v>11</v>
      </c>
      <c r="S280" s="23">
        <f t="shared" si="36"/>
        <v>36</v>
      </c>
      <c r="T280" s="23">
        <f t="shared" si="32"/>
        <v>47</v>
      </c>
      <c r="U280" s="23">
        <f t="shared" si="33"/>
        <v>89</v>
      </c>
      <c r="V280" s="26">
        <f t="shared" si="34"/>
        <v>2.1875</v>
      </c>
      <c r="W280" s="25">
        <f t="shared" si="35"/>
        <v>32</v>
      </c>
      <c r="X280">
        <f>VLOOKUP(E280,'General IEC Material'!D:E,2,0)</f>
        <v>5593.4463466716979</v>
      </c>
    </row>
    <row r="281" spans="1:24" x14ac:dyDescent="0.3">
      <c r="A281" t="s">
        <v>706</v>
      </c>
      <c r="B281" t="s">
        <v>100</v>
      </c>
      <c r="C281" t="s">
        <v>111</v>
      </c>
      <c r="D281" t="s">
        <v>113</v>
      </c>
      <c r="E281" t="s">
        <v>405</v>
      </c>
      <c r="F281">
        <v>310</v>
      </c>
      <c r="G281">
        <v>310</v>
      </c>
      <c r="H281">
        <v>620</v>
      </c>
      <c r="I281">
        <v>160</v>
      </c>
      <c r="J281">
        <v>550</v>
      </c>
      <c r="K281">
        <v>710</v>
      </c>
      <c r="L281" s="22">
        <f t="shared" si="30"/>
        <v>3.2291666666666665</v>
      </c>
      <c r="M281" s="22">
        <f t="shared" si="30"/>
        <v>3.2291666666666665</v>
      </c>
      <c r="N281" s="23">
        <f t="shared" si="31"/>
        <v>6</v>
      </c>
      <c r="O281" s="23">
        <f t="shared" si="36"/>
        <v>31</v>
      </c>
      <c r="P281" s="23">
        <f t="shared" si="36"/>
        <v>31</v>
      </c>
      <c r="Q281" s="23">
        <f t="shared" si="36"/>
        <v>62</v>
      </c>
      <c r="R281" s="23">
        <f t="shared" si="36"/>
        <v>16</v>
      </c>
      <c r="S281" s="23">
        <f t="shared" si="36"/>
        <v>55</v>
      </c>
      <c r="T281" s="23">
        <f t="shared" si="32"/>
        <v>71</v>
      </c>
      <c r="U281" s="23">
        <f t="shared" si="33"/>
        <v>133</v>
      </c>
      <c r="V281" s="26">
        <f t="shared" si="34"/>
        <v>3.2291666666666665</v>
      </c>
      <c r="W281" s="25">
        <f t="shared" si="35"/>
        <v>47</v>
      </c>
      <c r="X281">
        <f>VLOOKUP(E281,'General IEC Material'!D:E,2,0)</f>
        <v>9037.6672027214609</v>
      </c>
    </row>
    <row r="282" spans="1:24" x14ac:dyDescent="0.3">
      <c r="A282" t="s">
        <v>706</v>
      </c>
      <c r="B282" t="s">
        <v>100</v>
      </c>
      <c r="C282" t="s">
        <v>111</v>
      </c>
      <c r="D282" t="s">
        <v>113</v>
      </c>
      <c r="E282" t="s">
        <v>406</v>
      </c>
      <c r="F282">
        <v>270</v>
      </c>
      <c r="G282">
        <v>270</v>
      </c>
      <c r="H282">
        <v>540</v>
      </c>
      <c r="I282">
        <v>140</v>
      </c>
      <c r="J282">
        <v>470</v>
      </c>
      <c r="K282">
        <v>610</v>
      </c>
      <c r="L282" s="22">
        <f t="shared" si="30"/>
        <v>2.8125</v>
      </c>
      <c r="M282" s="22">
        <f t="shared" si="30"/>
        <v>2.8125</v>
      </c>
      <c r="N282" s="23">
        <f t="shared" si="31"/>
        <v>6</v>
      </c>
      <c r="O282" s="23">
        <f t="shared" si="36"/>
        <v>27</v>
      </c>
      <c r="P282" s="23">
        <f t="shared" si="36"/>
        <v>27</v>
      </c>
      <c r="Q282" s="23">
        <f t="shared" si="36"/>
        <v>54</v>
      </c>
      <c r="R282" s="23">
        <f t="shared" si="36"/>
        <v>14</v>
      </c>
      <c r="S282" s="23">
        <f t="shared" si="36"/>
        <v>47</v>
      </c>
      <c r="T282" s="23">
        <f t="shared" si="32"/>
        <v>61</v>
      </c>
      <c r="U282" s="23">
        <f t="shared" si="33"/>
        <v>115</v>
      </c>
      <c r="V282" s="26">
        <f t="shared" si="34"/>
        <v>2.8125</v>
      </c>
      <c r="W282" s="25">
        <f t="shared" si="35"/>
        <v>41</v>
      </c>
      <c r="X282">
        <f>VLOOKUP(E282,'General IEC Material'!D:E,2,0)</f>
        <v>8202.4155541357723</v>
      </c>
    </row>
    <row r="283" spans="1:24" x14ac:dyDescent="0.3">
      <c r="A283" t="s">
        <v>706</v>
      </c>
      <c r="B283" t="s">
        <v>100</v>
      </c>
      <c r="C283" t="s">
        <v>111</v>
      </c>
      <c r="D283" t="s">
        <v>113</v>
      </c>
      <c r="E283" t="s">
        <v>407</v>
      </c>
      <c r="F283">
        <v>200</v>
      </c>
      <c r="G283">
        <v>200</v>
      </c>
      <c r="H283">
        <v>400</v>
      </c>
      <c r="I283">
        <v>100</v>
      </c>
      <c r="J283">
        <v>350</v>
      </c>
      <c r="K283">
        <v>450</v>
      </c>
      <c r="L283" s="22">
        <f t="shared" si="30"/>
        <v>2.0833333333333335</v>
      </c>
      <c r="M283" s="22">
        <f t="shared" si="30"/>
        <v>2.0833333333333335</v>
      </c>
      <c r="N283" s="23">
        <f t="shared" si="31"/>
        <v>4</v>
      </c>
      <c r="O283" s="23">
        <f t="shared" si="36"/>
        <v>20</v>
      </c>
      <c r="P283" s="23">
        <f t="shared" si="36"/>
        <v>20</v>
      </c>
      <c r="Q283" s="23">
        <f t="shared" si="36"/>
        <v>40</v>
      </c>
      <c r="R283" s="23">
        <f t="shared" si="36"/>
        <v>10</v>
      </c>
      <c r="S283" s="23">
        <f t="shared" si="36"/>
        <v>35</v>
      </c>
      <c r="T283" s="23">
        <f t="shared" si="32"/>
        <v>45</v>
      </c>
      <c r="U283" s="23">
        <f t="shared" si="33"/>
        <v>85</v>
      </c>
      <c r="V283" s="26">
        <f t="shared" si="34"/>
        <v>2.0833333333333335</v>
      </c>
      <c r="W283" s="25">
        <f t="shared" si="35"/>
        <v>30</v>
      </c>
      <c r="X283">
        <f>VLOOKUP(E283,'General IEC Material'!D:E,2,0)</f>
        <v>6047.1918725673922</v>
      </c>
    </row>
    <row r="284" spans="1:24" x14ac:dyDescent="0.3">
      <c r="A284" t="s">
        <v>706</v>
      </c>
      <c r="B284" t="s">
        <v>100</v>
      </c>
      <c r="C284" t="s">
        <v>111</v>
      </c>
      <c r="D284" t="s">
        <v>113</v>
      </c>
      <c r="E284" t="s">
        <v>408</v>
      </c>
      <c r="F284">
        <v>310</v>
      </c>
      <c r="G284">
        <v>310</v>
      </c>
      <c r="H284">
        <v>620</v>
      </c>
      <c r="I284">
        <v>160</v>
      </c>
      <c r="J284">
        <v>550</v>
      </c>
      <c r="K284">
        <v>710</v>
      </c>
      <c r="L284" s="22">
        <f t="shared" si="30"/>
        <v>3.2291666666666665</v>
      </c>
      <c r="M284" s="22">
        <f t="shared" si="30"/>
        <v>3.2291666666666665</v>
      </c>
      <c r="N284" s="23">
        <f t="shared" si="31"/>
        <v>6</v>
      </c>
      <c r="O284" s="23">
        <f t="shared" si="36"/>
        <v>31</v>
      </c>
      <c r="P284" s="23">
        <f t="shared" si="36"/>
        <v>31</v>
      </c>
      <c r="Q284" s="23">
        <f t="shared" si="36"/>
        <v>62</v>
      </c>
      <c r="R284" s="23">
        <f t="shared" si="36"/>
        <v>16</v>
      </c>
      <c r="S284" s="23">
        <f t="shared" si="36"/>
        <v>55</v>
      </c>
      <c r="T284" s="23">
        <f t="shared" si="32"/>
        <v>71</v>
      </c>
      <c r="U284" s="23">
        <f t="shared" si="33"/>
        <v>133</v>
      </c>
      <c r="V284" s="26">
        <f t="shared" si="34"/>
        <v>3.2291666666666665</v>
      </c>
      <c r="W284" s="25">
        <f t="shared" si="35"/>
        <v>47</v>
      </c>
      <c r="X284">
        <f>VLOOKUP(E284,'General IEC Material'!D:E,2,0)</f>
        <v>8841.17114951228</v>
      </c>
    </row>
    <row r="285" spans="1:24" x14ac:dyDescent="0.3">
      <c r="A285" t="s">
        <v>706</v>
      </c>
      <c r="B285" t="s">
        <v>100</v>
      </c>
      <c r="C285" t="s">
        <v>111</v>
      </c>
      <c r="D285" t="s">
        <v>114</v>
      </c>
      <c r="E285" t="s">
        <v>409</v>
      </c>
      <c r="F285">
        <v>280</v>
      </c>
      <c r="G285">
        <v>280</v>
      </c>
      <c r="H285">
        <v>560</v>
      </c>
      <c r="I285">
        <v>140</v>
      </c>
      <c r="J285">
        <v>480</v>
      </c>
      <c r="K285">
        <v>620</v>
      </c>
      <c r="L285" s="22">
        <f t="shared" si="30"/>
        <v>2.9166666666666665</v>
      </c>
      <c r="M285" s="22">
        <f t="shared" si="30"/>
        <v>2.9166666666666665</v>
      </c>
      <c r="N285" s="23">
        <f t="shared" si="31"/>
        <v>6</v>
      </c>
      <c r="O285" s="23">
        <f t="shared" si="36"/>
        <v>28</v>
      </c>
      <c r="P285" s="23">
        <f t="shared" si="36"/>
        <v>28</v>
      </c>
      <c r="Q285" s="23">
        <f t="shared" si="36"/>
        <v>56</v>
      </c>
      <c r="R285" s="23">
        <f t="shared" si="36"/>
        <v>14</v>
      </c>
      <c r="S285" s="23">
        <f t="shared" si="36"/>
        <v>48</v>
      </c>
      <c r="T285" s="23">
        <f t="shared" si="32"/>
        <v>62</v>
      </c>
      <c r="U285" s="23">
        <f t="shared" si="33"/>
        <v>118</v>
      </c>
      <c r="V285" s="26">
        <f t="shared" si="34"/>
        <v>2.9166666666666665</v>
      </c>
      <c r="W285" s="25">
        <f t="shared" si="35"/>
        <v>42</v>
      </c>
      <c r="X285">
        <f>VLOOKUP(E285,'General IEC Material'!D:E,2,0)</f>
        <v>6984.0456900889076</v>
      </c>
    </row>
    <row r="286" spans="1:24" x14ac:dyDescent="0.3">
      <c r="A286" t="s">
        <v>706</v>
      </c>
      <c r="B286" t="s">
        <v>100</v>
      </c>
      <c r="C286" t="s">
        <v>111</v>
      </c>
      <c r="D286" t="s">
        <v>115</v>
      </c>
      <c r="E286" t="s">
        <v>410</v>
      </c>
      <c r="F286">
        <v>350</v>
      </c>
      <c r="G286">
        <v>350</v>
      </c>
      <c r="H286">
        <v>700</v>
      </c>
      <c r="I286">
        <v>180</v>
      </c>
      <c r="J286">
        <v>610</v>
      </c>
      <c r="K286">
        <v>790</v>
      </c>
      <c r="L286" s="22">
        <f t="shared" si="30"/>
        <v>3.6458333333333335</v>
      </c>
      <c r="M286" s="22">
        <f t="shared" si="30"/>
        <v>3.6458333333333335</v>
      </c>
      <c r="N286" s="23">
        <f t="shared" si="31"/>
        <v>7</v>
      </c>
      <c r="O286" s="23">
        <f t="shared" si="36"/>
        <v>35</v>
      </c>
      <c r="P286" s="23">
        <f t="shared" si="36"/>
        <v>35</v>
      </c>
      <c r="Q286" s="23">
        <f t="shared" si="36"/>
        <v>70</v>
      </c>
      <c r="R286" s="23">
        <f t="shared" si="36"/>
        <v>18</v>
      </c>
      <c r="S286" s="23">
        <f t="shared" si="36"/>
        <v>61</v>
      </c>
      <c r="T286" s="23">
        <f t="shared" si="32"/>
        <v>79</v>
      </c>
      <c r="U286" s="23">
        <f t="shared" si="33"/>
        <v>149</v>
      </c>
      <c r="V286" s="26">
        <f t="shared" si="34"/>
        <v>3.6458333333333335</v>
      </c>
      <c r="W286" s="25">
        <f t="shared" si="35"/>
        <v>53</v>
      </c>
      <c r="X286">
        <f>VLOOKUP(E286,'General IEC Material'!D:E,2,0)</f>
        <v>9539.6672370245469</v>
      </c>
    </row>
    <row r="287" spans="1:24" x14ac:dyDescent="0.3">
      <c r="A287" t="s">
        <v>706</v>
      </c>
      <c r="B287" t="s">
        <v>100</v>
      </c>
      <c r="C287" t="s">
        <v>111</v>
      </c>
      <c r="D287" t="s">
        <v>115</v>
      </c>
      <c r="E287" t="s">
        <v>411</v>
      </c>
      <c r="F287">
        <v>300</v>
      </c>
      <c r="G287">
        <v>300</v>
      </c>
      <c r="H287">
        <v>600</v>
      </c>
      <c r="I287">
        <v>150</v>
      </c>
      <c r="J287">
        <v>510</v>
      </c>
      <c r="K287">
        <v>660</v>
      </c>
      <c r="L287" s="22">
        <f t="shared" si="30"/>
        <v>3.125</v>
      </c>
      <c r="M287" s="22">
        <f t="shared" si="30"/>
        <v>3.125</v>
      </c>
      <c r="N287" s="23">
        <f t="shared" si="31"/>
        <v>6</v>
      </c>
      <c r="O287" s="23">
        <f t="shared" si="36"/>
        <v>30</v>
      </c>
      <c r="P287" s="23">
        <f t="shared" si="36"/>
        <v>30</v>
      </c>
      <c r="Q287" s="23">
        <f t="shared" si="36"/>
        <v>60</v>
      </c>
      <c r="R287" s="23">
        <f t="shared" si="36"/>
        <v>15</v>
      </c>
      <c r="S287" s="23">
        <f t="shared" si="36"/>
        <v>51</v>
      </c>
      <c r="T287" s="23">
        <f t="shared" si="32"/>
        <v>66</v>
      </c>
      <c r="U287" s="23">
        <f t="shared" si="33"/>
        <v>126</v>
      </c>
      <c r="V287" s="26">
        <f t="shared" si="34"/>
        <v>3.125</v>
      </c>
      <c r="W287" s="25">
        <f t="shared" si="35"/>
        <v>45</v>
      </c>
      <c r="X287">
        <f>VLOOKUP(E287,'General IEC Material'!D:E,2,0)</f>
        <v>9370.364435316691</v>
      </c>
    </row>
    <row r="288" spans="1:24" x14ac:dyDescent="0.3">
      <c r="A288" t="s">
        <v>706</v>
      </c>
      <c r="B288" t="s">
        <v>100</v>
      </c>
      <c r="C288" t="s">
        <v>116</v>
      </c>
      <c r="D288" t="s">
        <v>117</v>
      </c>
      <c r="E288" t="s">
        <v>412</v>
      </c>
      <c r="F288">
        <v>360</v>
      </c>
      <c r="G288">
        <v>360</v>
      </c>
      <c r="H288">
        <v>720</v>
      </c>
      <c r="I288">
        <v>180</v>
      </c>
      <c r="J288">
        <v>640</v>
      </c>
      <c r="K288">
        <v>820</v>
      </c>
      <c r="L288" s="22">
        <f t="shared" si="30"/>
        <v>3.75</v>
      </c>
      <c r="M288" s="22">
        <f t="shared" si="30"/>
        <v>3.75</v>
      </c>
      <c r="N288" s="23">
        <f t="shared" si="31"/>
        <v>8</v>
      </c>
      <c r="O288" s="23">
        <f t="shared" si="36"/>
        <v>36</v>
      </c>
      <c r="P288" s="23">
        <f t="shared" si="36"/>
        <v>36</v>
      </c>
      <c r="Q288" s="23">
        <f t="shared" si="36"/>
        <v>72</v>
      </c>
      <c r="R288" s="23">
        <f t="shared" si="36"/>
        <v>18</v>
      </c>
      <c r="S288" s="23">
        <f t="shared" si="36"/>
        <v>64</v>
      </c>
      <c r="T288" s="23">
        <f t="shared" si="32"/>
        <v>82</v>
      </c>
      <c r="U288" s="23">
        <f t="shared" si="33"/>
        <v>154</v>
      </c>
      <c r="V288" s="26">
        <f t="shared" si="34"/>
        <v>3.75</v>
      </c>
      <c r="W288" s="25">
        <f t="shared" si="35"/>
        <v>54</v>
      </c>
      <c r="X288">
        <f>VLOOKUP(E288,'General IEC Material'!D:E,2,0)</f>
        <v>6828.5122529813725</v>
      </c>
    </row>
    <row r="289" spans="1:24" x14ac:dyDescent="0.3">
      <c r="A289" t="s">
        <v>706</v>
      </c>
      <c r="B289" t="s">
        <v>100</v>
      </c>
      <c r="C289" t="s">
        <v>116</v>
      </c>
      <c r="D289" t="s">
        <v>117</v>
      </c>
      <c r="E289" t="s">
        <v>413</v>
      </c>
      <c r="F289">
        <v>280</v>
      </c>
      <c r="G289">
        <v>280</v>
      </c>
      <c r="H289">
        <v>560</v>
      </c>
      <c r="I289">
        <v>140</v>
      </c>
      <c r="J289">
        <v>480</v>
      </c>
      <c r="K289">
        <v>620</v>
      </c>
      <c r="L289" s="22">
        <f t="shared" si="30"/>
        <v>2.9166666666666665</v>
      </c>
      <c r="M289" s="22">
        <f t="shared" si="30"/>
        <v>2.9166666666666665</v>
      </c>
      <c r="N289" s="23">
        <f t="shared" si="31"/>
        <v>6</v>
      </c>
      <c r="O289" s="23">
        <f t="shared" si="36"/>
        <v>28</v>
      </c>
      <c r="P289" s="23">
        <f t="shared" si="36"/>
        <v>28</v>
      </c>
      <c r="Q289" s="23">
        <f t="shared" si="36"/>
        <v>56</v>
      </c>
      <c r="R289" s="23">
        <f t="shared" si="36"/>
        <v>14</v>
      </c>
      <c r="S289" s="23">
        <f t="shared" si="36"/>
        <v>48</v>
      </c>
      <c r="T289" s="23">
        <f t="shared" si="32"/>
        <v>62</v>
      </c>
      <c r="U289" s="23">
        <f t="shared" si="33"/>
        <v>118</v>
      </c>
      <c r="V289" s="26">
        <f t="shared" si="34"/>
        <v>2.9166666666666665</v>
      </c>
      <c r="W289" s="25">
        <f t="shared" si="35"/>
        <v>42</v>
      </c>
      <c r="X289">
        <f>VLOOKUP(E289,'General IEC Material'!D:E,2,0)</f>
        <v>5828.3656288722186</v>
      </c>
    </row>
    <row r="290" spans="1:24" x14ac:dyDescent="0.3">
      <c r="A290" t="s">
        <v>706</v>
      </c>
      <c r="B290" t="s">
        <v>100</v>
      </c>
      <c r="C290" t="s">
        <v>116</v>
      </c>
      <c r="D290" t="s">
        <v>117</v>
      </c>
      <c r="E290" t="s">
        <v>414</v>
      </c>
      <c r="F290">
        <v>240</v>
      </c>
      <c r="G290">
        <v>240</v>
      </c>
      <c r="H290">
        <v>480</v>
      </c>
      <c r="I290">
        <v>120</v>
      </c>
      <c r="J290">
        <v>420</v>
      </c>
      <c r="K290">
        <v>540</v>
      </c>
      <c r="L290" s="22">
        <f t="shared" si="30"/>
        <v>2.5</v>
      </c>
      <c r="M290" s="22">
        <f t="shared" si="30"/>
        <v>2.5</v>
      </c>
      <c r="N290" s="23">
        <f t="shared" si="31"/>
        <v>5</v>
      </c>
      <c r="O290" s="23">
        <f t="shared" si="36"/>
        <v>24</v>
      </c>
      <c r="P290" s="23">
        <f t="shared" si="36"/>
        <v>24</v>
      </c>
      <c r="Q290" s="23">
        <f t="shared" si="36"/>
        <v>48</v>
      </c>
      <c r="R290" s="23">
        <f t="shared" si="36"/>
        <v>12</v>
      </c>
      <c r="S290" s="23">
        <f t="shared" si="36"/>
        <v>42</v>
      </c>
      <c r="T290" s="23">
        <f t="shared" si="32"/>
        <v>54</v>
      </c>
      <c r="U290" s="23">
        <f t="shared" si="33"/>
        <v>102</v>
      </c>
      <c r="V290" s="26">
        <f t="shared" si="34"/>
        <v>2.5</v>
      </c>
      <c r="W290" s="25">
        <f t="shared" si="35"/>
        <v>36</v>
      </c>
      <c r="X290">
        <f>VLOOKUP(E290,'General IEC Material'!D:E,2,0)</f>
        <v>3990.5152135012286</v>
      </c>
    </row>
    <row r="291" spans="1:24" x14ac:dyDescent="0.3">
      <c r="A291" t="s">
        <v>706</v>
      </c>
      <c r="B291" t="s">
        <v>100</v>
      </c>
      <c r="C291" t="s">
        <v>116</v>
      </c>
      <c r="D291" t="s">
        <v>118</v>
      </c>
      <c r="E291" t="s">
        <v>415</v>
      </c>
      <c r="F291">
        <v>150</v>
      </c>
      <c r="G291">
        <v>150</v>
      </c>
      <c r="H291">
        <v>300</v>
      </c>
      <c r="I291">
        <v>80</v>
      </c>
      <c r="J291">
        <v>240</v>
      </c>
      <c r="K291">
        <v>320</v>
      </c>
      <c r="L291" s="22">
        <f t="shared" si="30"/>
        <v>1.5625</v>
      </c>
      <c r="M291" s="22">
        <f t="shared" si="30"/>
        <v>1.5625</v>
      </c>
      <c r="N291" s="23">
        <f t="shared" si="31"/>
        <v>3</v>
      </c>
      <c r="O291" s="23">
        <f t="shared" si="36"/>
        <v>15</v>
      </c>
      <c r="P291" s="23">
        <f t="shared" si="36"/>
        <v>15</v>
      </c>
      <c r="Q291" s="23">
        <f t="shared" si="36"/>
        <v>30</v>
      </c>
      <c r="R291" s="23">
        <f t="shared" si="36"/>
        <v>8</v>
      </c>
      <c r="S291" s="23">
        <f t="shared" si="36"/>
        <v>24</v>
      </c>
      <c r="T291" s="23">
        <f t="shared" si="32"/>
        <v>32</v>
      </c>
      <c r="U291" s="23">
        <f t="shared" si="33"/>
        <v>62</v>
      </c>
      <c r="V291" s="26">
        <f t="shared" si="34"/>
        <v>1.5625</v>
      </c>
      <c r="W291" s="25">
        <f t="shared" si="35"/>
        <v>23</v>
      </c>
      <c r="X291">
        <f>VLOOKUP(E291,'General IEC Material'!D:E,2,0)</f>
        <v>2745.3133269046129</v>
      </c>
    </row>
    <row r="292" spans="1:24" x14ac:dyDescent="0.3">
      <c r="A292" t="s">
        <v>706</v>
      </c>
      <c r="B292" t="s">
        <v>100</v>
      </c>
      <c r="C292" t="s">
        <v>116</v>
      </c>
      <c r="D292" t="s">
        <v>118</v>
      </c>
      <c r="E292" t="s">
        <v>416</v>
      </c>
      <c r="F292">
        <v>170</v>
      </c>
      <c r="G292">
        <v>170</v>
      </c>
      <c r="H292">
        <v>340</v>
      </c>
      <c r="I292">
        <v>90</v>
      </c>
      <c r="J292">
        <v>280</v>
      </c>
      <c r="K292">
        <v>370</v>
      </c>
      <c r="L292" s="22">
        <f t="shared" si="30"/>
        <v>1.7708333333333333</v>
      </c>
      <c r="M292" s="22">
        <f t="shared" si="30"/>
        <v>1.7708333333333333</v>
      </c>
      <c r="N292" s="23">
        <f t="shared" si="31"/>
        <v>4</v>
      </c>
      <c r="O292" s="23">
        <f t="shared" si="36"/>
        <v>17</v>
      </c>
      <c r="P292" s="23">
        <f t="shared" si="36"/>
        <v>17</v>
      </c>
      <c r="Q292" s="23">
        <f t="shared" si="36"/>
        <v>34</v>
      </c>
      <c r="R292" s="23">
        <f t="shared" si="36"/>
        <v>9</v>
      </c>
      <c r="S292" s="23">
        <f t="shared" si="36"/>
        <v>28</v>
      </c>
      <c r="T292" s="23">
        <f t="shared" si="32"/>
        <v>37</v>
      </c>
      <c r="U292" s="23">
        <f t="shared" si="33"/>
        <v>71</v>
      </c>
      <c r="V292" s="26">
        <f t="shared" si="34"/>
        <v>1.7708333333333333</v>
      </c>
      <c r="W292" s="25">
        <f t="shared" si="35"/>
        <v>26</v>
      </c>
      <c r="X292">
        <f>VLOOKUP(E292,'General IEC Material'!D:E,2,0)</f>
        <v>3124.2858666138372</v>
      </c>
    </row>
    <row r="293" spans="1:24" x14ac:dyDescent="0.3">
      <c r="A293" t="s">
        <v>706</v>
      </c>
      <c r="B293" t="s">
        <v>100</v>
      </c>
      <c r="C293" t="s">
        <v>116</v>
      </c>
      <c r="D293" t="s">
        <v>118</v>
      </c>
      <c r="E293" t="s">
        <v>417</v>
      </c>
      <c r="F293">
        <v>240</v>
      </c>
      <c r="G293">
        <v>240</v>
      </c>
      <c r="H293">
        <v>480</v>
      </c>
      <c r="I293">
        <v>120</v>
      </c>
      <c r="J293">
        <v>420</v>
      </c>
      <c r="K293">
        <v>540</v>
      </c>
      <c r="L293" s="22">
        <f t="shared" si="30"/>
        <v>2.5</v>
      </c>
      <c r="M293" s="22">
        <f t="shared" si="30"/>
        <v>2.5</v>
      </c>
      <c r="N293" s="23">
        <f t="shared" si="31"/>
        <v>5</v>
      </c>
      <c r="O293" s="23">
        <f t="shared" si="36"/>
        <v>24</v>
      </c>
      <c r="P293" s="23">
        <f t="shared" si="36"/>
        <v>24</v>
      </c>
      <c r="Q293" s="23">
        <f t="shared" si="36"/>
        <v>48</v>
      </c>
      <c r="R293" s="23">
        <f t="shared" si="36"/>
        <v>12</v>
      </c>
      <c r="S293" s="23">
        <f t="shared" si="36"/>
        <v>42</v>
      </c>
      <c r="T293" s="23">
        <f t="shared" si="32"/>
        <v>54</v>
      </c>
      <c r="U293" s="23">
        <f t="shared" si="33"/>
        <v>102</v>
      </c>
      <c r="V293" s="26">
        <f t="shared" si="34"/>
        <v>2.5</v>
      </c>
      <c r="W293" s="25">
        <f t="shared" si="35"/>
        <v>36</v>
      </c>
      <c r="X293">
        <f>VLOOKUP(E293,'General IEC Material'!D:E,2,0)</f>
        <v>3719.9341081877674</v>
      </c>
    </row>
    <row r="294" spans="1:24" x14ac:dyDescent="0.3">
      <c r="A294" t="s">
        <v>706</v>
      </c>
      <c r="B294" t="s">
        <v>100</v>
      </c>
      <c r="C294" t="s">
        <v>119</v>
      </c>
      <c r="D294" t="s">
        <v>120</v>
      </c>
      <c r="E294" t="s">
        <v>418</v>
      </c>
      <c r="F294">
        <v>400</v>
      </c>
      <c r="G294">
        <v>400</v>
      </c>
      <c r="H294">
        <v>800</v>
      </c>
      <c r="I294">
        <v>200</v>
      </c>
      <c r="J294">
        <v>700</v>
      </c>
      <c r="K294">
        <v>900</v>
      </c>
      <c r="L294" s="22">
        <f t="shared" si="30"/>
        <v>4.166666666666667</v>
      </c>
      <c r="M294" s="22">
        <f t="shared" si="30"/>
        <v>4.166666666666667</v>
      </c>
      <c r="N294" s="23">
        <f t="shared" si="31"/>
        <v>8</v>
      </c>
      <c r="O294" s="23">
        <f t="shared" si="36"/>
        <v>40</v>
      </c>
      <c r="P294" s="23">
        <f t="shared" si="36"/>
        <v>40</v>
      </c>
      <c r="Q294" s="23">
        <f t="shared" si="36"/>
        <v>80</v>
      </c>
      <c r="R294" s="23">
        <f t="shared" si="36"/>
        <v>20</v>
      </c>
      <c r="S294" s="23">
        <f t="shared" si="36"/>
        <v>70</v>
      </c>
      <c r="T294" s="23">
        <f t="shared" si="32"/>
        <v>90</v>
      </c>
      <c r="U294" s="23">
        <f t="shared" si="33"/>
        <v>170</v>
      </c>
      <c r="V294" s="26">
        <f t="shared" si="34"/>
        <v>4.166666666666667</v>
      </c>
      <c r="W294" s="25">
        <f t="shared" si="35"/>
        <v>60</v>
      </c>
      <c r="X294">
        <f>VLOOKUP(E294,'General IEC Material'!D:E,2,0)</f>
        <v>8175.6129993369877</v>
      </c>
    </row>
    <row r="295" spans="1:24" x14ac:dyDescent="0.3">
      <c r="A295" t="s">
        <v>706</v>
      </c>
      <c r="B295" t="s">
        <v>100</v>
      </c>
      <c r="C295" t="s">
        <v>119</v>
      </c>
      <c r="D295" t="s">
        <v>121</v>
      </c>
      <c r="E295" t="s">
        <v>419</v>
      </c>
      <c r="F295">
        <v>270</v>
      </c>
      <c r="G295">
        <v>270</v>
      </c>
      <c r="H295">
        <v>540</v>
      </c>
      <c r="I295">
        <v>140</v>
      </c>
      <c r="J295">
        <v>470</v>
      </c>
      <c r="K295">
        <v>610</v>
      </c>
      <c r="L295" s="22">
        <f t="shared" si="30"/>
        <v>2.8125</v>
      </c>
      <c r="M295" s="22">
        <f t="shared" si="30"/>
        <v>2.8125</v>
      </c>
      <c r="N295" s="23">
        <f t="shared" si="31"/>
        <v>6</v>
      </c>
      <c r="O295" s="23">
        <f t="shared" si="36"/>
        <v>27</v>
      </c>
      <c r="P295" s="23">
        <f t="shared" si="36"/>
        <v>27</v>
      </c>
      <c r="Q295" s="23">
        <f t="shared" si="36"/>
        <v>54</v>
      </c>
      <c r="R295" s="23">
        <f t="shared" si="36"/>
        <v>14</v>
      </c>
      <c r="S295" s="23">
        <f t="shared" si="36"/>
        <v>47</v>
      </c>
      <c r="T295" s="23">
        <f t="shared" si="32"/>
        <v>61</v>
      </c>
      <c r="U295" s="23">
        <f t="shared" si="33"/>
        <v>115</v>
      </c>
      <c r="V295" s="26">
        <f t="shared" si="34"/>
        <v>2.8125</v>
      </c>
      <c r="W295" s="25">
        <f t="shared" si="35"/>
        <v>41</v>
      </c>
      <c r="X295">
        <f>VLOOKUP(E295,'General IEC Material'!D:E,2,0)</f>
        <v>6301.3270164524365</v>
      </c>
    </row>
    <row r="296" spans="1:24" x14ac:dyDescent="0.3">
      <c r="A296" t="s">
        <v>706</v>
      </c>
      <c r="B296" t="s">
        <v>100</v>
      </c>
      <c r="C296" t="s">
        <v>119</v>
      </c>
      <c r="D296" t="s">
        <v>122</v>
      </c>
      <c r="E296" t="s">
        <v>420</v>
      </c>
      <c r="F296">
        <v>180</v>
      </c>
      <c r="G296">
        <v>180</v>
      </c>
      <c r="H296">
        <v>360</v>
      </c>
      <c r="I296">
        <v>90</v>
      </c>
      <c r="J296">
        <v>290</v>
      </c>
      <c r="K296">
        <v>380</v>
      </c>
      <c r="L296" s="22">
        <f t="shared" si="30"/>
        <v>1.875</v>
      </c>
      <c r="M296" s="22">
        <f t="shared" si="30"/>
        <v>1.875</v>
      </c>
      <c r="N296" s="23">
        <f t="shared" si="31"/>
        <v>4</v>
      </c>
      <c r="O296" s="23">
        <f t="shared" si="36"/>
        <v>18</v>
      </c>
      <c r="P296" s="23">
        <f t="shared" si="36"/>
        <v>18</v>
      </c>
      <c r="Q296" s="23">
        <f t="shared" si="36"/>
        <v>36</v>
      </c>
      <c r="R296" s="23">
        <f t="shared" si="36"/>
        <v>9</v>
      </c>
      <c r="S296" s="23">
        <f t="shared" si="36"/>
        <v>29</v>
      </c>
      <c r="T296" s="23">
        <f t="shared" si="32"/>
        <v>38</v>
      </c>
      <c r="U296" s="23">
        <f t="shared" si="33"/>
        <v>74</v>
      </c>
      <c r="V296" s="26">
        <f t="shared" si="34"/>
        <v>1.875</v>
      </c>
      <c r="W296" s="25">
        <f t="shared" si="35"/>
        <v>27</v>
      </c>
      <c r="X296">
        <f>VLOOKUP(E296,'General IEC Material'!D:E,2,0)</f>
        <v>2700.9687671273323</v>
      </c>
    </row>
    <row r="297" spans="1:24" x14ac:dyDescent="0.3">
      <c r="A297" t="s">
        <v>706</v>
      </c>
      <c r="B297" t="s">
        <v>100</v>
      </c>
      <c r="C297" t="s">
        <v>119</v>
      </c>
      <c r="D297" t="s">
        <v>122</v>
      </c>
      <c r="E297" t="s">
        <v>421</v>
      </c>
      <c r="F297">
        <v>320</v>
      </c>
      <c r="G297">
        <v>320</v>
      </c>
      <c r="H297">
        <v>640</v>
      </c>
      <c r="I297">
        <v>160</v>
      </c>
      <c r="J297">
        <v>560</v>
      </c>
      <c r="K297">
        <v>720</v>
      </c>
      <c r="L297" s="22">
        <f t="shared" si="30"/>
        <v>3.3333333333333335</v>
      </c>
      <c r="M297" s="22">
        <f t="shared" si="30"/>
        <v>3.3333333333333335</v>
      </c>
      <c r="N297" s="23">
        <f t="shared" si="31"/>
        <v>7</v>
      </c>
      <c r="O297" s="23">
        <f t="shared" si="36"/>
        <v>32</v>
      </c>
      <c r="P297" s="23">
        <f t="shared" si="36"/>
        <v>32</v>
      </c>
      <c r="Q297" s="23">
        <f t="shared" si="36"/>
        <v>64</v>
      </c>
      <c r="R297" s="23">
        <f t="shared" si="36"/>
        <v>16</v>
      </c>
      <c r="S297" s="23">
        <f t="shared" si="36"/>
        <v>56</v>
      </c>
      <c r="T297" s="23">
        <f t="shared" si="32"/>
        <v>72</v>
      </c>
      <c r="U297" s="23">
        <f t="shared" si="33"/>
        <v>136</v>
      </c>
      <c r="V297" s="26">
        <f t="shared" si="34"/>
        <v>3.3333333333333335</v>
      </c>
      <c r="W297" s="25">
        <f t="shared" si="35"/>
        <v>48</v>
      </c>
      <c r="X297">
        <f>VLOOKUP(E297,'General IEC Material'!D:E,2,0)</f>
        <v>4608.4339608738901</v>
      </c>
    </row>
    <row r="298" spans="1:24" x14ac:dyDescent="0.3">
      <c r="A298" t="s">
        <v>706</v>
      </c>
      <c r="B298" t="s">
        <v>100</v>
      </c>
      <c r="C298" t="s">
        <v>119</v>
      </c>
      <c r="D298" t="s">
        <v>122</v>
      </c>
      <c r="E298" t="s">
        <v>422</v>
      </c>
      <c r="F298">
        <v>200</v>
      </c>
      <c r="G298">
        <v>200</v>
      </c>
      <c r="H298">
        <v>400</v>
      </c>
      <c r="I298">
        <v>100</v>
      </c>
      <c r="J298">
        <v>340</v>
      </c>
      <c r="K298">
        <v>440</v>
      </c>
      <c r="L298" s="22">
        <f t="shared" si="30"/>
        <v>2.0833333333333335</v>
      </c>
      <c r="M298" s="22">
        <f t="shared" si="30"/>
        <v>2.0833333333333335</v>
      </c>
      <c r="N298" s="23">
        <f t="shared" si="31"/>
        <v>4</v>
      </c>
      <c r="O298" s="23">
        <f t="shared" si="36"/>
        <v>20</v>
      </c>
      <c r="P298" s="23">
        <f t="shared" si="36"/>
        <v>20</v>
      </c>
      <c r="Q298" s="23">
        <f t="shared" si="36"/>
        <v>40</v>
      </c>
      <c r="R298" s="23">
        <f t="shared" si="36"/>
        <v>10</v>
      </c>
      <c r="S298" s="23">
        <f t="shared" si="36"/>
        <v>34</v>
      </c>
      <c r="T298" s="23">
        <f t="shared" si="32"/>
        <v>44</v>
      </c>
      <c r="U298" s="23">
        <f t="shared" si="33"/>
        <v>84</v>
      </c>
      <c r="V298" s="26">
        <f t="shared" si="34"/>
        <v>2.0833333333333335</v>
      </c>
      <c r="W298" s="25">
        <f t="shared" si="35"/>
        <v>30</v>
      </c>
      <c r="X298">
        <f>VLOOKUP(E298,'General IEC Material'!D:E,2,0)</f>
        <v>3555.310590379388</v>
      </c>
    </row>
    <row r="299" spans="1:24" x14ac:dyDescent="0.3">
      <c r="A299" t="s">
        <v>706</v>
      </c>
      <c r="B299" t="s">
        <v>100</v>
      </c>
      <c r="C299" t="s">
        <v>119</v>
      </c>
      <c r="D299" t="s">
        <v>122</v>
      </c>
      <c r="E299" t="s">
        <v>423</v>
      </c>
      <c r="F299">
        <v>270</v>
      </c>
      <c r="G299">
        <v>270</v>
      </c>
      <c r="H299">
        <v>540</v>
      </c>
      <c r="I299">
        <v>140</v>
      </c>
      <c r="J299">
        <v>470</v>
      </c>
      <c r="K299">
        <v>610</v>
      </c>
      <c r="L299" s="22">
        <f t="shared" si="30"/>
        <v>2.8125</v>
      </c>
      <c r="M299" s="22">
        <f t="shared" si="30"/>
        <v>2.8125</v>
      </c>
      <c r="N299" s="23">
        <f t="shared" si="31"/>
        <v>6</v>
      </c>
      <c r="O299" s="23">
        <f t="shared" si="36"/>
        <v>27</v>
      </c>
      <c r="P299" s="23">
        <f t="shared" si="36"/>
        <v>27</v>
      </c>
      <c r="Q299" s="23">
        <f t="shared" si="36"/>
        <v>54</v>
      </c>
      <c r="R299" s="23">
        <f t="shared" si="36"/>
        <v>14</v>
      </c>
      <c r="S299" s="23">
        <f t="shared" si="36"/>
        <v>47</v>
      </c>
      <c r="T299" s="23">
        <f t="shared" si="32"/>
        <v>61</v>
      </c>
      <c r="U299" s="23">
        <f t="shared" si="33"/>
        <v>115</v>
      </c>
      <c r="V299" s="26">
        <f t="shared" si="34"/>
        <v>2.8125</v>
      </c>
      <c r="W299" s="25">
        <f t="shared" si="35"/>
        <v>41</v>
      </c>
      <c r="X299">
        <f>VLOOKUP(E299,'General IEC Material'!D:E,2,0)</f>
        <v>5254.6493864936219</v>
      </c>
    </row>
    <row r="300" spans="1:24" x14ac:dyDescent="0.3">
      <c r="A300" t="s">
        <v>706</v>
      </c>
      <c r="B300" t="s">
        <v>123</v>
      </c>
      <c r="C300" t="s">
        <v>124</v>
      </c>
      <c r="D300" t="s">
        <v>125</v>
      </c>
      <c r="E300" t="s">
        <v>424</v>
      </c>
      <c r="F300">
        <v>200</v>
      </c>
      <c r="G300">
        <v>200</v>
      </c>
      <c r="H300">
        <v>400</v>
      </c>
      <c r="I300">
        <v>100</v>
      </c>
      <c r="J300">
        <v>350</v>
      </c>
      <c r="K300">
        <v>450</v>
      </c>
      <c r="L300" s="22">
        <f t="shared" si="30"/>
        <v>2.0833333333333335</v>
      </c>
      <c r="M300" s="22">
        <f t="shared" si="30"/>
        <v>2.0833333333333335</v>
      </c>
      <c r="N300" s="23">
        <f t="shared" si="31"/>
        <v>4</v>
      </c>
      <c r="O300" s="23">
        <f t="shared" si="36"/>
        <v>20</v>
      </c>
      <c r="P300" s="23">
        <f t="shared" si="36"/>
        <v>20</v>
      </c>
      <c r="Q300" s="23">
        <f t="shared" si="36"/>
        <v>40</v>
      </c>
      <c r="R300" s="23">
        <f t="shared" si="36"/>
        <v>10</v>
      </c>
      <c r="S300" s="23">
        <f t="shared" si="36"/>
        <v>35</v>
      </c>
      <c r="T300" s="23">
        <f t="shared" si="32"/>
        <v>45</v>
      </c>
      <c r="U300" s="23">
        <f t="shared" si="33"/>
        <v>85</v>
      </c>
      <c r="V300" s="26">
        <f t="shared" si="34"/>
        <v>2.0833333333333335</v>
      </c>
      <c r="W300" s="25">
        <f t="shared" si="35"/>
        <v>30</v>
      </c>
      <c r="X300">
        <f>VLOOKUP(E300,'General IEC Material'!D:E,2,0)</f>
        <v>4360.0387904740601</v>
      </c>
    </row>
    <row r="301" spans="1:24" x14ac:dyDescent="0.3">
      <c r="A301" t="s">
        <v>706</v>
      </c>
      <c r="B301" t="s">
        <v>123</v>
      </c>
      <c r="C301" t="s">
        <v>124</v>
      </c>
      <c r="D301" t="s">
        <v>125</v>
      </c>
      <c r="E301" t="s">
        <v>425</v>
      </c>
      <c r="F301">
        <v>390</v>
      </c>
      <c r="G301">
        <v>390</v>
      </c>
      <c r="H301">
        <v>780</v>
      </c>
      <c r="I301">
        <v>200</v>
      </c>
      <c r="J301">
        <v>690</v>
      </c>
      <c r="K301">
        <v>890</v>
      </c>
      <c r="L301" s="22">
        <f t="shared" si="30"/>
        <v>4.0625</v>
      </c>
      <c r="M301" s="22">
        <f t="shared" si="30"/>
        <v>4.0625</v>
      </c>
      <c r="N301" s="23">
        <f t="shared" si="31"/>
        <v>8</v>
      </c>
      <c r="O301" s="23">
        <f t="shared" si="36"/>
        <v>39</v>
      </c>
      <c r="P301" s="23">
        <f t="shared" si="36"/>
        <v>39</v>
      </c>
      <c r="Q301" s="23">
        <f t="shared" si="36"/>
        <v>78</v>
      </c>
      <c r="R301" s="23">
        <f t="shared" si="36"/>
        <v>20</v>
      </c>
      <c r="S301" s="23">
        <f t="shared" si="36"/>
        <v>69</v>
      </c>
      <c r="T301" s="23">
        <f t="shared" si="32"/>
        <v>89</v>
      </c>
      <c r="U301" s="23">
        <f t="shared" si="33"/>
        <v>167</v>
      </c>
      <c r="V301" s="26">
        <f t="shared" si="34"/>
        <v>4.0625</v>
      </c>
      <c r="W301" s="25">
        <f t="shared" si="35"/>
        <v>59</v>
      </c>
      <c r="X301">
        <f>VLOOKUP(E301,'General IEC Material'!D:E,2,0)</f>
        <v>7179.6178214123984</v>
      </c>
    </row>
    <row r="302" spans="1:24" x14ac:dyDescent="0.3">
      <c r="A302" t="s">
        <v>706</v>
      </c>
      <c r="B302" t="s">
        <v>123</v>
      </c>
      <c r="C302" t="s">
        <v>124</v>
      </c>
      <c r="D302" t="s">
        <v>125</v>
      </c>
      <c r="E302" t="s">
        <v>426</v>
      </c>
      <c r="F302">
        <v>390</v>
      </c>
      <c r="G302">
        <v>390</v>
      </c>
      <c r="H302">
        <v>780</v>
      </c>
      <c r="I302">
        <v>200</v>
      </c>
      <c r="J302">
        <v>690</v>
      </c>
      <c r="K302">
        <v>890</v>
      </c>
      <c r="L302" s="22">
        <f t="shared" si="30"/>
        <v>4.0625</v>
      </c>
      <c r="M302" s="22">
        <f t="shared" si="30"/>
        <v>4.0625</v>
      </c>
      <c r="N302" s="23">
        <f t="shared" si="31"/>
        <v>8</v>
      </c>
      <c r="O302" s="23">
        <f t="shared" si="36"/>
        <v>39</v>
      </c>
      <c r="P302" s="23">
        <f t="shared" si="36"/>
        <v>39</v>
      </c>
      <c r="Q302" s="23">
        <f t="shared" si="36"/>
        <v>78</v>
      </c>
      <c r="R302" s="23">
        <f t="shared" si="36"/>
        <v>20</v>
      </c>
      <c r="S302" s="23">
        <f t="shared" si="36"/>
        <v>69</v>
      </c>
      <c r="T302" s="23">
        <f t="shared" si="32"/>
        <v>89</v>
      </c>
      <c r="U302" s="23">
        <f t="shared" si="33"/>
        <v>167</v>
      </c>
      <c r="V302" s="26">
        <f t="shared" si="34"/>
        <v>4.0625</v>
      </c>
      <c r="W302" s="25">
        <f t="shared" si="35"/>
        <v>59</v>
      </c>
      <c r="X302">
        <f>VLOOKUP(E302,'General IEC Material'!D:E,2,0)</f>
        <v>9662.4718897053663</v>
      </c>
    </row>
    <row r="303" spans="1:24" x14ac:dyDescent="0.3">
      <c r="A303" t="s">
        <v>706</v>
      </c>
      <c r="B303" t="s">
        <v>123</v>
      </c>
      <c r="C303" t="s">
        <v>124</v>
      </c>
      <c r="D303" t="s">
        <v>125</v>
      </c>
      <c r="E303" t="s">
        <v>427</v>
      </c>
      <c r="F303">
        <v>290</v>
      </c>
      <c r="G303">
        <v>290</v>
      </c>
      <c r="H303">
        <v>580</v>
      </c>
      <c r="I303">
        <v>150</v>
      </c>
      <c r="J303">
        <v>500</v>
      </c>
      <c r="K303">
        <v>650</v>
      </c>
      <c r="L303" s="22">
        <f t="shared" si="30"/>
        <v>3.0208333333333335</v>
      </c>
      <c r="M303" s="22">
        <f t="shared" si="30"/>
        <v>3.0208333333333335</v>
      </c>
      <c r="N303" s="23">
        <f t="shared" si="31"/>
        <v>6</v>
      </c>
      <c r="O303" s="23">
        <f t="shared" si="36"/>
        <v>29</v>
      </c>
      <c r="P303" s="23">
        <f t="shared" si="36"/>
        <v>29</v>
      </c>
      <c r="Q303" s="23">
        <f t="shared" si="36"/>
        <v>58</v>
      </c>
      <c r="R303" s="23">
        <f t="shared" si="36"/>
        <v>15</v>
      </c>
      <c r="S303" s="23">
        <f t="shared" si="36"/>
        <v>50</v>
      </c>
      <c r="T303" s="23">
        <f t="shared" si="32"/>
        <v>65</v>
      </c>
      <c r="U303" s="23">
        <f t="shared" si="33"/>
        <v>123</v>
      </c>
      <c r="V303" s="26">
        <f t="shared" si="34"/>
        <v>3.0208333333333335</v>
      </c>
      <c r="W303" s="25">
        <f t="shared" si="35"/>
        <v>44</v>
      </c>
      <c r="X303">
        <f>VLOOKUP(E303,'General IEC Material'!D:E,2,0)</f>
        <v>5877.1963147843671</v>
      </c>
    </row>
    <row r="304" spans="1:24" x14ac:dyDescent="0.3">
      <c r="A304" t="s">
        <v>706</v>
      </c>
      <c r="B304" t="s">
        <v>123</v>
      </c>
      <c r="C304" t="s">
        <v>124</v>
      </c>
      <c r="D304" t="s">
        <v>125</v>
      </c>
      <c r="E304" t="s">
        <v>428</v>
      </c>
      <c r="F304">
        <v>310</v>
      </c>
      <c r="G304">
        <v>310</v>
      </c>
      <c r="H304">
        <v>620</v>
      </c>
      <c r="I304">
        <v>160</v>
      </c>
      <c r="J304">
        <v>520</v>
      </c>
      <c r="K304">
        <v>680</v>
      </c>
      <c r="L304" s="22">
        <f t="shared" si="30"/>
        <v>3.2291666666666665</v>
      </c>
      <c r="M304" s="22">
        <f t="shared" si="30"/>
        <v>3.2291666666666665</v>
      </c>
      <c r="N304" s="23">
        <f t="shared" si="31"/>
        <v>6</v>
      </c>
      <c r="O304" s="23">
        <f t="shared" si="36"/>
        <v>31</v>
      </c>
      <c r="P304" s="23">
        <f t="shared" si="36"/>
        <v>31</v>
      </c>
      <c r="Q304" s="23">
        <f t="shared" si="36"/>
        <v>62</v>
      </c>
      <c r="R304" s="23">
        <f t="shared" si="36"/>
        <v>16</v>
      </c>
      <c r="S304" s="23">
        <f t="shared" si="36"/>
        <v>52</v>
      </c>
      <c r="T304" s="23">
        <f t="shared" si="32"/>
        <v>68</v>
      </c>
      <c r="U304" s="23">
        <f t="shared" si="33"/>
        <v>130</v>
      </c>
      <c r="V304" s="26">
        <f t="shared" si="34"/>
        <v>3.2291666666666665</v>
      </c>
      <c r="W304" s="25">
        <f t="shared" si="35"/>
        <v>47</v>
      </c>
      <c r="X304">
        <f>VLOOKUP(E304,'General IEC Material'!D:E,2,0)</f>
        <v>6646.1677212166469</v>
      </c>
    </row>
    <row r="305" spans="1:24" x14ac:dyDescent="0.3">
      <c r="A305" t="s">
        <v>706</v>
      </c>
      <c r="B305" t="s">
        <v>123</v>
      </c>
      <c r="C305" t="s">
        <v>124</v>
      </c>
      <c r="D305" t="s">
        <v>125</v>
      </c>
      <c r="E305" t="s">
        <v>429</v>
      </c>
      <c r="F305">
        <v>330</v>
      </c>
      <c r="G305">
        <v>330</v>
      </c>
      <c r="H305">
        <v>660</v>
      </c>
      <c r="I305">
        <v>170</v>
      </c>
      <c r="J305">
        <v>590</v>
      </c>
      <c r="K305">
        <v>760</v>
      </c>
      <c r="L305" s="22">
        <f t="shared" si="30"/>
        <v>3.4375</v>
      </c>
      <c r="M305" s="22">
        <f t="shared" si="30"/>
        <v>3.4375</v>
      </c>
      <c r="N305" s="23">
        <f t="shared" si="31"/>
        <v>7</v>
      </c>
      <c r="O305" s="23">
        <f t="shared" si="36"/>
        <v>33</v>
      </c>
      <c r="P305" s="23">
        <f t="shared" si="36"/>
        <v>33</v>
      </c>
      <c r="Q305" s="23">
        <f t="shared" si="36"/>
        <v>66</v>
      </c>
      <c r="R305" s="23">
        <f t="shared" si="36"/>
        <v>17</v>
      </c>
      <c r="S305" s="23">
        <f t="shared" si="36"/>
        <v>59</v>
      </c>
      <c r="T305" s="23">
        <f t="shared" si="32"/>
        <v>76</v>
      </c>
      <c r="U305" s="23">
        <f t="shared" si="33"/>
        <v>142</v>
      </c>
      <c r="V305" s="26">
        <f t="shared" si="34"/>
        <v>3.4375</v>
      </c>
      <c r="W305" s="25">
        <f t="shared" si="35"/>
        <v>50</v>
      </c>
      <c r="X305">
        <f>VLOOKUP(E305,'General IEC Material'!D:E,2,0)</f>
        <v>8443.0299566232825</v>
      </c>
    </row>
    <row r="306" spans="1:24" x14ac:dyDescent="0.3">
      <c r="A306" t="s">
        <v>706</v>
      </c>
      <c r="B306" t="s">
        <v>123</v>
      </c>
      <c r="C306" t="s">
        <v>124</v>
      </c>
      <c r="D306" t="s">
        <v>125</v>
      </c>
      <c r="E306" t="s">
        <v>430</v>
      </c>
      <c r="F306">
        <v>260</v>
      </c>
      <c r="G306">
        <v>260</v>
      </c>
      <c r="H306">
        <v>520</v>
      </c>
      <c r="I306">
        <v>130</v>
      </c>
      <c r="J306">
        <v>430</v>
      </c>
      <c r="K306">
        <v>560</v>
      </c>
      <c r="L306" s="22">
        <f t="shared" si="30"/>
        <v>2.7083333333333335</v>
      </c>
      <c r="M306" s="22">
        <f t="shared" si="30"/>
        <v>2.7083333333333335</v>
      </c>
      <c r="N306" s="23">
        <f t="shared" si="31"/>
        <v>5</v>
      </c>
      <c r="O306" s="23">
        <f t="shared" si="36"/>
        <v>26</v>
      </c>
      <c r="P306" s="23">
        <f t="shared" si="36"/>
        <v>26</v>
      </c>
      <c r="Q306" s="23">
        <f t="shared" si="36"/>
        <v>52</v>
      </c>
      <c r="R306" s="23">
        <f t="shared" si="36"/>
        <v>13</v>
      </c>
      <c r="S306" s="23">
        <f t="shared" si="36"/>
        <v>43</v>
      </c>
      <c r="T306" s="23">
        <f t="shared" si="32"/>
        <v>56</v>
      </c>
      <c r="U306" s="23">
        <f t="shared" si="33"/>
        <v>108</v>
      </c>
      <c r="V306" s="26">
        <f t="shared" si="34"/>
        <v>2.7083333333333335</v>
      </c>
      <c r="W306" s="25">
        <f t="shared" si="35"/>
        <v>39</v>
      </c>
      <c r="X306">
        <f>VLOOKUP(E306,'General IEC Material'!D:E,2,0)</f>
        <v>5448.0089723961337</v>
      </c>
    </row>
    <row r="307" spans="1:24" x14ac:dyDescent="0.3">
      <c r="A307" t="s">
        <v>706</v>
      </c>
      <c r="B307" t="s">
        <v>123</v>
      </c>
      <c r="C307" t="s">
        <v>124</v>
      </c>
      <c r="D307" t="s">
        <v>125</v>
      </c>
      <c r="E307" t="s">
        <v>431</v>
      </c>
      <c r="F307">
        <v>480</v>
      </c>
      <c r="G307">
        <v>480</v>
      </c>
      <c r="H307">
        <v>960</v>
      </c>
      <c r="I307">
        <v>240</v>
      </c>
      <c r="J307">
        <v>870</v>
      </c>
      <c r="K307">
        <v>1110</v>
      </c>
      <c r="L307" s="22">
        <f t="shared" si="30"/>
        <v>5</v>
      </c>
      <c r="M307" s="22">
        <f t="shared" si="30"/>
        <v>5</v>
      </c>
      <c r="N307" s="23">
        <f t="shared" si="31"/>
        <v>10</v>
      </c>
      <c r="O307" s="23">
        <f t="shared" si="36"/>
        <v>48</v>
      </c>
      <c r="P307" s="23">
        <f t="shared" si="36"/>
        <v>48</v>
      </c>
      <c r="Q307" s="23">
        <f t="shared" si="36"/>
        <v>96</v>
      </c>
      <c r="R307" s="23">
        <f t="shared" si="36"/>
        <v>24</v>
      </c>
      <c r="S307" s="23">
        <f t="shared" si="36"/>
        <v>87</v>
      </c>
      <c r="T307" s="23">
        <f t="shared" si="32"/>
        <v>111</v>
      </c>
      <c r="U307" s="23">
        <f t="shared" si="33"/>
        <v>207</v>
      </c>
      <c r="V307" s="26">
        <f t="shared" si="34"/>
        <v>5</v>
      </c>
      <c r="W307" s="25">
        <f t="shared" si="35"/>
        <v>72</v>
      </c>
      <c r="X307">
        <f>VLOOKUP(E307,'General IEC Material'!D:E,2,0)</f>
        <v>8723.2854542473633</v>
      </c>
    </row>
    <row r="308" spans="1:24" x14ac:dyDescent="0.3">
      <c r="A308" t="s">
        <v>706</v>
      </c>
      <c r="B308" t="s">
        <v>123</v>
      </c>
      <c r="C308" t="s">
        <v>124</v>
      </c>
      <c r="D308" t="s">
        <v>125</v>
      </c>
      <c r="E308" t="s">
        <v>432</v>
      </c>
      <c r="F308">
        <v>350</v>
      </c>
      <c r="G308">
        <v>350</v>
      </c>
      <c r="H308">
        <v>700</v>
      </c>
      <c r="I308">
        <v>180</v>
      </c>
      <c r="J308">
        <v>610</v>
      </c>
      <c r="K308">
        <v>790</v>
      </c>
      <c r="L308" s="22">
        <f t="shared" si="30"/>
        <v>3.6458333333333335</v>
      </c>
      <c r="M308" s="22">
        <f t="shared" si="30"/>
        <v>3.6458333333333335</v>
      </c>
      <c r="N308" s="23">
        <f t="shared" si="31"/>
        <v>7</v>
      </c>
      <c r="O308" s="23">
        <f t="shared" si="36"/>
        <v>35</v>
      </c>
      <c r="P308" s="23">
        <f t="shared" si="36"/>
        <v>35</v>
      </c>
      <c r="Q308" s="23">
        <f t="shared" si="36"/>
        <v>70</v>
      </c>
      <c r="R308" s="23">
        <f t="shared" si="36"/>
        <v>18</v>
      </c>
      <c r="S308" s="23">
        <f t="shared" si="36"/>
        <v>61</v>
      </c>
      <c r="T308" s="23">
        <f t="shared" si="32"/>
        <v>79</v>
      </c>
      <c r="U308" s="23">
        <f t="shared" si="33"/>
        <v>149</v>
      </c>
      <c r="V308" s="26">
        <f t="shared" si="34"/>
        <v>3.6458333333333335</v>
      </c>
      <c r="W308" s="25">
        <f t="shared" si="35"/>
        <v>53</v>
      </c>
      <c r="X308">
        <f>VLOOKUP(E308,'General IEC Material'!D:E,2,0)</f>
        <v>4826.7062223450685</v>
      </c>
    </row>
    <row r="309" spans="1:24" x14ac:dyDescent="0.3">
      <c r="A309" t="s">
        <v>706</v>
      </c>
      <c r="B309" t="s">
        <v>123</v>
      </c>
      <c r="C309" t="s">
        <v>124</v>
      </c>
      <c r="D309" t="s">
        <v>125</v>
      </c>
      <c r="E309" t="s">
        <v>433</v>
      </c>
      <c r="F309">
        <v>360</v>
      </c>
      <c r="G309">
        <v>360</v>
      </c>
      <c r="H309">
        <v>720</v>
      </c>
      <c r="I309">
        <v>180</v>
      </c>
      <c r="J309">
        <v>630</v>
      </c>
      <c r="K309">
        <v>810</v>
      </c>
      <c r="L309" s="22">
        <f t="shared" si="30"/>
        <v>3.75</v>
      </c>
      <c r="M309" s="22">
        <f t="shared" si="30"/>
        <v>3.75</v>
      </c>
      <c r="N309" s="23">
        <f t="shared" si="31"/>
        <v>8</v>
      </c>
      <c r="O309" s="23">
        <f t="shared" si="36"/>
        <v>36</v>
      </c>
      <c r="P309" s="23">
        <f t="shared" si="36"/>
        <v>36</v>
      </c>
      <c r="Q309" s="23">
        <f t="shared" si="36"/>
        <v>72</v>
      </c>
      <c r="R309" s="23">
        <f t="shared" si="36"/>
        <v>18</v>
      </c>
      <c r="S309" s="23">
        <f t="shared" si="36"/>
        <v>63</v>
      </c>
      <c r="T309" s="23">
        <f t="shared" si="32"/>
        <v>81</v>
      </c>
      <c r="U309" s="23">
        <f t="shared" si="33"/>
        <v>153</v>
      </c>
      <c r="V309" s="26">
        <f t="shared" si="34"/>
        <v>3.75</v>
      </c>
      <c r="W309" s="25">
        <f t="shared" si="35"/>
        <v>54</v>
      </c>
      <c r="X309">
        <f>VLOOKUP(E309,'General IEC Material'!D:E,2,0)</f>
        <v>10227.12958970177</v>
      </c>
    </row>
    <row r="310" spans="1:24" x14ac:dyDescent="0.3">
      <c r="A310" t="s">
        <v>706</v>
      </c>
      <c r="B310" t="s">
        <v>123</v>
      </c>
      <c r="C310" t="s">
        <v>124</v>
      </c>
      <c r="D310" t="s">
        <v>126</v>
      </c>
      <c r="E310" t="s">
        <v>434</v>
      </c>
      <c r="F310">
        <v>190</v>
      </c>
      <c r="G310">
        <v>190</v>
      </c>
      <c r="H310">
        <v>380</v>
      </c>
      <c r="I310">
        <v>100</v>
      </c>
      <c r="J310">
        <v>320</v>
      </c>
      <c r="K310">
        <v>420</v>
      </c>
      <c r="L310" s="22">
        <f t="shared" si="30"/>
        <v>1.9791666666666667</v>
      </c>
      <c r="M310" s="22">
        <f t="shared" si="30"/>
        <v>1.9791666666666667</v>
      </c>
      <c r="N310" s="23">
        <f t="shared" si="31"/>
        <v>4</v>
      </c>
      <c r="O310" s="23">
        <f t="shared" si="36"/>
        <v>19</v>
      </c>
      <c r="P310" s="23">
        <f t="shared" si="36"/>
        <v>19</v>
      </c>
      <c r="Q310" s="23">
        <f t="shared" si="36"/>
        <v>38</v>
      </c>
      <c r="R310" s="23">
        <f t="shared" si="36"/>
        <v>10</v>
      </c>
      <c r="S310" s="23">
        <f t="shared" si="36"/>
        <v>32</v>
      </c>
      <c r="T310" s="23">
        <f t="shared" si="32"/>
        <v>42</v>
      </c>
      <c r="U310" s="23">
        <f t="shared" si="33"/>
        <v>80</v>
      </c>
      <c r="V310" s="26">
        <f t="shared" si="34"/>
        <v>1.9791666666666667</v>
      </c>
      <c r="W310" s="25">
        <f t="shared" si="35"/>
        <v>29</v>
      </c>
      <c r="X310">
        <f>VLOOKUP(E310,'General IEC Material'!D:E,2,0)</f>
        <v>4349.7425527298801</v>
      </c>
    </row>
    <row r="311" spans="1:24" x14ac:dyDescent="0.3">
      <c r="A311" t="s">
        <v>706</v>
      </c>
      <c r="B311" t="s">
        <v>123</v>
      </c>
      <c r="C311" t="s">
        <v>124</v>
      </c>
      <c r="D311" t="s">
        <v>126</v>
      </c>
      <c r="E311" t="s">
        <v>435</v>
      </c>
      <c r="F311">
        <v>400</v>
      </c>
      <c r="G311">
        <v>400</v>
      </c>
      <c r="H311">
        <v>800</v>
      </c>
      <c r="I311">
        <v>200</v>
      </c>
      <c r="J311">
        <v>700</v>
      </c>
      <c r="K311">
        <v>900</v>
      </c>
      <c r="L311" s="22">
        <f t="shared" si="30"/>
        <v>4.166666666666667</v>
      </c>
      <c r="M311" s="22">
        <f t="shared" si="30"/>
        <v>4.166666666666667</v>
      </c>
      <c r="N311" s="23">
        <f t="shared" si="31"/>
        <v>8</v>
      </c>
      <c r="O311" s="23">
        <f t="shared" si="36"/>
        <v>40</v>
      </c>
      <c r="P311" s="23">
        <f t="shared" si="36"/>
        <v>40</v>
      </c>
      <c r="Q311" s="23">
        <f t="shared" si="36"/>
        <v>80</v>
      </c>
      <c r="R311" s="23">
        <f t="shared" si="36"/>
        <v>20</v>
      </c>
      <c r="S311" s="23">
        <f t="shared" si="36"/>
        <v>70</v>
      </c>
      <c r="T311" s="23">
        <f t="shared" si="32"/>
        <v>90</v>
      </c>
      <c r="U311" s="23">
        <f t="shared" si="33"/>
        <v>170</v>
      </c>
      <c r="V311" s="26">
        <f t="shared" si="34"/>
        <v>4.166666666666667</v>
      </c>
      <c r="W311" s="25">
        <f t="shared" si="35"/>
        <v>60</v>
      </c>
      <c r="X311">
        <f>VLOOKUP(E311,'General IEC Material'!D:E,2,0)</f>
        <v>9048.7007529564344</v>
      </c>
    </row>
    <row r="312" spans="1:24" x14ac:dyDescent="0.3">
      <c r="A312" t="s">
        <v>706</v>
      </c>
      <c r="B312" t="s">
        <v>123</v>
      </c>
      <c r="C312" t="s">
        <v>124</v>
      </c>
      <c r="D312" t="s">
        <v>126</v>
      </c>
      <c r="E312" t="s">
        <v>436</v>
      </c>
      <c r="F312">
        <v>350</v>
      </c>
      <c r="G312">
        <v>350</v>
      </c>
      <c r="H312">
        <v>700</v>
      </c>
      <c r="I312">
        <v>180</v>
      </c>
      <c r="J312">
        <v>610</v>
      </c>
      <c r="K312">
        <v>790</v>
      </c>
      <c r="L312" s="22">
        <f t="shared" si="30"/>
        <v>3.6458333333333335</v>
      </c>
      <c r="M312" s="22">
        <f t="shared" si="30"/>
        <v>3.6458333333333335</v>
      </c>
      <c r="N312" s="23">
        <f t="shared" si="31"/>
        <v>7</v>
      </c>
      <c r="O312" s="23">
        <f t="shared" si="36"/>
        <v>35</v>
      </c>
      <c r="P312" s="23">
        <f t="shared" si="36"/>
        <v>35</v>
      </c>
      <c r="Q312" s="23">
        <f t="shared" si="36"/>
        <v>70</v>
      </c>
      <c r="R312" s="23">
        <f t="shared" si="36"/>
        <v>18</v>
      </c>
      <c r="S312" s="23">
        <f t="shared" si="36"/>
        <v>61</v>
      </c>
      <c r="T312" s="23">
        <f t="shared" si="32"/>
        <v>79</v>
      </c>
      <c r="U312" s="23">
        <f t="shared" si="33"/>
        <v>149</v>
      </c>
      <c r="V312" s="26">
        <f t="shared" si="34"/>
        <v>3.6458333333333335</v>
      </c>
      <c r="W312" s="25">
        <f t="shared" si="35"/>
        <v>53</v>
      </c>
      <c r="X312">
        <f>VLOOKUP(E312,'General IEC Material'!D:E,2,0)</f>
        <v>6392.0204030503883</v>
      </c>
    </row>
    <row r="313" spans="1:24" x14ac:dyDescent="0.3">
      <c r="A313" t="s">
        <v>706</v>
      </c>
      <c r="B313" t="s">
        <v>123</v>
      </c>
      <c r="C313" t="s">
        <v>127</v>
      </c>
      <c r="D313" t="s">
        <v>128</v>
      </c>
      <c r="E313" t="s">
        <v>437</v>
      </c>
      <c r="F313">
        <v>330</v>
      </c>
      <c r="G313">
        <v>330</v>
      </c>
      <c r="H313">
        <v>660</v>
      </c>
      <c r="I313">
        <v>170</v>
      </c>
      <c r="J313">
        <v>590</v>
      </c>
      <c r="K313">
        <v>760</v>
      </c>
      <c r="L313" s="22">
        <f t="shared" si="30"/>
        <v>3.4375</v>
      </c>
      <c r="M313" s="22">
        <f t="shared" si="30"/>
        <v>3.4375</v>
      </c>
      <c r="N313" s="23">
        <f t="shared" si="31"/>
        <v>7</v>
      </c>
      <c r="O313" s="23">
        <f t="shared" si="36"/>
        <v>33</v>
      </c>
      <c r="P313" s="23">
        <f t="shared" si="36"/>
        <v>33</v>
      </c>
      <c r="Q313" s="23">
        <f t="shared" si="36"/>
        <v>66</v>
      </c>
      <c r="R313" s="23">
        <f t="shared" si="36"/>
        <v>17</v>
      </c>
      <c r="S313" s="23">
        <f t="shared" si="36"/>
        <v>59</v>
      </c>
      <c r="T313" s="23">
        <f t="shared" si="32"/>
        <v>76</v>
      </c>
      <c r="U313" s="23">
        <f t="shared" si="33"/>
        <v>142</v>
      </c>
      <c r="V313" s="26">
        <f t="shared" si="34"/>
        <v>3.4375</v>
      </c>
      <c r="W313" s="25">
        <f t="shared" si="35"/>
        <v>50</v>
      </c>
      <c r="X313">
        <f>VLOOKUP(E313,'General IEC Material'!D:E,2,0)</f>
        <v>400</v>
      </c>
    </row>
    <row r="314" spans="1:24" x14ac:dyDescent="0.3">
      <c r="A314" t="s">
        <v>706</v>
      </c>
      <c r="B314" t="s">
        <v>123</v>
      </c>
      <c r="C314" t="s">
        <v>127</v>
      </c>
      <c r="D314" t="s">
        <v>128</v>
      </c>
      <c r="E314" t="s">
        <v>438</v>
      </c>
      <c r="F314">
        <v>570</v>
      </c>
      <c r="G314">
        <v>570</v>
      </c>
      <c r="H314">
        <v>1140</v>
      </c>
      <c r="I314">
        <v>290</v>
      </c>
      <c r="J314">
        <v>1030</v>
      </c>
      <c r="K314">
        <v>1320</v>
      </c>
      <c r="L314" s="22">
        <f t="shared" si="30"/>
        <v>5.9375</v>
      </c>
      <c r="M314" s="22">
        <f t="shared" si="30"/>
        <v>5.9375</v>
      </c>
      <c r="N314" s="23">
        <f t="shared" si="31"/>
        <v>12</v>
      </c>
      <c r="O314" s="23">
        <f t="shared" si="36"/>
        <v>57</v>
      </c>
      <c r="P314" s="23">
        <f t="shared" si="36"/>
        <v>57</v>
      </c>
      <c r="Q314" s="23">
        <f t="shared" si="36"/>
        <v>114</v>
      </c>
      <c r="R314" s="23">
        <f t="shared" si="36"/>
        <v>29</v>
      </c>
      <c r="S314" s="23">
        <f t="shared" si="36"/>
        <v>103</v>
      </c>
      <c r="T314" s="23">
        <f t="shared" si="32"/>
        <v>132</v>
      </c>
      <c r="U314" s="23">
        <f t="shared" si="33"/>
        <v>246</v>
      </c>
      <c r="V314" s="26">
        <f t="shared" si="34"/>
        <v>5.9375</v>
      </c>
      <c r="W314" s="25">
        <f t="shared" si="35"/>
        <v>86</v>
      </c>
      <c r="X314">
        <f>VLOOKUP(E314,'General IEC Material'!D:E,2,0)</f>
        <v>12029.936259191649</v>
      </c>
    </row>
    <row r="315" spans="1:24" x14ac:dyDescent="0.3">
      <c r="A315" t="s">
        <v>706</v>
      </c>
      <c r="B315" t="s">
        <v>123</v>
      </c>
      <c r="C315" t="s">
        <v>127</v>
      </c>
      <c r="D315" t="s">
        <v>128</v>
      </c>
      <c r="E315" t="s">
        <v>439</v>
      </c>
      <c r="F315">
        <v>260</v>
      </c>
      <c r="G315">
        <v>260</v>
      </c>
      <c r="H315">
        <v>520</v>
      </c>
      <c r="I315">
        <v>130</v>
      </c>
      <c r="J315">
        <v>450</v>
      </c>
      <c r="K315">
        <v>580</v>
      </c>
      <c r="L315" s="22">
        <f t="shared" si="30"/>
        <v>2.7083333333333335</v>
      </c>
      <c r="M315" s="22">
        <f t="shared" si="30"/>
        <v>2.7083333333333335</v>
      </c>
      <c r="N315" s="23">
        <f t="shared" si="31"/>
        <v>5</v>
      </c>
      <c r="O315" s="23">
        <f t="shared" si="36"/>
        <v>26</v>
      </c>
      <c r="P315" s="23">
        <f t="shared" si="36"/>
        <v>26</v>
      </c>
      <c r="Q315" s="23">
        <f t="shared" si="36"/>
        <v>52</v>
      </c>
      <c r="R315" s="23">
        <f t="shared" si="36"/>
        <v>13</v>
      </c>
      <c r="S315" s="23">
        <f t="shared" si="36"/>
        <v>45</v>
      </c>
      <c r="T315" s="23">
        <f t="shared" si="32"/>
        <v>58</v>
      </c>
      <c r="U315" s="23">
        <f t="shared" si="33"/>
        <v>110</v>
      </c>
      <c r="V315" s="26">
        <f t="shared" si="34"/>
        <v>2.7083333333333335</v>
      </c>
      <c r="W315" s="25">
        <f t="shared" si="35"/>
        <v>39</v>
      </c>
      <c r="X315">
        <f>VLOOKUP(E315,'General IEC Material'!D:E,2,0)</f>
        <v>5320.419261218919</v>
      </c>
    </row>
    <row r="316" spans="1:24" x14ac:dyDescent="0.3">
      <c r="A316" t="s">
        <v>706</v>
      </c>
      <c r="B316" t="s">
        <v>123</v>
      </c>
      <c r="C316" t="s">
        <v>127</v>
      </c>
      <c r="D316" t="s">
        <v>128</v>
      </c>
      <c r="E316" t="s">
        <v>440</v>
      </c>
      <c r="F316">
        <v>420</v>
      </c>
      <c r="G316">
        <v>420</v>
      </c>
      <c r="H316">
        <v>840</v>
      </c>
      <c r="I316">
        <v>210</v>
      </c>
      <c r="J316">
        <v>740</v>
      </c>
      <c r="K316">
        <v>950</v>
      </c>
      <c r="L316" s="22">
        <f t="shared" si="30"/>
        <v>4.375</v>
      </c>
      <c r="M316" s="22">
        <f t="shared" si="30"/>
        <v>4.375</v>
      </c>
      <c r="N316" s="23">
        <f t="shared" si="31"/>
        <v>9</v>
      </c>
      <c r="O316" s="23">
        <f t="shared" si="36"/>
        <v>42</v>
      </c>
      <c r="P316" s="23">
        <f t="shared" si="36"/>
        <v>42</v>
      </c>
      <c r="Q316" s="23">
        <f t="shared" si="36"/>
        <v>84</v>
      </c>
      <c r="R316" s="23">
        <f t="shared" si="36"/>
        <v>21</v>
      </c>
      <c r="S316" s="23">
        <f t="shared" si="36"/>
        <v>74</v>
      </c>
      <c r="T316" s="23">
        <f t="shared" si="32"/>
        <v>95</v>
      </c>
      <c r="U316" s="23">
        <f t="shared" si="33"/>
        <v>179</v>
      </c>
      <c r="V316" s="26">
        <f t="shared" si="34"/>
        <v>4.375</v>
      </c>
      <c r="W316" s="25">
        <f t="shared" si="35"/>
        <v>63</v>
      </c>
      <c r="X316">
        <f>VLOOKUP(E316,'General IEC Material'!D:E,2,0)</f>
        <v>8296.2316474094696</v>
      </c>
    </row>
    <row r="317" spans="1:24" x14ac:dyDescent="0.3">
      <c r="A317" t="s">
        <v>706</v>
      </c>
      <c r="B317" t="s">
        <v>123</v>
      </c>
      <c r="C317" t="s">
        <v>127</v>
      </c>
      <c r="D317" t="s">
        <v>128</v>
      </c>
      <c r="E317" t="s">
        <v>441</v>
      </c>
      <c r="F317">
        <v>570</v>
      </c>
      <c r="G317">
        <v>570</v>
      </c>
      <c r="H317">
        <v>1140</v>
      </c>
      <c r="I317">
        <v>290</v>
      </c>
      <c r="J317">
        <v>970</v>
      </c>
      <c r="K317">
        <v>1260</v>
      </c>
      <c r="L317" s="22">
        <f t="shared" si="30"/>
        <v>5.9375</v>
      </c>
      <c r="M317" s="22">
        <f t="shared" si="30"/>
        <v>5.9375</v>
      </c>
      <c r="N317" s="23">
        <f t="shared" si="31"/>
        <v>12</v>
      </c>
      <c r="O317" s="23">
        <f t="shared" si="36"/>
        <v>57</v>
      </c>
      <c r="P317" s="23">
        <f t="shared" si="36"/>
        <v>57</v>
      </c>
      <c r="Q317" s="23">
        <f t="shared" si="36"/>
        <v>114</v>
      </c>
      <c r="R317" s="23">
        <f t="shared" si="36"/>
        <v>29</v>
      </c>
      <c r="S317" s="23">
        <f t="shared" si="36"/>
        <v>97</v>
      </c>
      <c r="T317" s="23">
        <f t="shared" si="32"/>
        <v>126</v>
      </c>
      <c r="U317" s="23">
        <f t="shared" si="33"/>
        <v>240</v>
      </c>
      <c r="V317" s="26">
        <f t="shared" si="34"/>
        <v>5.9375</v>
      </c>
      <c r="W317" s="25">
        <f t="shared" si="35"/>
        <v>86</v>
      </c>
      <c r="X317">
        <f>VLOOKUP(E317,'General IEC Material'!D:E,2,0)</f>
        <v>16110.381889183862</v>
      </c>
    </row>
    <row r="318" spans="1:24" x14ac:dyDescent="0.3">
      <c r="A318" t="s">
        <v>706</v>
      </c>
      <c r="B318" t="s">
        <v>123</v>
      </c>
      <c r="C318" t="s">
        <v>127</v>
      </c>
      <c r="D318" t="s">
        <v>128</v>
      </c>
      <c r="E318" t="s">
        <v>442</v>
      </c>
      <c r="F318">
        <v>450</v>
      </c>
      <c r="G318">
        <v>450</v>
      </c>
      <c r="H318">
        <v>900</v>
      </c>
      <c r="I318">
        <v>230</v>
      </c>
      <c r="J318">
        <v>790</v>
      </c>
      <c r="K318">
        <v>1020</v>
      </c>
      <c r="L318" s="22">
        <f t="shared" si="30"/>
        <v>4.6875</v>
      </c>
      <c r="M318" s="22">
        <f t="shared" si="30"/>
        <v>4.6875</v>
      </c>
      <c r="N318" s="23">
        <f t="shared" si="31"/>
        <v>9</v>
      </c>
      <c r="O318" s="23">
        <f t="shared" si="36"/>
        <v>45</v>
      </c>
      <c r="P318" s="23">
        <f t="shared" si="36"/>
        <v>45</v>
      </c>
      <c r="Q318" s="23">
        <f t="shared" si="36"/>
        <v>90</v>
      </c>
      <c r="R318" s="23">
        <f t="shared" si="36"/>
        <v>23</v>
      </c>
      <c r="S318" s="23">
        <f t="shared" si="36"/>
        <v>79</v>
      </c>
      <c r="T318" s="23">
        <f t="shared" si="32"/>
        <v>102</v>
      </c>
      <c r="U318" s="23">
        <f t="shared" si="33"/>
        <v>192</v>
      </c>
      <c r="V318" s="26">
        <f t="shared" si="34"/>
        <v>4.6875</v>
      </c>
      <c r="W318" s="25">
        <f t="shared" si="35"/>
        <v>68</v>
      </c>
      <c r="X318">
        <f>VLOOKUP(E318,'General IEC Material'!D:E,2,0)</f>
        <v>22755.036817269778</v>
      </c>
    </row>
    <row r="319" spans="1:24" x14ac:dyDescent="0.3">
      <c r="A319" t="s">
        <v>706</v>
      </c>
      <c r="B319" t="s">
        <v>123</v>
      </c>
      <c r="C319" t="s">
        <v>127</v>
      </c>
      <c r="D319" t="s">
        <v>128</v>
      </c>
      <c r="E319" t="s">
        <v>443</v>
      </c>
      <c r="F319">
        <v>410</v>
      </c>
      <c r="G319">
        <v>410</v>
      </c>
      <c r="H319">
        <v>820</v>
      </c>
      <c r="I319">
        <v>210</v>
      </c>
      <c r="J319">
        <v>700</v>
      </c>
      <c r="K319">
        <v>910</v>
      </c>
      <c r="L319" s="22">
        <f t="shared" si="30"/>
        <v>4.270833333333333</v>
      </c>
      <c r="M319" s="22">
        <f t="shared" si="30"/>
        <v>4.270833333333333</v>
      </c>
      <c r="N319" s="23">
        <f t="shared" si="31"/>
        <v>9</v>
      </c>
      <c r="O319" s="23">
        <f t="shared" si="36"/>
        <v>41</v>
      </c>
      <c r="P319" s="23">
        <f t="shared" si="36"/>
        <v>41</v>
      </c>
      <c r="Q319" s="23">
        <f t="shared" si="36"/>
        <v>82</v>
      </c>
      <c r="R319" s="23">
        <f t="shared" si="36"/>
        <v>21</v>
      </c>
      <c r="S319" s="23">
        <f t="shared" si="36"/>
        <v>70</v>
      </c>
      <c r="T319" s="23">
        <f t="shared" si="32"/>
        <v>91</v>
      </c>
      <c r="U319" s="23">
        <f t="shared" si="33"/>
        <v>173</v>
      </c>
      <c r="V319" s="26">
        <f t="shared" si="34"/>
        <v>4.270833333333333</v>
      </c>
      <c r="W319" s="25">
        <f t="shared" si="35"/>
        <v>62</v>
      </c>
      <c r="X319">
        <f>VLOOKUP(E319,'General IEC Material'!D:E,2,0)</f>
        <v>6772.4580420799593</v>
      </c>
    </row>
    <row r="320" spans="1:24" x14ac:dyDescent="0.3">
      <c r="A320" t="s">
        <v>706</v>
      </c>
      <c r="B320" t="s">
        <v>123</v>
      </c>
      <c r="C320" t="s">
        <v>127</v>
      </c>
      <c r="D320" t="s">
        <v>128</v>
      </c>
      <c r="E320" t="s">
        <v>444</v>
      </c>
      <c r="F320">
        <v>280</v>
      </c>
      <c r="G320">
        <v>280</v>
      </c>
      <c r="H320">
        <v>560</v>
      </c>
      <c r="I320">
        <v>140</v>
      </c>
      <c r="J320">
        <v>490</v>
      </c>
      <c r="K320">
        <v>630</v>
      </c>
      <c r="L320" s="22">
        <f t="shared" si="30"/>
        <v>2.9166666666666665</v>
      </c>
      <c r="M320" s="22">
        <f t="shared" si="30"/>
        <v>2.9166666666666665</v>
      </c>
      <c r="N320" s="23">
        <f t="shared" si="31"/>
        <v>6</v>
      </c>
      <c r="O320" s="23">
        <f t="shared" si="36"/>
        <v>28</v>
      </c>
      <c r="P320" s="23">
        <f t="shared" si="36"/>
        <v>28</v>
      </c>
      <c r="Q320" s="23">
        <f t="shared" si="36"/>
        <v>56</v>
      </c>
      <c r="R320" s="23">
        <f t="shared" si="36"/>
        <v>14</v>
      </c>
      <c r="S320" s="23">
        <f t="shared" si="36"/>
        <v>49</v>
      </c>
      <c r="T320" s="23">
        <f t="shared" si="32"/>
        <v>63</v>
      </c>
      <c r="U320" s="23">
        <f t="shared" si="33"/>
        <v>119</v>
      </c>
      <c r="V320" s="26">
        <f t="shared" si="34"/>
        <v>2.9166666666666665</v>
      </c>
      <c r="W320" s="25">
        <f t="shared" si="35"/>
        <v>42</v>
      </c>
      <c r="X320">
        <f>VLOOKUP(E320,'General IEC Material'!D:E,2,0)</f>
        <v>7059.4867921608875</v>
      </c>
    </row>
    <row r="321" spans="1:24" x14ac:dyDescent="0.3">
      <c r="A321" t="s">
        <v>706</v>
      </c>
      <c r="B321" t="s">
        <v>123</v>
      </c>
      <c r="C321" t="s">
        <v>127</v>
      </c>
      <c r="D321" t="s">
        <v>129</v>
      </c>
      <c r="E321" t="s">
        <v>445</v>
      </c>
      <c r="F321">
        <v>280</v>
      </c>
      <c r="G321">
        <v>280</v>
      </c>
      <c r="H321">
        <v>560</v>
      </c>
      <c r="I321">
        <v>140</v>
      </c>
      <c r="J321">
        <v>490</v>
      </c>
      <c r="K321">
        <v>630</v>
      </c>
      <c r="L321" s="22">
        <f t="shared" si="30"/>
        <v>2.9166666666666665</v>
      </c>
      <c r="M321" s="22">
        <f t="shared" si="30"/>
        <v>2.9166666666666665</v>
      </c>
      <c r="N321" s="23">
        <f t="shared" si="31"/>
        <v>6</v>
      </c>
      <c r="O321" s="23">
        <f t="shared" ref="O321:S371" si="37">F321/10</f>
        <v>28</v>
      </c>
      <c r="P321" s="23">
        <f t="shared" si="37"/>
        <v>28</v>
      </c>
      <c r="Q321" s="23">
        <f t="shared" si="37"/>
        <v>56</v>
      </c>
      <c r="R321" s="23">
        <f t="shared" si="37"/>
        <v>14</v>
      </c>
      <c r="S321" s="23">
        <f t="shared" si="37"/>
        <v>49</v>
      </c>
      <c r="T321" s="23">
        <f t="shared" si="32"/>
        <v>63</v>
      </c>
      <c r="U321" s="23">
        <f t="shared" si="33"/>
        <v>119</v>
      </c>
      <c r="V321" s="26">
        <f t="shared" si="34"/>
        <v>2.9166666666666665</v>
      </c>
      <c r="W321" s="25">
        <f t="shared" si="35"/>
        <v>42</v>
      </c>
      <c r="X321">
        <f>VLOOKUP(E321,'General IEC Material'!D:E,2,0)</f>
        <v>6097.5763841966827</v>
      </c>
    </row>
    <row r="322" spans="1:24" x14ac:dyDescent="0.3">
      <c r="A322" t="s">
        <v>706</v>
      </c>
      <c r="B322" t="s">
        <v>123</v>
      </c>
      <c r="C322" t="s">
        <v>127</v>
      </c>
      <c r="D322" t="s">
        <v>129</v>
      </c>
      <c r="E322" t="s">
        <v>446</v>
      </c>
      <c r="F322">
        <v>290</v>
      </c>
      <c r="G322">
        <v>290</v>
      </c>
      <c r="H322">
        <v>580</v>
      </c>
      <c r="I322">
        <v>150</v>
      </c>
      <c r="J322">
        <v>500</v>
      </c>
      <c r="K322">
        <v>650</v>
      </c>
      <c r="L322" s="22">
        <f t="shared" si="30"/>
        <v>3.0208333333333335</v>
      </c>
      <c r="M322" s="22">
        <f t="shared" si="30"/>
        <v>3.0208333333333335</v>
      </c>
      <c r="N322" s="23">
        <f t="shared" si="31"/>
        <v>6</v>
      </c>
      <c r="O322" s="23">
        <f t="shared" si="37"/>
        <v>29</v>
      </c>
      <c r="P322" s="23">
        <f t="shared" si="37"/>
        <v>29</v>
      </c>
      <c r="Q322" s="23">
        <f t="shared" si="37"/>
        <v>58</v>
      </c>
      <c r="R322" s="23">
        <f t="shared" si="37"/>
        <v>15</v>
      </c>
      <c r="S322" s="23">
        <f t="shared" si="37"/>
        <v>50</v>
      </c>
      <c r="T322" s="23">
        <f t="shared" si="32"/>
        <v>65</v>
      </c>
      <c r="U322" s="23">
        <f t="shared" si="33"/>
        <v>123</v>
      </c>
      <c r="V322" s="26">
        <f t="shared" si="34"/>
        <v>3.0208333333333335</v>
      </c>
      <c r="W322" s="25">
        <f t="shared" si="35"/>
        <v>44</v>
      </c>
      <c r="X322">
        <f>VLOOKUP(E322,'General IEC Material'!D:E,2,0)</f>
        <v>6923.4206788285919</v>
      </c>
    </row>
    <row r="323" spans="1:24" x14ac:dyDescent="0.3">
      <c r="A323" t="s">
        <v>706</v>
      </c>
      <c r="B323" t="s">
        <v>123</v>
      </c>
      <c r="C323" t="s">
        <v>127</v>
      </c>
      <c r="D323" t="s">
        <v>130</v>
      </c>
      <c r="E323" t="s">
        <v>447</v>
      </c>
      <c r="F323">
        <v>350</v>
      </c>
      <c r="G323">
        <v>350</v>
      </c>
      <c r="H323">
        <v>700</v>
      </c>
      <c r="I323">
        <v>180</v>
      </c>
      <c r="J323">
        <v>610</v>
      </c>
      <c r="K323">
        <v>790</v>
      </c>
      <c r="L323" s="22">
        <f t="shared" ref="L323:M386" si="38">F323/96</f>
        <v>3.6458333333333335</v>
      </c>
      <c r="M323" s="22">
        <f t="shared" si="38"/>
        <v>3.6458333333333335</v>
      </c>
      <c r="N323" s="23">
        <f t="shared" ref="N323:N386" si="39">ROUND(L323+M323,0)</f>
        <v>7</v>
      </c>
      <c r="O323" s="23">
        <f t="shared" si="37"/>
        <v>35</v>
      </c>
      <c r="P323" s="23">
        <f t="shared" si="37"/>
        <v>35</v>
      </c>
      <c r="Q323" s="23">
        <f t="shared" si="37"/>
        <v>70</v>
      </c>
      <c r="R323" s="23">
        <f t="shared" si="37"/>
        <v>18</v>
      </c>
      <c r="S323" s="23">
        <f t="shared" si="37"/>
        <v>61</v>
      </c>
      <c r="T323" s="23">
        <f t="shared" ref="T323:T386" si="40">SUM(R323:S323)</f>
        <v>79</v>
      </c>
      <c r="U323" s="23">
        <f t="shared" ref="U323:U386" si="41">Q323+T323</f>
        <v>149</v>
      </c>
      <c r="V323" s="26">
        <f t="shared" ref="V323:V386" si="42">L323</f>
        <v>3.6458333333333335</v>
      </c>
      <c r="W323" s="25">
        <f t="shared" ref="W323:W386" si="43">O323+R323</f>
        <v>53</v>
      </c>
      <c r="X323">
        <f>VLOOKUP(E323,'General IEC Material'!D:E,2,0)</f>
        <v>7989.648132298058</v>
      </c>
    </row>
    <row r="324" spans="1:24" x14ac:dyDescent="0.3">
      <c r="A324" t="s">
        <v>706</v>
      </c>
      <c r="B324" t="s">
        <v>123</v>
      </c>
      <c r="C324" t="s">
        <v>127</v>
      </c>
      <c r="D324" t="s">
        <v>130</v>
      </c>
      <c r="E324" t="s">
        <v>448</v>
      </c>
      <c r="F324">
        <v>300</v>
      </c>
      <c r="G324">
        <v>300</v>
      </c>
      <c r="H324">
        <v>600</v>
      </c>
      <c r="I324">
        <v>150</v>
      </c>
      <c r="J324">
        <v>520</v>
      </c>
      <c r="K324">
        <v>670</v>
      </c>
      <c r="L324" s="22">
        <f t="shared" si="38"/>
        <v>3.125</v>
      </c>
      <c r="M324" s="22">
        <f t="shared" si="38"/>
        <v>3.125</v>
      </c>
      <c r="N324" s="23">
        <f t="shared" si="39"/>
        <v>6</v>
      </c>
      <c r="O324" s="23">
        <f t="shared" si="37"/>
        <v>30</v>
      </c>
      <c r="P324" s="23">
        <f t="shared" si="37"/>
        <v>30</v>
      </c>
      <c r="Q324" s="23">
        <f t="shared" si="37"/>
        <v>60</v>
      </c>
      <c r="R324" s="23">
        <f t="shared" si="37"/>
        <v>15</v>
      </c>
      <c r="S324" s="23">
        <f t="shared" si="37"/>
        <v>52</v>
      </c>
      <c r="T324" s="23">
        <f t="shared" si="40"/>
        <v>67</v>
      </c>
      <c r="U324" s="23">
        <f t="shared" si="41"/>
        <v>127</v>
      </c>
      <c r="V324" s="26">
        <f t="shared" si="42"/>
        <v>3.125</v>
      </c>
      <c r="W324" s="25">
        <f t="shared" si="43"/>
        <v>45</v>
      </c>
      <c r="X324">
        <f>VLOOKUP(E324,'General IEC Material'!D:E,2,0)</f>
        <v>4750.0242479631761</v>
      </c>
    </row>
    <row r="325" spans="1:24" x14ac:dyDescent="0.3">
      <c r="A325" t="s">
        <v>706</v>
      </c>
      <c r="B325" t="s">
        <v>123</v>
      </c>
      <c r="C325" t="s">
        <v>127</v>
      </c>
      <c r="D325" t="s">
        <v>131</v>
      </c>
      <c r="E325" t="s">
        <v>449</v>
      </c>
      <c r="F325">
        <v>390</v>
      </c>
      <c r="G325">
        <v>390</v>
      </c>
      <c r="H325">
        <v>780</v>
      </c>
      <c r="I325">
        <v>200</v>
      </c>
      <c r="J325">
        <v>700</v>
      </c>
      <c r="K325">
        <v>900</v>
      </c>
      <c r="L325" s="22">
        <f t="shared" si="38"/>
        <v>4.0625</v>
      </c>
      <c r="M325" s="22">
        <f t="shared" si="38"/>
        <v>4.0625</v>
      </c>
      <c r="N325" s="23">
        <f t="shared" si="39"/>
        <v>8</v>
      </c>
      <c r="O325" s="23">
        <f t="shared" si="37"/>
        <v>39</v>
      </c>
      <c r="P325" s="23">
        <f t="shared" si="37"/>
        <v>39</v>
      </c>
      <c r="Q325" s="23">
        <f t="shared" si="37"/>
        <v>78</v>
      </c>
      <c r="R325" s="23">
        <f t="shared" si="37"/>
        <v>20</v>
      </c>
      <c r="S325" s="23">
        <f t="shared" si="37"/>
        <v>70</v>
      </c>
      <c r="T325" s="23">
        <f t="shared" si="40"/>
        <v>90</v>
      </c>
      <c r="U325" s="23">
        <f t="shared" si="41"/>
        <v>168</v>
      </c>
      <c r="V325" s="26">
        <f t="shared" si="42"/>
        <v>4.0625</v>
      </c>
      <c r="W325" s="25">
        <f t="shared" si="43"/>
        <v>59</v>
      </c>
      <c r="X325">
        <f>VLOOKUP(E325,'General IEC Material'!D:E,2,0)</f>
        <v>4502.3882208007408</v>
      </c>
    </row>
    <row r="326" spans="1:24" x14ac:dyDescent="0.3">
      <c r="A326" t="s">
        <v>706</v>
      </c>
      <c r="B326" t="s">
        <v>123</v>
      </c>
      <c r="C326" t="s">
        <v>127</v>
      </c>
      <c r="D326" t="s">
        <v>131</v>
      </c>
      <c r="E326" t="s">
        <v>450</v>
      </c>
      <c r="F326">
        <v>400</v>
      </c>
      <c r="G326">
        <v>400</v>
      </c>
      <c r="H326">
        <v>800</v>
      </c>
      <c r="I326">
        <v>200</v>
      </c>
      <c r="J326">
        <v>710</v>
      </c>
      <c r="K326">
        <v>910</v>
      </c>
      <c r="L326" s="22">
        <f t="shared" si="38"/>
        <v>4.166666666666667</v>
      </c>
      <c r="M326" s="22">
        <f t="shared" si="38"/>
        <v>4.166666666666667</v>
      </c>
      <c r="N326" s="23">
        <f t="shared" si="39"/>
        <v>8</v>
      </c>
      <c r="O326" s="23">
        <f t="shared" si="37"/>
        <v>40</v>
      </c>
      <c r="P326" s="23">
        <f t="shared" si="37"/>
        <v>40</v>
      </c>
      <c r="Q326" s="23">
        <f t="shared" si="37"/>
        <v>80</v>
      </c>
      <c r="R326" s="23">
        <f t="shared" si="37"/>
        <v>20</v>
      </c>
      <c r="S326" s="23">
        <f t="shared" si="37"/>
        <v>71</v>
      </c>
      <c r="T326" s="23">
        <f t="shared" si="40"/>
        <v>91</v>
      </c>
      <c r="U326" s="23">
        <f t="shared" si="41"/>
        <v>171</v>
      </c>
      <c r="V326" s="26">
        <f t="shared" si="42"/>
        <v>4.166666666666667</v>
      </c>
      <c r="W326" s="25">
        <f t="shared" si="43"/>
        <v>60</v>
      </c>
      <c r="X326">
        <f>VLOOKUP(E326,'General IEC Material'!D:E,2,0)</f>
        <v>6227.9390629820209</v>
      </c>
    </row>
    <row r="327" spans="1:24" x14ac:dyDescent="0.3">
      <c r="A327" t="s">
        <v>706</v>
      </c>
      <c r="B327" t="s">
        <v>123</v>
      </c>
      <c r="C327" t="s">
        <v>132</v>
      </c>
      <c r="D327" t="s">
        <v>133</v>
      </c>
      <c r="E327" t="s">
        <v>451</v>
      </c>
      <c r="F327">
        <v>320</v>
      </c>
      <c r="G327">
        <v>320</v>
      </c>
      <c r="H327">
        <v>640</v>
      </c>
      <c r="I327">
        <v>160</v>
      </c>
      <c r="J327">
        <v>560</v>
      </c>
      <c r="K327">
        <v>720</v>
      </c>
      <c r="L327" s="22">
        <f t="shared" si="38"/>
        <v>3.3333333333333335</v>
      </c>
      <c r="M327" s="22">
        <f t="shared" si="38"/>
        <v>3.3333333333333335</v>
      </c>
      <c r="N327" s="23">
        <f t="shared" si="39"/>
        <v>7</v>
      </c>
      <c r="O327" s="23">
        <f t="shared" si="37"/>
        <v>32</v>
      </c>
      <c r="P327" s="23">
        <f t="shared" si="37"/>
        <v>32</v>
      </c>
      <c r="Q327" s="23">
        <f t="shared" si="37"/>
        <v>64</v>
      </c>
      <c r="R327" s="23">
        <f t="shared" si="37"/>
        <v>16</v>
      </c>
      <c r="S327" s="23">
        <f t="shared" si="37"/>
        <v>56</v>
      </c>
      <c r="T327" s="23">
        <f t="shared" si="40"/>
        <v>72</v>
      </c>
      <c r="U327" s="23">
        <f t="shared" si="41"/>
        <v>136</v>
      </c>
      <c r="V327" s="26">
        <f t="shared" si="42"/>
        <v>3.3333333333333335</v>
      </c>
      <c r="W327" s="25">
        <f t="shared" si="43"/>
        <v>48</v>
      </c>
      <c r="X327">
        <f>VLOOKUP(E327,'General IEC Material'!D:E,2,0)</f>
        <v>9784.0542024605293</v>
      </c>
    </row>
    <row r="328" spans="1:24" x14ac:dyDescent="0.3">
      <c r="A328" t="s">
        <v>706</v>
      </c>
      <c r="B328" t="s">
        <v>123</v>
      </c>
      <c r="C328" t="s">
        <v>132</v>
      </c>
      <c r="D328" t="s">
        <v>133</v>
      </c>
      <c r="E328" t="s">
        <v>452</v>
      </c>
      <c r="F328">
        <v>340</v>
      </c>
      <c r="G328">
        <v>340</v>
      </c>
      <c r="H328">
        <v>680</v>
      </c>
      <c r="I328">
        <v>170</v>
      </c>
      <c r="J328">
        <v>600</v>
      </c>
      <c r="K328">
        <v>770</v>
      </c>
      <c r="L328" s="22">
        <f t="shared" si="38"/>
        <v>3.5416666666666665</v>
      </c>
      <c r="M328" s="22">
        <f t="shared" si="38"/>
        <v>3.5416666666666665</v>
      </c>
      <c r="N328" s="23">
        <f t="shared" si="39"/>
        <v>7</v>
      </c>
      <c r="O328" s="23">
        <f t="shared" si="37"/>
        <v>34</v>
      </c>
      <c r="P328" s="23">
        <f t="shared" si="37"/>
        <v>34</v>
      </c>
      <c r="Q328" s="23">
        <f t="shared" si="37"/>
        <v>68</v>
      </c>
      <c r="R328" s="23">
        <f t="shared" si="37"/>
        <v>17</v>
      </c>
      <c r="S328" s="23">
        <f t="shared" si="37"/>
        <v>60</v>
      </c>
      <c r="T328" s="23">
        <f t="shared" si="40"/>
        <v>77</v>
      </c>
      <c r="U328" s="23">
        <f t="shared" si="41"/>
        <v>145</v>
      </c>
      <c r="V328" s="26">
        <f t="shared" si="42"/>
        <v>3.5416666666666665</v>
      </c>
      <c r="W328" s="25">
        <f t="shared" si="43"/>
        <v>51</v>
      </c>
      <c r="X328">
        <f>VLOOKUP(E328,'General IEC Material'!D:E,2,0)</f>
        <v>12611.589897818849</v>
      </c>
    </row>
    <row r="329" spans="1:24" x14ac:dyDescent="0.3">
      <c r="A329" t="s">
        <v>706</v>
      </c>
      <c r="B329" t="s">
        <v>123</v>
      </c>
      <c r="C329" t="s">
        <v>132</v>
      </c>
      <c r="D329" t="s">
        <v>133</v>
      </c>
      <c r="E329" t="s">
        <v>453</v>
      </c>
      <c r="F329">
        <v>370</v>
      </c>
      <c r="G329">
        <v>370</v>
      </c>
      <c r="H329">
        <v>740</v>
      </c>
      <c r="I329">
        <v>190</v>
      </c>
      <c r="J329">
        <v>650</v>
      </c>
      <c r="K329">
        <v>840</v>
      </c>
      <c r="L329" s="22">
        <f t="shared" si="38"/>
        <v>3.8541666666666665</v>
      </c>
      <c r="M329" s="22">
        <f t="shared" si="38"/>
        <v>3.8541666666666665</v>
      </c>
      <c r="N329" s="23">
        <f t="shared" si="39"/>
        <v>8</v>
      </c>
      <c r="O329" s="23">
        <f t="shared" si="37"/>
        <v>37</v>
      </c>
      <c r="P329" s="23">
        <f t="shared" si="37"/>
        <v>37</v>
      </c>
      <c r="Q329" s="23">
        <f t="shared" si="37"/>
        <v>74</v>
      </c>
      <c r="R329" s="23">
        <f t="shared" si="37"/>
        <v>19</v>
      </c>
      <c r="S329" s="23">
        <f t="shared" si="37"/>
        <v>65</v>
      </c>
      <c r="T329" s="23">
        <f t="shared" si="40"/>
        <v>84</v>
      </c>
      <c r="U329" s="23">
        <f t="shared" si="41"/>
        <v>158</v>
      </c>
      <c r="V329" s="26">
        <f t="shared" si="42"/>
        <v>3.8541666666666665</v>
      </c>
      <c r="W329" s="25">
        <f t="shared" si="43"/>
        <v>56</v>
      </c>
      <c r="X329">
        <f>VLOOKUP(E329,'General IEC Material'!D:E,2,0)</f>
        <v>10177.658512993477</v>
      </c>
    </row>
    <row r="330" spans="1:24" x14ac:dyDescent="0.3">
      <c r="A330" t="s">
        <v>706</v>
      </c>
      <c r="B330" t="s">
        <v>123</v>
      </c>
      <c r="C330" t="s">
        <v>132</v>
      </c>
      <c r="D330" t="s">
        <v>133</v>
      </c>
      <c r="E330" t="s">
        <v>454</v>
      </c>
      <c r="F330">
        <v>450</v>
      </c>
      <c r="G330">
        <v>450</v>
      </c>
      <c r="H330">
        <v>900</v>
      </c>
      <c r="I330">
        <v>230</v>
      </c>
      <c r="J330">
        <v>790</v>
      </c>
      <c r="K330">
        <v>1020</v>
      </c>
      <c r="L330" s="22">
        <f t="shared" si="38"/>
        <v>4.6875</v>
      </c>
      <c r="M330" s="22">
        <f t="shared" si="38"/>
        <v>4.6875</v>
      </c>
      <c r="N330" s="23">
        <f t="shared" si="39"/>
        <v>9</v>
      </c>
      <c r="O330" s="23">
        <f t="shared" si="37"/>
        <v>45</v>
      </c>
      <c r="P330" s="23">
        <f t="shared" si="37"/>
        <v>45</v>
      </c>
      <c r="Q330" s="23">
        <f t="shared" si="37"/>
        <v>90</v>
      </c>
      <c r="R330" s="23">
        <f t="shared" si="37"/>
        <v>23</v>
      </c>
      <c r="S330" s="23">
        <f t="shared" si="37"/>
        <v>79</v>
      </c>
      <c r="T330" s="23">
        <f t="shared" si="40"/>
        <v>102</v>
      </c>
      <c r="U330" s="23">
        <f t="shared" si="41"/>
        <v>192</v>
      </c>
      <c r="V330" s="26">
        <f t="shared" si="42"/>
        <v>4.6875</v>
      </c>
      <c r="W330" s="25">
        <f t="shared" si="43"/>
        <v>68</v>
      </c>
      <c r="X330">
        <f>VLOOKUP(E330,'General IEC Material'!D:E,2,0)</f>
        <v>11198.873581212451</v>
      </c>
    </row>
    <row r="331" spans="1:24" x14ac:dyDescent="0.3">
      <c r="A331" t="s">
        <v>706</v>
      </c>
      <c r="B331" t="s">
        <v>134</v>
      </c>
      <c r="C331" t="s">
        <v>135</v>
      </c>
      <c r="D331" t="s">
        <v>136</v>
      </c>
      <c r="E331" t="s">
        <v>455</v>
      </c>
      <c r="F331">
        <v>350</v>
      </c>
      <c r="G331">
        <v>350</v>
      </c>
      <c r="H331">
        <v>700</v>
      </c>
      <c r="I331">
        <v>180</v>
      </c>
      <c r="J331">
        <v>610</v>
      </c>
      <c r="K331">
        <v>790</v>
      </c>
      <c r="L331" s="22">
        <f t="shared" si="38"/>
        <v>3.6458333333333335</v>
      </c>
      <c r="M331" s="22">
        <f t="shared" si="38"/>
        <v>3.6458333333333335</v>
      </c>
      <c r="N331" s="23">
        <f t="shared" si="39"/>
        <v>7</v>
      </c>
      <c r="O331" s="23">
        <f t="shared" si="37"/>
        <v>35</v>
      </c>
      <c r="P331" s="23">
        <f t="shared" si="37"/>
        <v>35</v>
      </c>
      <c r="Q331" s="23">
        <f t="shared" si="37"/>
        <v>70</v>
      </c>
      <c r="R331" s="23">
        <f t="shared" si="37"/>
        <v>18</v>
      </c>
      <c r="S331" s="23">
        <f t="shared" si="37"/>
        <v>61</v>
      </c>
      <c r="T331" s="23">
        <f t="shared" si="40"/>
        <v>79</v>
      </c>
      <c r="U331" s="23">
        <f t="shared" si="41"/>
        <v>149</v>
      </c>
      <c r="V331" s="26">
        <f t="shared" si="42"/>
        <v>3.6458333333333335</v>
      </c>
      <c r="W331" s="25">
        <f t="shared" si="43"/>
        <v>53</v>
      </c>
      <c r="X331">
        <f>VLOOKUP(E331,'General IEC Material'!D:E,2,0)</f>
        <v>15577.339103378152</v>
      </c>
    </row>
    <row r="332" spans="1:24" x14ac:dyDescent="0.3">
      <c r="A332" t="s">
        <v>706</v>
      </c>
      <c r="B332" t="s">
        <v>134</v>
      </c>
      <c r="C332" t="s">
        <v>135</v>
      </c>
      <c r="D332" t="s">
        <v>136</v>
      </c>
      <c r="E332" t="s">
        <v>456</v>
      </c>
      <c r="F332">
        <v>410</v>
      </c>
      <c r="G332">
        <v>410</v>
      </c>
      <c r="H332">
        <v>820</v>
      </c>
      <c r="I332">
        <v>210</v>
      </c>
      <c r="J332">
        <v>710</v>
      </c>
      <c r="K332">
        <v>920</v>
      </c>
      <c r="L332" s="22">
        <f t="shared" si="38"/>
        <v>4.270833333333333</v>
      </c>
      <c r="M332" s="22">
        <f t="shared" si="38"/>
        <v>4.270833333333333</v>
      </c>
      <c r="N332" s="23">
        <f t="shared" si="39"/>
        <v>9</v>
      </c>
      <c r="O332" s="23">
        <f t="shared" si="37"/>
        <v>41</v>
      </c>
      <c r="P332" s="23">
        <f t="shared" si="37"/>
        <v>41</v>
      </c>
      <c r="Q332" s="23">
        <f t="shared" si="37"/>
        <v>82</v>
      </c>
      <c r="R332" s="23">
        <f t="shared" si="37"/>
        <v>21</v>
      </c>
      <c r="S332" s="23">
        <f t="shared" si="37"/>
        <v>71</v>
      </c>
      <c r="T332" s="23">
        <f t="shared" si="40"/>
        <v>92</v>
      </c>
      <c r="U332" s="23">
        <f t="shared" si="41"/>
        <v>174</v>
      </c>
      <c r="V332" s="26">
        <f t="shared" si="42"/>
        <v>4.270833333333333</v>
      </c>
      <c r="W332" s="25">
        <f t="shared" si="43"/>
        <v>62</v>
      </c>
      <c r="X332">
        <f>VLOOKUP(E332,'General IEC Material'!D:E,2,0)</f>
        <v>9880.9158815122482</v>
      </c>
    </row>
    <row r="333" spans="1:24" x14ac:dyDescent="0.3">
      <c r="A333" t="s">
        <v>706</v>
      </c>
      <c r="B333" t="s">
        <v>134</v>
      </c>
      <c r="C333" t="s">
        <v>135</v>
      </c>
      <c r="D333" t="s">
        <v>136</v>
      </c>
      <c r="E333" t="s">
        <v>457</v>
      </c>
      <c r="F333">
        <v>220</v>
      </c>
      <c r="G333">
        <v>220</v>
      </c>
      <c r="H333">
        <v>440</v>
      </c>
      <c r="I333">
        <v>110</v>
      </c>
      <c r="J333">
        <v>370</v>
      </c>
      <c r="K333">
        <v>480</v>
      </c>
      <c r="L333" s="22">
        <f t="shared" si="38"/>
        <v>2.2916666666666665</v>
      </c>
      <c r="M333" s="22">
        <f t="shared" si="38"/>
        <v>2.2916666666666665</v>
      </c>
      <c r="N333" s="23">
        <f t="shared" si="39"/>
        <v>5</v>
      </c>
      <c r="O333" s="23">
        <f t="shared" si="37"/>
        <v>22</v>
      </c>
      <c r="P333" s="23">
        <f t="shared" si="37"/>
        <v>22</v>
      </c>
      <c r="Q333" s="23">
        <f t="shared" si="37"/>
        <v>44</v>
      </c>
      <c r="R333" s="23">
        <f t="shared" si="37"/>
        <v>11</v>
      </c>
      <c r="S333" s="23">
        <f t="shared" si="37"/>
        <v>37</v>
      </c>
      <c r="T333" s="23">
        <f t="shared" si="40"/>
        <v>48</v>
      </c>
      <c r="U333" s="23">
        <f t="shared" si="41"/>
        <v>92</v>
      </c>
      <c r="V333" s="26">
        <f t="shared" si="42"/>
        <v>2.2916666666666665</v>
      </c>
      <c r="W333" s="25">
        <f t="shared" si="43"/>
        <v>33</v>
      </c>
      <c r="X333">
        <f>VLOOKUP(E333,'General IEC Material'!D:E,2,0)</f>
        <v>5861.6559822197323</v>
      </c>
    </row>
    <row r="334" spans="1:24" x14ac:dyDescent="0.3">
      <c r="A334" t="s">
        <v>706</v>
      </c>
      <c r="B334" t="s">
        <v>134</v>
      </c>
      <c r="C334" t="s">
        <v>135</v>
      </c>
      <c r="D334" t="s">
        <v>136</v>
      </c>
      <c r="E334" t="s">
        <v>458</v>
      </c>
      <c r="F334">
        <v>370</v>
      </c>
      <c r="G334">
        <v>370</v>
      </c>
      <c r="H334">
        <v>740</v>
      </c>
      <c r="I334">
        <v>190</v>
      </c>
      <c r="J334">
        <v>650</v>
      </c>
      <c r="K334">
        <v>840</v>
      </c>
      <c r="L334" s="22">
        <f t="shared" si="38"/>
        <v>3.8541666666666665</v>
      </c>
      <c r="M334" s="22">
        <f t="shared" si="38"/>
        <v>3.8541666666666665</v>
      </c>
      <c r="N334" s="23">
        <f t="shared" si="39"/>
        <v>8</v>
      </c>
      <c r="O334" s="23">
        <f t="shared" si="37"/>
        <v>37</v>
      </c>
      <c r="P334" s="23">
        <f t="shared" si="37"/>
        <v>37</v>
      </c>
      <c r="Q334" s="23">
        <f t="shared" si="37"/>
        <v>74</v>
      </c>
      <c r="R334" s="23">
        <f t="shared" si="37"/>
        <v>19</v>
      </c>
      <c r="S334" s="23">
        <f t="shared" si="37"/>
        <v>65</v>
      </c>
      <c r="T334" s="23">
        <f t="shared" si="40"/>
        <v>84</v>
      </c>
      <c r="U334" s="23">
        <f t="shared" si="41"/>
        <v>158</v>
      </c>
      <c r="V334" s="26">
        <f t="shared" si="42"/>
        <v>3.8541666666666665</v>
      </c>
      <c r="W334" s="25">
        <f t="shared" si="43"/>
        <v>56</v>
      </c>
      <c r="X334">
        <f>VLOOKUP(E334,'General IEC Material'!D:E,2,0)</f>
        <v>10956.974116109666</v>
      </c>
    </row>
    <row r="335" spans="1:24" x14ac:dyDescent="0.3">
      <c r="A335" t="s">
        <v>706</v>
      </c>
      <c r="B335" t="s">
        <v>134</v>
      </c>
      <c r="C335" t="s">
        <v>135</v>
      </c>
      <c r="D335" t="s">
        <v>136</v>
      </c>
      <c r="E335" t="s">
        <v>459</v>
      </c>
      <c r="F335">
        <v>960</v>
      </c>
      <c r="G335">
        <v>960</v>
      </c>
      <c r="H335">
        <v>1920</v>
      </c>
      <c r="I335">
        <v>480</v>
      </c>
      <c r="J335">
        <v>1680</v>
      </c>
      <c r="K335">
        <v>2160</v>
      </c>
      <c r="L335" s="22">
        <f t="shared" si="38"/>
        <v>10</v>
      </c>
      <c r="M335" s="22">
        <f t="shared" si="38"/>
        <v>10</v>
      </c>
      <c r="N335" s="23">
        <f t="shared" si="39"/>
        <v>20</v>
      </c>
      <c r="O335" s="23">
        <f t="shared" si="37"/>
        <v>96</v>
      </c>
      <c r="P335" s="23">
        <f t="shared" si="37"/>
        <v>96</v>
      </c>
      <c r="Q335" s="23">
        <f t="shared" si="37"/>
        <v>192</v>
      </c>
      <c r="R335" s="23">
        <f t="shared" si="37"/>
        <v>48</v>
      </c>
      <c r="S335" s="23">
        <f t="shared" si="37"/>
        <v>168</v>
      </c>
      <c r="T335" s="23">
        <f t="shared" si="40"/>
        <v>216</v>
      </c>
      <c r="U335" s="23">
        <f t="shared" si="41"/>
        <v>408</v>
      </c>
      <c r="V335" s="26">
        <f t="shared" si="42"/>
        <v>10</v>
      </c>
      <c r="W335" s="25">
        <f t="shared" si="43"/>
        <v>144</v>
      </c>
      <c r="X335">
        <f>VLOOKUP(E335,'General IEC Material'!D:E,2,0)</f>
        <v>27802.76652585659</v>
      </c>
    </row>
    <row r="336" spans="1:24" x14ac:dyDescent="0.3">
      <c r="A336" t="s">
        <v>706</v>
      </c>
      <c r="B336" t="s">
        <v>134</v>
      </c>
      <c r="C336" t="s">
        <v>135</v>
      </c>
      <c r="D336" t="s">
        <v>136</v>
      </c>
      <c r="E336" t="s">
        <v>460</v>
      </c>
      <c r="F336">
        <v>220</v>
      </c>
      <c r="G336">
        <v>220</v>
      </c>
      <c r="H336">
        <v>440</v>
      </c>
      <c r="I336">
        <v>110</v>
      </c>
      <c r="J336">
        <v>370</v>
      </c>
      <c r="K336">
        <v>480</v>
      </c>
      <c r="L336" s="22">
        <f t="shared" si="38"/>
        <v>2.2916666666666665</v>
      </c>
      <c r="M336" s="22">
        <f t="shared" si="38"/>
        <v>2.2916666666666665</v>
      </c>
      <c r="N336" s="23">
        <f t="shared" si="39"/>
        <v>5</v>
      </c>
      <c r="O336" s="23">
        <f t="shared" si="37"/>
        <v>22</v>
      </c>
      <c r="P336" s="23">
        <f t="shared" si="37"/>
        <v>22</v>
      </c>
      <c r="Q336" s="23">
        <f t="shared" si="37"/>
        <v>44</v>
      </c>
      <c r="R336" s="23">
        <f t="shared" si="37"/>
        <v>11</v>
      </c>
      <c r="S336" s="23">
        <f t="shared" si="37"/>
        <v>37</v>
      </c>
      <c r="T336" s="23">
        <f t="shared" si="40"/>
        <v>48</v>
      </c>
      <c r="U336" s="23">
        <f t="shared" si="41"/>
        <v>92</v>
      </c>
      <c r="V336" s="26">
        <f t="shared" si="42"/>
        <v>2.2916666666666665</v>
      </c>
      <c r="W336" s="25">
        <f t="shared" si="43"/>
        <v>33</v>
      </c>
      <c r="X336">
        <f>VLOOKUP(E336,'General IEC Material'!D:E,2,0)</f>
        <v>6801.8114288203114</v>
      </c>
    </row>
    <row r="337" spans="1:24" x14ac:dyDescent="0.3">
      <c r="A337" t="s">
        <v>706</v>
      </c>
      <c r="B337" t="s">
        <v>134</v>
      </c>
      <c r="C337" t="s">
        <v>135</v>
      </c>
      <c r="D337" t="s">
        <v>136</v>
      </c>
      <c r="E337" t="s">
        <v>461</v>
      </c>
      <c r="F337">
        <v>280</v>
      </c>
      <c r="G337">
        <v>280</v>
      </c>
      <c r="H337">
        <v>560</v>
      </c>
      <c r="I337">
        <v>140</v>
      </c>
      <c r="J337">
        <v>480</v>
      </c>
      <c r="K337">
        <v>620</v>
      </c>
      <c r="L337" s="22">
        <f t="shared" si="38"/>
        <v>2.9166666666666665</v>
      </c>
      <c r="M337" s="22">
        <f t="shared" si="38"/>
        <v>2.9166666666666665</v>
      </c>
      <c r="N337" s="23">
        <f t="shared" si="39"/>
        <v>6</v>
      </c>
      <c r="O337" s="23">
        <f t="shared" si="37"/>
        <v>28</v>
      </c>
      <c r="P337" s="23">
        <f t="shared" si="37"/>
        <v>28</v>
      </c>
      <c r="Q337" s="23">
        <f t="shared" si="37"/>
        <v>56</v>
      </c>
      <c r="R337" s="23">
        <f t="shared" si="37"/>
        <v>14</v>
      </c>
      <c r="S337" s="23">
        <f t="shared" si="37"/>
        <v>48</v>
      </c>
      <c r="T337" s="23">
        <f t="shared" si="40"/>
        <v>62</v>
      </c>
      <c r="U337" s="23">
        <f t="shared" si="41"/>
        <v>118</v>
      </c>
      <c r="V337" s="26">
        <f t="shared" si="42"/>
        <v>2.9166666666666665</v>
      </c>
      <c r="W337" s="25">
        <f t="shared" si="43"/>
        <v>42</v>
      </c>
      <c r="X337">
        <f>VLOOKUP(E337,'General IEC Material'!D:E,2,0)</f>
        <v>6181.399001945555</v>
      </c>
    </row>
    <row r="338" spans="1:24" x14ac:dyDescent="0.3">
      <c r="A338" t="s">
        <v>706</v>
      </c>
      <c r="B338" t="s">
        <v>134</v>
      </c>
      <c r="C338" t="s">
        <v>135</v>
      </c>
      <c r="D338" t="s">
        <v>136</v>
      </c>
      <c r="E338" t="s">
        <v>462</v>
      </c>
      <c r="F338">
        <v>420</v>
      </c>
      <c r="G338">
        <v>420</v>
      </c>
      <c r="H338">
        <v>840</v>
      </c>
      <c r="I338">
        <v>210</v>
      </c>
      <c r="J338">
        <v>740</v>
      </c>
      <c r="K338">
        <v>950</v>
      </c>
      <c r="L338" s="22">
        <f t="shared" si="38"/>
        <v>4.375</v>
      </c>
      <c r="M338" s="22">
        <f t="shared" si="38"/>
        <v>4.375</v>
      </c>
      <c r="N338" s="23">
        <f t="shared" si="39"/>
        <v>9</v>
      </c>
      <c r="O338" s="23">
        <f t="shared" si="37"/>
        <v>42</v>
      </c>
      <c r="P338" s="23">
        <f t="shared" si="37"/>
        <v>42</v>
      </c>
      <c r="Q338" s="23">
        <f t="shared" si="37"/>
        <v>84</v>
      </c>
      <c r="R338" s="23">
        <f t="shared" si="37"/>
        <v>21</v>
      </c>
      <c r="S338" s="23">
        <f t="shared" si="37"/>
        <v>74</v>
      </c>
      <c r="T338" s="23">
        <f t="shared" si="40"/>
        <v>95</v>
      </c>
      <c r="U338" s="23">
        <f t="shared" si="41"/>
        <v>179</v>
      </c>
      <c r="V338" s="26">
        <f t="shared" si="42"/>
        <v>4.375</v>
      </c>
      <c r="W338" s="25">
        <f t="shared" si="43"/>
        <v>63</v>
      </c>
      <c r="X338">
        <f>VLOOKUP(E338,'General IEC Material'!D:E,2,0)</f>
        <v>11263.418897619791</v>
      </c>
    </row>
    <row r="339" spans="1:24" x14ac:dyDescent="0.3">
      <c r="A339" t="s">
        <v>706</v>
      </c>
      <c r="B339" t="s">
        <v>134</v>
      </c>
      <c r="C339" t="s">
        <v>135</v>
      </c>
      <c r="D339" t="s">
        <v>136</v>
      </c>
      <c r="E339" t="s">
        <v>463</v>
      </c>
      <c r="F339">
        <v>370</v>
      </c>
      <c r="G339">
        <v>370</v>
      </c>
      <c r="H339">
        <v>740</v>
      </c>
      <c r="I339">
        <v>190</v>
      </c>
      <c r="J339">
        <v>660</v>
      </c>
      <c r="K339">
        <v>850</v>
      </c>
      <c r="L339" s="22">
        <f t="shared" si="38"/>
        <v>3.8541666666666665</v>
      </c>
      <c r="M339" s="22">
        <f t="shared" si="38"/>
        <v>3.8541666666666665</v>
      </c>
      <c r="N339" s="23">
        <f t="shared" si="39"/>
        <v>8</v>
      </c>
      <c r="O339" s="23">
        <f t="shared" si="37"/>
        <v>37</v>
      </c>
      <c r="P339" s="23">
        <f t="shared" si="37"/>
        <v>37</v>
      </c>
      <c r="Q339" s="23">
        <f t="shared" si="37"/>
        <v>74</v>
      </c>
      <c r="R339" s="23">
        <f t="shared" si="37"/>
        <v>19</v>
      </c>
      <c r="S339" s="23">
        <f t="shared" si="37"/>
        <v>66</v>
      </c>
      <c r="T339" s="23">
        <f t="shared" si="40"/>
        <v>85</v>
      </c>
      <c r="U339" s="23">
        <f t="shared" si="41"/>
        <v>159</v>
      </c>
      <c r="V339" s="26">
        <f t="shared" si="42"/>
        <v>3.8541666666666665</v>
      </c>
      <c r="W339" s="25">
        <f t="shared" si="43"/>
        <v>56</v>
      </c>
      <c r="X339">
        <f>VLOOKUP(E339,'General IEC Material'!D:E,2,0)</f>
        <v>7292.7786322163793</v>
      </c>
    </row>
    <row r="340" spans="1:24" x14ac:dyDescent="0.3">
      <c r="A340" t="s">
        <v>706</v>
      </c>
      <c r="B340" t="s">
        <v>134</v>
      </c>
      <c r="C340" t="s">
        <v>135</v>
      </c>
      <c r="D340" t="s">
        <v>136</v>
      </c>
      <c r="E340" t="s">
        <v>464</v>
      </c>
      <c r="F340">
        <v>280</v>
      </c>
      <c r="G340">
        <v>280</v>
      </c>
      <c r="H340">
        <v>560</v>
      </c>
      <c r="I340">
        <v>140</v>
      </c>
      <c r="J340">
        <v>480</v>
      </c>
      <c r="K340">
        <v>620</v>
      </c>
      <c r="L340" s="22">
        <f t="shared" si="38"/>
        <v>2.9166666666666665</v>
      </c>
      <c r="M340" s="22">
        <f t="shared" si="38"/>
        <v>2.9166666666666665</v>
      </c>
      <c r="N340" s="23">
        <f t="shared" si="39"/>
        <v>6</v>
      </c>
      <c r="O340" s="23">
        <f t="shared" si="37"/>
        <v>28</v>
      </c>
      <c r="P340" s="23">
        <f t="shared" si="37"/>
        <v>28</v>
      </c>
      <c r="Q340" s="23">
        <f t="shared" si="37"/>
        <v>56</v>
      </c>
      <c r="R340" s="23">
        <f t="shared" si="37"/>
        <v>14</v>
      </c>
      <c r="S340" s="23">
        <f t="shared" si="37"/>
        <v>48</v>
      </c>
      <c r="T340" s="23">
        <f t="shared" si="40"/>
        <v>62</v>
      </c>
      <c r="U340" s="23">
        <f t="shared" si="41"/>
        <v>118</v>
      </c>
      <c r="V340" s="26">
        <f t="shared" si="42"/>
        <v>2.9166666666666665</v>
      </c>
      <c r="W340" s="25">
        <f t="shared" si="43"/>
        <v>42</v>
      </c>
      <c r="X340">
        <f>VLOOKUP(E340,'General IEC Material'!D:E,2,0)</f>
        <v>7143.5056043633904</v>
      </c>
    </row>
    <row r="341" spans="1:24" x14ac:dyDescent="0.3">
      <c r="A341" t="s">
        <v>706</v>
      </c>
      <c r="B341" t="s">
        <v>134</v>
      </c>
      <c r="C341" t="s">
        <v>135</v>
      </c>
      <c r="D341" t="s">
        <v>137</v>
      </c>
      <c r="E341" t="s">
        <v>465</v>
      </c>
      <c r="F341">
        <v>770</v>
      </c>
      <c r="G341">
        <v>770</v>
      </c>
      <c r="H341">
        <v>1540</v>
      </c>
      <c r="I341">
        <v>390</v>
      </c>
      <c r="J341">
        <v>1340</v>
      </c>
      <c r="K341">
        <v>1730</v>
      </c>
      <c r="L341" s="22">
        <f t="shared" si="38"/>
        <v>8.0208333333333339</v>
      </c>
      <c r="M341" s="22">
        <f t="shared" si="38"/>
        <v>8.0208333333333339</v>
      </c>
      <c r="N341" s="23">
        <f t="shared" si="39"/>
        <v>16</v>
      </c>
      <c r="O341" s="23">
        <f t="shared" si="37"/>
        <v>77</v>
      </c>
      <c r="P341" s="23">
        <f t="shared" si="37"/>
        <v>77</v>
      </c>
      <c r="Q341" s="23">
        <f t="shared" si="37"/>
        <v>154</v>
      </c>
      <c r="R341" s="23">
        <f t="shared" si="37"/>
        <v>39</v>
      </c>
      <c r="S341" s="23">
        <f t="shared" si="37"/>
        <v>134</v>
      </c>
      <c r="T341" s="23">
        <f t="shared" si="40"/>
        <v>173</v>
      </c>
      <c r="U341" s="23">
        <f t="shared" si="41"/>
        <v>327</v>
      </c>
      <c r="V341" s="26">
        <f t="shared" si="42"/>
        <v>8.0208333333333339</v>
      </c>
      <c r="W341" s="25">
        <f t="shared" si="43"/>
        <v>116</v>
      </c>
      <c r="X341">
        <f>VLOOKUP(E341,'General IEC Material'!D:E,2,0)</f>
        <v>21024.512930367833</v>
      </c>
    </row>
    <row r="342" spans="1:24" x14ac:dyDescent="0.3">
      <c r="A342" t="s">
        <v>706</v>
      </c>
      <c r="B342" t="s">
        <v>134</v>
      </c>
      <c r="C342" t="s">
        <v>135</v>
      </c>
      <c r="D342" t="s">
        <v>137</v>
      </c>
      <c r="E342" t="s">
        <v>466</v>
      </c>
      <c r="F342">
        <v>350</v>
      </c>
      <c r="G342">
        <v>350</v>
      </c>
      <c r="H342">
        <v>700</v>
      </c>
      <c r="I342">
        <v>180</v>
      </c>
      <c r="J342">
        <v>610</v>
      </c>
      <c r="K342">
        <v>790</v>
      </c>
      <c r="L342" s="22">
        <f t="shared" si="38"/>
        <v>3.6458333333333335</v>
      </c>
      <c r="M342" s="22">
        <f t="shared" si="38"/>
        <v>3.6458333333333335</v>
      </c>
      <c r="N342" s="23">
        <f t="shared" si="39"/>
        <v>7</v>
      </c>
      <c r="O342" s="23">
        <f t="shared" si="37"/>
        <v>35</v>
      </c>
      <c r="P342" s="23">
        <f t="shared" si="37"/>
        <v>35</v>
      </c>
      <c r="Q342" s="23">
        <f t="shared" si="37"/>
        <v>70</v>
      </c>
      <c r="R342" s="23">
        <f t="shared" si="37"/>
        <v>18</v>
      </c>
      <c r="S342" s="23">
        <f t="shared" si="37"/>
        <v>61</v>
      </c>
      <c r="T342" s="23">
        <f t="shared" si="40"/>
        <v>79</v>
      </c>
      <c r="U342" s="23">
        <f t="shared" si="41"/>
        <v>149</v>
      </c>
      <c r="V342" s="26">
        <f t="shared" si="42"/>
        <v>3.6458333333333335</v>
      </c>
      <c r="W342" s="25">
        <f t="shared" si="43"/>
        <v>53</v>
      </c>
      <c r="X342">
        <f>VLOOKUP(E342,'General IEC Material'!D:E,2,0)</f>
        <v>10006.308682419556</v>
      </c>
    </row>
    <row r="343" spans="1:24" x14ac:dyDescent="0.3">
      <c r="A343" t="s">
        <v>706</v>
      </c>
      <c r="B343" t="s">
        <v>134</v>
      </c>
      <c r="C343" t="s">
        <v>135</v>
      </c>
      <c r="D343" t="s">
        <v>137</v>
      </c>
      <c r="E343" t="s">
        <v>467</v>
      </c>
      <c r="F343">
        <v>650</v>
      </c>
      <c r="G343">
        <v>650</v>
      </c>
      <c r="H343">
        <v>1300</v>
      </c>
      <c r="I343">
        <v>330</v>
      </c>
      <c r="J343">
        <v>1140</v>
      </c>
      <c r="K343">
        <v>1470</v>
      </c>
      <c r="L343" s="22">
        <f t="shared" si="38"/>
        <v>6.770833333333333</v>
      </c>
      <c r="M343" s="22">
        <f t="shared" si="38"/>
        <v>6.770833333333333</v>
      </c>
      <c r="N343" s="23">
        <f t="shared" si="39"/>
        <v>14</v>
      </c>
      <c r="O343" s="23">
        <f t="shared" si="37"/>
        <v>65</v>
      </c>
      <c r="P343" s="23">
        <f t="shared" si="37"/>
        <v>65</v>
      </c>
      <c r="Q343" s="23">
        <f t="shared" si="37"/>
        <v>130</v>
      </c>
      <c r="R343" s="23">
        <f t="shared" si="37"/>
        <v>33</v>
      </c>
      <c r="S343" s="23">
        <f t="shared" si="37"/>
        <v>114</v>
      </c>
      <c r="T343" s="23">
        <f t="shared" si="40"/>
        <v>147</v>
      </c>
      <c r="U343" s="23">
        <f t="shared" si="41"/>
        <v>277</v>
      </c>
      <c r="V343" s="26">
        <f t="shared" si="42"/>
        <v>6.770833333333333</v>
      </c>
      <c r="W343" s="25">
        <f t="shared" si="43"/>
        <v>98</v>
      </c>
      <c r="X343">
        <f>VLOOKUP(E343,'General IEC Material'!D:E,2,0)</f>
        <v>16200.773822747879</v>
      </c>
    </row>
    <row r="344" spans="1:24" x14ac:dyDescent="0.3">
      <c r="A344" t="s">
        <v>706</v>
      </c>
      <c r="B344" t="s">
        <v>134</v>
      </c>
      <c r="C344" t="s">
        <v>135</v>
      </c>
      <c r="D344" t="s">
        <v>137</v>
      </c>
      <c r="E344" t="s">
        <v>468</v>
      </c>
      <c r="F344">
        <v>460</v>
      </c>
      <c r="G344">
        <v>460</v>
      </c>
      <c r="H344">
        <v>920</v>
      </c>
      <c r="I344">
        <v>230</v>
      </c>
      <c r="J344">
        <v>800</v>
      </c>
      <c r="K344">
        <v>1030</v>
      </c>
      <c r="L344" s="22">
        <f t="shared" si="38"/>
        <v>4.791666666666667</v>
      </c>
      <c r="M344" s="22">
        <f t="shared" si="38"/>
        <v>4.791666666666667</v>
      </c>
      <c r="N344" s="23">
        <f t="shared" si="39"/>
        <v>10</v>
      </c>
      <c r="O344" s="23">
        <f t="shared" si="37"/>
        <v>46</v>
      </c>
      <c r="P344" s="23">
        <f t="shared" si="37"/>
        <v>46</v>
      </c>
      <c r="Q344" s="23">
        <f t="shared" si="37"/>
        <v>92</v>
      </c>
      <c r="R344" s="23">
        <f t="shared" si="37"/>
        <v>23</v>
      </c>
      <c r="S344" s="23">
        <f t="shared" si="37"/>
        <v>80</v>
      </c>
      <c r="T344" s="23">
        <f t="shared" si="40"/>
        <v>103</v>
      </c>
      <c r="U344" s="23">
        <f t="shared" si="41"/>
        <v>195</v>
      </c>
      <c r="V344" s="26">
        <f t="shared" si="42"/>
        <v>4.791666666666667</v>
      </c>
      <c r="W344" s="25">
        <f t="shared" si="43"/>
        <v>69</v>
      </c>
      <c r="X344">
        <f>VLOOKUP(E344,'General IEC Material'!D:E,2,0)</f>
        <v>14739.524161711615</v>
      </c>
    </row>
    <row r="345" spans="1:24" x14ac:dyDescent="0.3">
      <c r="A345" t="s">
        <v>706</v>
      </c>
      <c r="B345" t="s">
        <v>134</v>
      </c>
      <c r="C345" t="s">
        <v>135</v>
      </c>
      <c r="D345" t="s">
        <v>137</v>
      </c>
      <c r="E345" t="s">
        <v>469</v>
      </c>
      <c r="F345">
        <v>300</v>
      </c>
      <c r="G345">
        <v>300</v>
      </c>
      <c r="H345">
        <v>600</v>
      </c>
      <c r="I345">
        <v>150</v>
      </c>
      <c r="J345">
        <v>510</v>
      </c>
      <c r="K345">
        <v>660</v>
      </c>
      <c r="L345" s="22">
        <f t="shared" si="38"/>
        <v>3.125</v>
      </c>
      <c r="M345" s="22">
        <f t="shared" si="38"/>
        <v>3.125</v>
      </c>
      <c r="N345" s="23">
        <f t="shared" si="39"/>
        <v>6</v>
      </c>
      <c r="O345" s="23">
        <f t="shared" si="37"/>
        <v>30</v>
      </c>
      <c r="P345" s="23">
        <f t="shared" si="37"/>
        <v>30</v>
      </c>
      <c r="Q345" s="23">
        <f t="shared" si="37"/>
        <v>60</v>
      </c>
      <c r="R345" s="23">
        <f t="shared" si="37"/>
        <v>15</v>
      </c>
      <c r="S345" s="23">
        <f t="shared" si="37"/>
        <v>51</v>
      </c>
      <c r="T345" s="23">
        <f t="shared" si="40"/>
        <v>66</v>
      </c>
      <c r="U345" s="23">
        <f t="shared" si="41"/>
        <v>126</v>
      </c>
      <c r="V345" s="26">
        <f t="shared" si="42"/>
        <v>3.125</v>
      </c>
      <c r="W345" s="25">
        <f t="shared" si="43"/>
        <v>45</v>
      </c>
      <c r="X345">
        <f>VLOOKUP(E345,'General IEC Material'!D:E,2,0)</f>
        <v>8074.7572205182396</v>
      </c>
    </row>
    <row r="346" spans="1:24" x14ac:dyDescent="0.3">
      <c r="A346" t="s">
        <v>706</v>
      </c>
      <c r="B346" t="s">
        <v>134</v>
      </c>
      <c r="C346" t="s">
        <v>135</v>
      </c>
      <c r="D346" t="s">
        <v>137</v>
      </c>
      <c r="E346" t="s">
        <v>470</v>
      </c>
      <c r="F346">
        <v>300</v>
      </c>
      <c r="G346">
        <v>300</v>
      </c>
      <c r="H346">
        <v>600</v>
      </c>
      <c r="I346">
        <v>150</v>
      </c>
      <c r="J346">
        <v>520</v>
      </c>
      <c r="K346">
        <v>670</v>
      </c>
      <c r="L346" s="22">
        <f t="shared" si="38"/>
        <v>3.125</v>
      </c>
      <c r="M346" s="22">
        <f t="shared" si="38"/>
        <v>3.125</v>
      </c>
      <c r="N346" s="23">
        <f t="shared" si="39"/>
        <v>6</v>
      </c>
      <c r="O346" s="23">
        <f t="shared" si="37"/>
        <v>30</v>
      </c>
      <c r="P346" s="23">
        <f t="shared" si="37"/>
        <v>30</v>
      </c>
      <c r="Q346" s="23">
        <f t="shared" si="37"/>
        <v>60</v>
      </c>
      <c r="R346" s="23">
        <f t="shared" si="37"/>
        <v>15</v>
      </c>
      <c r="S346" s="23">
        <f t="shared" si="37"/>
        <v>52</v>
      </c>
      <c r="T346" s="23">
        <f t="shared" si="40"/>
        <v>67</v>
      </c>
      <c r="U346" s="23">
        <f t="shared" si="41"/>
        <v>127</v>
      </c>
      <c r="V346" s="26">
        <f t="shared" si="42"/>
        <v>3.125</v>
      </c>
      <c r="W346" s="25">
        <f t="shared" si="43"/>
        <v>45</v>
      </c>
      <c r="X346">
        <f>VLOOKUP(E346,'General IEC Material'!D:E,2,0)</f>
        <v>6711.3202118443805</v>
      </c>
    </row>
    <row r="347" spans="1:24" x14ac:dyDescent="0.3">
      <c r="A347" t="s">
        <v>706</v>
      </c>
      <c r="B347" t="s">
        <v>134</v>
      </c>
      <c r="C347" t="s">
        <v>135</v>
      </c>
      <c r="D347" t="s">
        <v>137</v>
      </c>
      <c r="E347" t="s">
        <v>471</v>
      </c>
      <c r="F347">
        <v>280</v>
      </c>
      <c r="G347">
        <v>280</v>
      </c>
      <c r="H347">
        <v>560</v>
      </c>
      <c r="I347">
        <v>140</v>
      </c>
      <c r="J347">
        <v>490</v>
      </c>
      <c r="K347">
        <v>630</v>
      </c>
      <c r="L347" s="22">
        <f t="shared" si="38"/>
        <v>2.9166666666666665</v>
      </c>
      <c r="M347" s="22">
        <f t="shared" si="38"/>
        <v>2.9166666666666665</v>
      </c>
      <c r="N347" s="23">
        <f t="shared" si="39"/>
        <v>6</v>
      </c>
      <c r="O347" s="23">
        <f t="shared" si="37"/>
        <v>28</v>
      </c>
      <c r="P347" s="23">
        <f t="shared" si="37"/>
        <v>28</v>
      </c>
      <c r="Q347" s="23">
        <f t="shared" si="37"/>
        <v>56</v>
      </c>
      <c r="R347" s="23">
        <f t="shared" si="37"/>
        <v>14</v>
      </c>
      <c r="S347" s="23">
        <f t="shared" si="37"/>
        <v>49</v>
      </c>
      <c r="T347" s="23">
        <f t="shared" si="40"/>
        <v>63</v>
      </c>
      <c r="U347" s="23">
        <f t="shared" si="41"/>
        <v>119</v>
      </c>
      <c r="V347" s="26">
        <f t="shared" si="42"/>
        <v>2.9166666666666665</v>
      </c>
      <c r="W347" s="25">
        <f t="shared" si="43"/>
        <v>42</v>
      </c>
      <c r="X347">
        <f>VLOOKUP(E347,'General IEC Material'!D:E,2,0)</f>
        <v>9365.6098445875014</v>
      </c>
    </row>
    <row r="348" spans="1:24" x14ac:dyDescent="0.3">
      <c r="A348" t="s">
        <v>706</v>
      </c>
      <c r="B348" t="s">
        <v>134</v>
      </c>
      <c r="C348" t="s">
        <v>135</v>
      </c>
      <c r="D348" t="s">
        <v>137</v>
      </c>
      <c r="E348" t="s">
        <v>472</v>
      </c>
      <c r="F348">
        <v>410</v>
      </c>
      <c r="G348">
        <v>410</v>
      </c>
      <c r="H348">
        <v>820</v>
      </c>
      <c r="I348">
        <v>210</v>
      </c>
      <c r="J348">
        <v>710</v>
      </c>
      <c r="K348">
        <v>920</v>
      </c>
      <c r="L348" s="22">
        <f t="shared" si="38"/>
        <v>4.270833333333333</v>
      </c>
      <c r="M348" s="22">
        <f t="shared" si="38"/>
        <v>4.270833333333333</v>
      </c>
      <c r="N348" s="23">
        <f t="shared" si="39"/>
        <v>9</v>
      </c>
      <c r="O348" s="23">
        <f t="shared" si="37"/>
        <v>41</v>
      </c>
      <c r="P348" s="23">
        <f t="shared" si="37"/>
        <v>41</v>
      </c>
      <c r="Q348" s="23">
        <f t="shared" si="37"/>
        <v>82</v>
      </c>
      <c r="R348" s="23">
        <f t="shared" si="37"/>
        <v>21</v>
      </c>
      <c r="S348" s="23">
        <f t="shared" si="37"/>
        <v>71</v>
      </c>
      <c r="T348" s="23">
        <f t="shared" si="40"/>
        <v>92</v>
      </c>
      <c r="U348" s="23">
        <f t="shared" si="41"/>
        <v>174</v>
      </c>
      <c r="V348" s="26">
        <f t="shared" si="42"/>
        <v>4.270833333333333</v>
      </c>
      <c r="W348" s="25">
        <f t="shared" si="43"/>
        <v>62</v>
      </c>
      <c r="X348">
        <f>VLOOKUP(E348,'General IEC Material'!D:E,2,0)</f>
        <v>10507.602407032864</v>
      </c>
    </row>
    <row r="349" spans="1:24" x14ac:dyDescent="0.3">
      <c r="A349" t="s">
        <v>706</v>
      </c>
      <c r="B349" t="s">
        <v>134</v>
      </c>
      <c r="C349" t="s">
        <v>135</v>
      </c>
      <c r="D349" t="s">
        <v>137</v>
      </c>
      <c r="E349" t="s">
        <v>473</v>
      </c>
      <c r="F349">
        <v>280</v>
      </c>
      <c r="G349">
        <v>280</v>
      </c>
      <c r="H349">
        <v>560</v>
      </c>
      <c r="I349">
        <v>140</v>
      </c>
      <c r="J349">
        <v>490</v>
      </c>
      <c r="K349">
        <v>630</v>
      </c>
      <c r="L349" s="22">
        <f t="shared" si="38"/>
        <v>2.9166666666666665</v>
      </c>
      <c r="M349" s="22">
        <f t="shared" si="38"/>
        <v>2.9166666666666665</v>
      </c>
      <c r="N349" s="23">
        <f t="shared" si="39"/>
        <v>6</v>
      </c>
      <c r="O349" s="23">
        <f t="shared" si="37"/>
        <v>28</v>
      </c>
      <c r="P349" s="23">
        <f t="shared" si="37"/>
        <v>28</v>
      </c>
      <c r="Q349" s="23">
        <f t="shared" si="37"/>
        <v>56</v>
      </c>
      <c r="R349" s="23">
        <f t="shared" si="37"/>
        <v>14</v>
      </c>
      <c r="S349" s="23">
        <f t="shared" si="37"/>
        <v>49</v>
      </c>
      <c r="T349" s="23">
        <f t="shared" si="40"/>
        <v>63</v>
      </c>
      <c r="U349" s="23">
        <f t="shared" si="41"/>
        <v>119</v>
      </c>
      <c r="V349" s="26">
        <f t="shared" si="42"/>
        <v>2.9166666666666665</v>
      </c>
      <c r="W349" s="25">
        <f t="shared" si="43"/>
        <v>42</v>
      </c>
      <c r="X349">
        <f>VLOOKUP(E349,'General IEC Material'!D:E,2,0)</f>
        <v>8796.3735064387765</v>
      </c>
    </row>
    <row r="350" spans="1:24" x14ac:dyDescent="0.3">
      <c r="A350" t="s">
        <v>706</v>
      </c>
      <c r="B350" t="s">
        <v>134</v>
      </c>
      <c r="C350" t="s">
        <v>135</v>
      </c>
      <c r="D350" t="s">
        <v>137</v>
      </c>
      <c r="E350" t="s">
        <v>474</v>
      </c>
      <c r="F350">
        <v>250</v>
      </c>
      <c r="G350">
        <v>250</v>
      </c>
      <c r="H350">
        <v>500</v>
      </c>
      <c r="I350">
        <v>130</v>
      </c>
      <c r="J350">
        <v>420</v>
      </c>
      <c r="K350">
        <v>550</v>
      </c>
      <c r="L350" s="22">
        <f t="shared" si="38"/>
        <v>2.6041666666666665</v>
      </c>
      <c r="M350" s="22">
        <f t="shared" si="38"/>
        <v>2.6041666666666665</v>
      </c>
      <c r="N350" s="23">
        <f t="shared" si="39"/>
        <v>5</v>
      </c>
      <c r="O350" s="23">
        <f t="shared" si="37"/>
        <v>25</v>
      </c>
      <c r="P350" s="23">
        <f t="shared" si="37"/>
        <v>25</v>
      </c>
      <c r="Q350" s="23">
        <f t="shared" si="37"/>
        <v>50</v>
      </c>
      <c r="R350" s="23">
        <f t="shared" si="37"/>
        <v>13</v>
      </c>
      <c r="S350" s="23">
        <f t="shared" si="37"/>
        <v>42</v>
      </c>
      <c r="T350" s="23">
        <f t="shared" si="40"/>
        <v>55</v>
      </c>
      <c r="U350" s="23">
        <f t="shared" si="41"/>
        <v>105</v>
      </c>
      <c r="V350" s="26">
        <f t="shared" si="42"/>
        <v>2.6041666666666665</v>
      </c>
      <c r="W350" s="25">
        <f t="shared" si="43"/>
        <v>38</v>
      </c>
      <c r="X350">
        <f>VLOOKUP(E350,'General IEC Material'!D:E,2,0)</f>
        <v>8372.8097592122649</v>
      </c>
    </row>
    <row r="351" spans="1:24" x14ac:dyDescent="0.3">
      <c r="A351" t="s">
        <v>706</v>
      </c>
      <c r="B351" t="s">
        <v>134</v>
      </c>
      <c r="C351" t="s">
        <v>135</v>
      </c>
      <c r="D351" t="s">
        <v>137</v>
      </c>
      <c r="E351" t="s">
        <v>475</v>
      </c>
      <c r="F351">
        <v>300</v>
      </c>
      <c r="G351">
        <v>300</v>
      </c>
      <c r="H351">
        <v>600</v>
      </c>
      <c r="I351">
        <v>150</v>
      </c>
      <c r="J351">
        <v>520</v>
      </c>
      <c r="K351">
        <v>670</v>
      </c>
      <c r="L351" s="22">
        <f t="shared" si="38"/>
        <v>3.125</v>
      </c>
      <c r="M351" s="22">
        <f t="shared" si="38"/>
        <v>3.125</v>
      </c>
      <c r="N351" s="23">
        <f t="shared" si="39"/>
        <v>6</v>
      </c>
      <c r="O351" s="23">
        <f t="shared" si="37"/>
        <v>30</v>
      </c>
      <c r="P351" s="23">
        <f t="shared" si="37"/>
        <v>30</v>
      </c>
      <c r="Q351" s="23">
        <f t="shared" si="37"/>
        <v>60</v>
      </c>
      <c r="R351" s="23">
        <f t="shared" si="37"/>
        <v>15</v>
      </c>
      <c r="S351" s="23">
        <f t="shared" si="37"/>
        <v>52</v>
      </c>
      <c r="T351" s="23">
        <f t="shared" si="40"/>
        <v>67</v>
      </c>
      <c r="U351" s="23">
        <f t="shared" si="41"/>
        <v>127</v>
      </c>
      <c r="V351" s="26">
        <f t="shared" si="42"/>
        <v>3.125</v>
      </c>
      <c r="W351" s="25">
        <f t="shared" si="43"/>
        <v>45</v>
      </c>
      <c r="X351">
        <f>VLOOKUP(E351,'General IEC Material'!D:E,2,0)</f>
        <v>7428.2362901235865</v>
      </c>
    </row>
    <row r="352" spans="1:24" x14ac:dyDescent="0.3">
      <c r="A352" t="s">
        <v>706</v>
      </c>
      <c r="B352" t="s">
        <v>134</v>
      </c>
      <c r="C352" t="s">
        <v>135</v>
      </c>
      <c r="D352" t="s">
        <v>137</v>
      </c>
      <c r="E352" t="s">
        <v>476</v>
      </c>
      <c r="F352">
        <v>210</v>
      </c>
      <c r="G352">
        <v>210</v>
      </c>
      <c r="H352">
        <v>420</v>
      </c>
      <c r="I352">
        <v>110</v>
      </c>
      <c r="J352">
        <v>340</v>
      </c>
      <c r="K352">
        <v>450</v>
      </c>
      <c r="L352" s="22">
        <f t="shared" si="38"/>
        <v>2.1875</v>
      </c>
      <c r="M352" s="22">
        <f t="shared" si="38"/>
        <v>2.1875</v>
      </c>
      <c r="N352" s="23">
        <f t="shared" si="39"/>
        <v>4</v>
      </c>
      <c r="O352" s="23">
        <f t="shared" si="37"/>
        <v>21</v>
      </c>
      <c r="P352" s="23">
        <f t="shared" si="37"/>
        <v>21</v>
      </c>
      <c r="Q352" s="23">
        <f t="shared" si="37"/>
        <v>42</v>
      </c>
      <c r="R352" s="23">
        <f t="shared" si="37"/>
        <v>11</v>
      </c>
      <c r="S352" s="23">
        <f t="shared" si="37"/>
        <v>34</v>
      </c>
      <c r="T352" s="23">
        <f t="shared" si="40"/>
        <v>45</v>
      </c>
      <c r="U352" s="23">
        <f t="shared" si="41"/>
        <v>87</v>
      </c>
      <c r="V352" s="26">
        <f t="shared" si="42"/>
        <v>2.1875</v>
      </c>
      <c r="W352" s="25">
        <f t="shared" si="43"/>
        <v>32</v>
      </c>
      <c r="X352">
        <f>VLOOKUP(E352,'General IEC Material'!D:E,2,0)</f>
        <v>6007.8136245392961</v>
      </c>
    </row>
    <row r="353" spans="1:24" x14ac:dyDescent="0.3">
      <c r="A353" t="s">
        <v>706</v>
      </c>
      <c r="B353" t="s">
        <v>134</v>
      </c>
      <c r="C353" t="s">
        <v>135</v>
      </c>
      <c r="D353" t="s">
        <v>137</v>
      </c>
      <c r="E353" t="s">
        <v>477</v>
      </c>
      <c r="F353">
        <v>510</v>
      </c>
      <c r="G353">
        <v>510</v>
      </c>
      <c r="H353">
        <v>1020</v>
      </c>
      <c r="I353">
        <v>260</v>
      </c>
      <c r="J353">
        <v>890</v>
      </c>
      <c r="K353">
        <v>1150</v>
      </c>
      <c r="L353" s="22">
        <f t="shared" si="38"/>
        <v>5.3125</v>
      </c>
      <c r="M353" s="22">
        <f t="shared" si="38"/>
        <v>5.3125</v>
      </c>
      <c r="N353" s="23">
        <f t="shared" si="39"/>
        <v>11</v>
      </c>
      <c r="O353" s="23">
        <f t="shared" si="37"/>
        <v>51</v>
      </c>
      <c r="P353" s="23">
        <f t="shared" si="37"/>
        <v>51</v>
      </c>
      <c r="Q353" s="23">
        <f t="shared" si="37"/>
        <v>102</v>
      </c>
      <c r="R353" s="23">
        <f t="shared" si="37"/>
        <v>26</v>
      </c>
      <c r="S353" s="23">
        <f t="shared" si="37"/>
        <v>89</v>
      </c>
      <c r="T353" s="23">
        <f t="shared" si="40"/>
        <v>115</v>
      </c>
      <c r="U353" s="23">
        <f t="shared" si="41"/>
        <v>217</v>
      </c>
      <c r="V353" s="26">
        <f t="shared" si="42"/>
        <v>5.3125</v>
      </c>
      <c r="W353" s="25">
        <f t="shared" si="43"/>
        <v>77</v>
      </c>
      <c r="X353">
        <f>VLOOKUP(E353,'General IEC Material'!D:E,2,0)</f>
        <v>13131.9973480882</v>
      </c>
    </row>
    <row r="354" spans="1:24" x14ac:dyDescent="0.3">
      <c r="A354" t="s">
        <v>706</v>
      </c>
      <c r="B354" t="s">
        <v>134</v>
      </c>
      <c r="C354" t="s">
        <v>135</v>
      </c>
      <c r="D354" t="s">
        <v>137</v>
      </c>
      <c r="E354" t="s">
        <v>478</v>
      </c>
      <c r="F354">
        <v>270</v>
      </c>
      <c r="G354">
        <v>270</v>
      </c>
      <c r="H354">
        <v>540</v>
      </c>
      <c r="I354">
        <v>140</v>
      </c>
      <c r="J354">
        <v>460</v>
      </c>
      <c r="K354">
        <v>600</v>
      </c>
      <c r="L354" s="22">
        <f t="shared" si="38"/>
        <v>2.8125</v>
      </c>
      <c r="M354" s="22">
        <f t="shared" si="38"/>
        <v>2.8125</v>
      </c>
      <c r="N354" s="23">
        <f t="shared" si="39"/>
        <v>6</v>
      </c>
      <c r="O354" s="23">
        <f t="shared" si="37"/>
        <v>27</v>
      </c>
      <c r="P354" s="23">
        <f t="shared" si="37"/>
        <v>27</v>
      </c>
      <c r="Q354" s="23">
        <f t="shared" si="37"/>
        <v>54</v>
      </c>
      <c r="R354" s="23">
        <f t="shared" si="37"/>
        <v>14</v>
      </c>
      <c r="S354" s="23">
        <f t="shared" si="37"/>
        <v>46</v>
      </c>
      <c r="T354" s="23">
        <f t="shared" si="40"/>
        <v>60</v>
      </c>
      <c r="U354" s="23">
        <f t="shared" si="41"/>
        <v>114</v>
      </c>
      <c r="V354" s="26">
        <f t="shared" si="42"/>
        <v>2.8125</v>
      </c>
      <c r="W354" s="25">
        <f t="shared" si="43"/>
        <v>41</v>
      </c>
      <c r="X354">
        <f>VLOOKUP(E354,'General IEC Material'!D:E,2,0)</f>
        <v>8714.8396753863799</v>
      </c>
    </row>
    <row r="355" spans="1:24" x14ac:dyDescent="0.3">
      <c r="A355" t="s">
        <v>706</v>
      </c>
      <c r="B355" t="s">
        <v>134</v>
      </c>
      <c r="C355" t="s">
        <v>135</v>
      </c>
      <c r="D355" t="s">
        <v>137</v>
      </c>
      <c r="E355" t="s">
        <v>479</v>
      </c>
      <c r="F355">
        <v>200</v>
      </c>
      <c r="G355">
        <v>200</v>
      </c>
      <c r="H355">
        <v>400</v>
      </c>
      <c r="I355">
        <v>100</v>
      </c>
      <c r="J355">
        <v>330</v>
      </c>
      <c r="K355">
        <v>430</v>
      </c>
      <c r="L355" s="22">
        <f t="shared" si="38"/>
        <v>2.0833333333333335</v>
      </c>
      <c r="M355" s="22">
        <f t="shared" si="38"/>
        <v>2.0833333333333335</v>
      </c>
      <c r="N355" s="23">
        <f t="shared" si="39"/>
        <v>4</v>
      </c>
      <c r="O355" s="23">
        <f t="shared" si="37"/>
        <v>20</v>
      </c>
      <c r="P355" s="23">
        <f t="shared" si="37"/>
        <v>20</v>
      </c>
      <c r="Q355" s="23">
        <f t="shared" si="37"/>
        <v>40</v>
      </c>
      <c r="R355" s="23">
        <f t="shared" si="37"/>
        <v>10</v>
      </c>
      <c r="S355" s="23">
        <f t="shared" si="37"/>
        <v>33</v>
      </c>
      <c r="T355" s="23">
        <f t="shared" si="40"/>
        <v>43</v>
      </c>
      <c r="U355" s="23">
        <f t="shared" si="41"/>
        <v>83</v>
      </c>
      <c r="V355" s="26">
        <f t="shared" si="42"/>
        <v>2.0833333333333335</v>
      </c>
      <c r="W355" s="25">
        <f t="shared" si="43"/>
        <v>30</v>
      </c>
      <c r="X355">
        <f>VLOOKUP(E355,'General IEC Material'!D:E,2,0)</f>
        <v>6395.9952483254783</v>
      </c>
    </row>
    <row r="356" spans="1:24" x14ac:dyDescent="0.3">
      <c r="A356" t="s">
        <v>706</v>
      </c>
      <c r="B356" t="s">
        <v>134</v>
      </c>
      <c r="C356" t="s">
        <v>135</v>
      </c>
      <c r="D356" t="s">
        <v>137</v>
      </c>
      <c r="E356" t="s">
        <v>480</v>
      </c>
      <c r="F356">
        <v>1040</v>
      </c>
      <c r="G356">
        <v>1040</v>
      </c>
      <c r="H356">
        <v>2080</v>
      </c>
      <c r="I356">
        <v>520</v>
      </c>
      <c r="J356">
        <v>1850</v>
      </c>
      <c r="K356">
        <v>2370</v>
      </c>
      <c r="L356" s="22">
        <f t="shared" si="38"/>
        <v>10.833333333333334</v>
      </c>
      <c r="M356" s="22">
        <f t="shared" si="38"/>
        <v>10.833333333333334</v>
      </c>
      <c r="N356" s="23">
        <f t="shared" si="39"/>
        <v>22</v>
      </c>
      <c r="O356" s="23">
        <f t="shared" si="37"/>
        <v>104</v>
      </c>
      <c r="P356" s="23">
        <f t="shared" si="37"/>
        <v>104</v>
      </c>
      <c r="Q356" s="23">
        <f t="shared" si="37"/>
        <v>208</v>
      </c>
      <c r="R356" s="23">
        <f t="shared" si="37"/>
        <v>52</v>
      </c>
      <c r="S356" s="23">
        <f t="shared" si="37"/>
        <v>185</v>
      </c>
      <c r="T356" s="23">
        <f t="shared" si="40"/>
        <v>237</v>
      </c>
      <c r="U356" s="23">
        <f t="shared" si="41"/>
        <v>445</v>
      </c>
      <c r="V356" s="26">
        <f t="shared" si="42"/>
        <v>10.833333333333334</v>
      </c>
      <c r="W356" s="25">
        <f t="shared" si="43"/>
        <v>156</v>
      </c>
      <c r="X356">
        <f>VLOOKUP(E356,'General IEC Material'!D:E,2,0)</f>
        <v>24591.656395638933</v>
      </c>
    </row>
    <row r="357" spans="1:24" x14ac:dyDescent="0.3">
      <c r="A357" t="s">
        <v>706</v>
      </c>
      <c r="B357" t="s">
        <v>134</v>
      </c>
      <c r="C357" t="s">
        <v>138</v>
      </c>
      <c r="D357" t="s">
        <v>139</v>
      </c>
      <c r="E357" t="s">
        <v>481</v>
      </c>
      <c r="F357">
        <v>320</v>
      </c>
      <c r="G357">
        <v>320</v>
      </c>
      <c r="H357">
        <v>640</v>
      </c>
      <c r="I357">
        <v>160</v>
      </c>
      <c r="J357">
        <v>560</v>
      </c>
      <c r="K357">
        <v>720</v>
      </c>
      <c r="L357" s="22">
        <f t="shared" si="38"/>
        <v>3.3333333333333335</v>
      </c>
      <c r="M357" s="22">
        <f t="shared" si="38"/>
        <v>3.3333333333333335</v>
      </c>
      <c r="N357" s="23">
        <f t="shared" si="39"/>
        <v>7</v>
      </c>
      <c r="O357" s="23">
        <f t="shared" si="37"/>
        <v>32</v>
      </c>
      <c r="P357" s="23">
        <f t="shared" si="37"/>
        <v>32</v>
      </c>
      <c r="Q357" s="23">
        <f t="shared" si="37"/>
        <v>64</v>
      </c>
      <c r="R357" s="23">
        <f t="shared" si="37"/>
        <v>16</v>
      </c>
      <c r="S357" s="23">
        <f t="shared" si="37"/>
        <v>56</v>
      </c>
      <c r="T357" s="23">
        <f t="shared" si="40"/>
        <v>72</v>
      </c>
      <c r="U357" s="23">
        <f t="shared" si="41"/>
        <v>136</v>
      </c>
      <c r="V357" s="26">
        <f t="shared" si="42"/>
        <v>3.3333333333333335</v>
      </c>
      <c r="W357" s="25">
        <f t="shared" si="43"/>
        <v>48</v>
      </c>
      <c r="X357">
        <f>VLOOKUP(E357,'General IEC Material'!D:E,2,0)</f>
        <v>8340.3544694023549</v>
      </c>
    </row>
    <row r="358" spans="1:24" x14ac:dyDescent="0.3">
      <c r="A358" t="s">
        <v>706</v>
      </c>
      <c r="B358" t="s">
        <v>134</v>
      </c>
      <c r="C358" t="s">
        <v>138</v>
      </c>
      <c r="D358" t="s">
        <v>139</v>
      </c>
      <c r="E358" t="s">
        <v>482</v>
      </c>
      <c r="F358">
        <v>270</v>
      </c>
      <c r="G358">
        <v>270</v>
      </c>
      <c r="H358">
        <v>540</v>
      </c>
      <c r="I358">
        <v>140</v>
      </c>
      <c r="J358">
        <v>460</v>
      </c>
      <c r="K358">
        <v>600</v>
      </c>
      <c r="L358" s="22">
        <f t="shared" si="38"/>
        <v>2.8125</v>
      </c>
      <c r="M358" s="22">
        <f t="shared" si="38"/>
        <v>2.8125</v>
      </c>
      <c r="N358" s="23">
        <f t="shared" si="39"/>
        <v>6</v>
      </c>
      <c r="O358" s="23">
        <f t="shared" si="37"/>
        <v>27</v>
      </c>
      <c r="P358" s="23">
        <f t="shared" si="37"/>
        <v>27</v>
      </c>
      <c r="Q358" s="23">
        <f t="shared" si="37"/>
        <v>54</v>
      </c>
      <c r="R358" s="23">
        <f t="shared" si="37"/>
        <v>14</v>
      </c>
      <c r="S358" s="23">
        <f t="shared" si="37"/>
        <v>46</v>
      </c>
      <c r="T358" s="23">
        <f t="shared" si="40"/>
        <v>60</v>
      </c>
      <c r="U358" s="23">
        <f t="shared" si="41"/>
        <v>114</v>
      </c>
      <c r="V358" s="26">
        <f t="shared" si="42"/>
        <v>2.8125</v>
      </c>
      <c r="W358" s="25">
        <f t="shared" si="43"/>
        <v>41</v>
      </c>
      <c r="X358">
        <f>VLOOKUP(E358,'General IEC Material'!D:E,2,0)</f>
        <v>7541.5122573866174</v>
      </c>
    </row>
    <row r="359" spans="1:24" x14ac:dyDescent="0.3">
      <c r="A359" t="s">
        <v>706</v>
      </c>
      <c r="B359" t="s">
        <v>134</v>
      </c>
      <c r="C359" t="s">
        <v>138</v>
      </c>
      <c r="D359" t="s">
        <v>139</v>
      </c>
      <c r="E359" t="s">
        <v>483</v>
      </c>
      <c r="F359">
        <v>250</v>
      </c>
      <c r="G359">
        <v>250</v>
      </c>
      <c r="H359">
        <v>500</v>
      </c>
      <c r="I359">
        <v>130</v>
      </c>
      <c r="J359">
        <v>420</v>
      </c>
      <c r="K359">
        <v>550</v>
      </c>
      <c r="L359" s="22">
        <f t="shared" si="38"/>
        <v>2.6041666666666665</v>
      </c>
      <c r="M359" s="22">
        <f t="shared" si="38"/>
        <v>2.6041666666666665</v>
      </c>
      <c r="N359" s="23">
        <f t="shared" si="39"/>
        <v>5</v>
      </c>
      <c r="O359" s="23">
        <f t="shared" si="37"/>
        <v>25</v>
      </c>
      <c r="P359" s="23">
        <f t="shared" si="37"/>
        <v>25</v>
      </c>
      <c r="Q359" s="23">
        <f t="shared" si="37"/>
        <v>50</v>
      </c>
      <c r="R359" s="23">
        <f t="shared" si="37"/>
        <v>13</v>
      </c>
      <c r="S359" s="23">
        <f t="shared" si="37"/>
        <v>42</v>
      </c>
      <c r="T359" s="23">
        <f t="shared" si="40"/>
        <v>55</v>
      </c>
      <c r="U359" s="23">
        <f t="shared" si="41"/>
        <v>105</v>
      </c>
      <c r="V359" s="26">
        <f t="shared" si="42"/>
        <v>2.6041666666666665</v>
      </c>
      <c r="W359" s="25">
        <f t="shared" si="43"/>
        <v>38</v>
      </c>
      <c r="X359">
        <f>VLOOKUP(E359,'General IEC Material'!D:E,2,0)</f>
        <v>5821.1102374339653</v>
      </c>
    </row>
    <row r="360" spans="1:24" x14ac:dyDescent="0.3">
      <c r="A360" t="s">
        <v>706</v>
      </c>
      <c r="B360" t="s">
        <v>134</v>
      </c>
      <c r="C360" t="s">
        <v>138</v>
      </c>
      <c r="D360" t="s">
        <v>139</v>
      </c>
      <c r="E360" t="s">
        <v>484</v>
      </c>
      <c r="F360">
        <v>400</v>
      </c>
      <c r="G360">
        <v>400</v>
      </c>
      <c r="H360">
        <v>800</v>
      </c>
      <c r="I360">
        <v>200</v>
      </c>
      <c r="J360">
        <v>700</v>
      </c>
      <c r="K360">
        <v>900</v>
      </c>
      <c r="L360" s="22">
        <f t="shared" si="38"/>
        <v>4.166666666666667</v>
      </c>
      <c r="M360" s="22">
        <f t="shared" si="38"/>
        <v>4.166666666666667</v>
      </c>
      <c r="N360" s="23">
        <f t="shared" si="39"/>
        <v>8</v>
      </c>
      <c r="O360" s="23">
        <f t="shared" si="37"/>
        <v>40</v>
      </c>
      <c r="P360" s="23">
        <f t="shared" si="37"/>
        <v>40</v>
      </c>
      <c r="Q360" s="23">
        <f t="shared" si="37"/>
        <v>80</v>
      </c>
      <c r="R360" s="23">
        <f t="shared" si="37"/>
        <v>20</v>
      </c>
      <c r="S360" s="23">
        <f t="shared" si="37"/>
        <v>70</v>
      </c>
      <c r="T360" s="23">
        <f t="shared" si="40"/>
        <v>90</v>
      </c>
      <c r="U360" s="23">
        <f t="shared" si="41"/>
        <v>170</v>
      </c>
      <c r="V360" s="26">
        <f t="shared" si="42"/>
        <v>4.166666666666667</v>
      </c>
      <c r="W360" s="25">
        <f t="shared" si="43"/>
        <v>60</v>
      </c>
      <c r="X360">
        <f>VLOOKUP(E360,'General IEC Material'!D:E,2,0)</f>
        <v>10990.46185796009</v>
      </c>
    </row>
    <row r="361" spans="1:24" x14ac:dyDescent="0.3">
      <c r="A361" t="s">
        <v>706</v>
      </c>
      <c r="B361" t="s">
        <v>134</v>
      </c>
      <c r="C361" t="s">
        <v>138</v>
      </c>
      <c r="D361" t="s">
        <v>139</v>
      </c>
      <c r="E361" t="s">
        <v>485</v>
      </c>
      <c r="F361">
        <v>450</v>
      </c>
      <c r="G361">
        <v>450</v>
      </c>
      <c r="H361">
        <v>900</v>
      </c>
      <c r="I361">
        <v>230</v>
      </c>
      <c r="J361">
        <v>800</v>
      </c>
      <c r="K361">
        <v>1030</v>
      </c>
      <c r="L361" s="22">
        <f t="shared" si="38"/>
        <v>4.6875</v>
      </c>
      <c r="M361" s="22">
        <f t="shared" si="38"/>
        <v>4.6875</v>
      </c>
      <c r="N361" s="23">
        <f t="shared" si="39"/>
        <v>9</v>
      </c>
      <c r="O361" s="23">
        <f t="shared" si="37"/>
        <v>45</v>
      </c>
      <c r="P361" s="23">
        <f t="shared" si="37"/>
        <v>45</v>
      </c>
      <c r="Q361" s="23">
        <f t="shared" si="37"/>
        <v>90</v>
      </c>
      <c r="R361" s="23">
        <f t="shared" si="37"/>
        <v>23</v>
      </c>
      <c r="S361" s="23">
        <f t="shared" si="37"/>
        <v>80</v>
      </c>
      <c r="T361" s="23">
        <f t="shared" si="40"/>
        <v>103</v>
      </c>
      <c r="U361" s="23">
        <f t="shared" si="41"/>
        <v>193</v>
      </c>
      <c r="V361" s="26">
        <f t="shared" si="42"/>
        <v>4.6875</v>
      </c>
      <c r="W361" s="25">
        <f t="shared" si="43"/>
        <v>68</v>
      </c>
      <c r="X361">
        <f>VLOOKUP(E361,'General IEC Material'!D:E,2,0)</f>
        <v>9891.0400712061928</v>
      </c>
    </row>
    <row r="362" spans="1:24" x14ac:dyDescent="0.3">
      <c r="A362" t="s">
        <v>706</v>
      </c>
      <c r="B362" t="s">
        <v>140</v>
      </c>
      <c r="C362" t="s">
        <v>141</v>
      </c>
      <c r="D362" t="s">
        <v>142</v>
      </c>
      <c r="E362" t="s">
        <v>486</v>
      </c>
      <c r="F362">
        <v>430</v>
      </c>
      <c r="G362">
        <v>430</v>
      </c>
      <c r="H362">
        <v>860</v>
      </c>
      <c r="I362">
        <v>220</v>
      </c>
      <c r="J362">
        <v>720</v>
      </c>
      <c r="K362">
        <v>940</v>
      </c>
      <c r="L362" s="22">
        <f t="shared" si="38"/>
        <v>4.479166666666667</v>
      </c>
      <c r="M362" s="22">
        <f t="shared" si="38"/>
        <v>4.479166666666667</v>
      </c>
      <c r="N362" s="23">
        <f t="shared" si="39"/>
        <v>9</v>
      </c>
      <c r="O362" s="23">
        <f t="shared" si="37"/>
        <v>43</v>
      </c>
      <c r="P362" s="23">
        <f t="shared" si="37"/>
        <v>43</v>
      </c>
      <c r="Q362" s="23">
        <f t="shared" si="37"/>
        <v>86</v>
      </c>
      <c r="R362" s="23">
        <f t="shared" si="37"/>
        <v>22</v>
      </c>
      <c r="S362" s="23">
        <f t="shared" si="37"/>
        <v>72</v>
      </c>
      <c r="T362" s="23">
        <f t="shared" si="40"/>
        <v>94</v>
      </c>
      <c r="U362" s="23">
        <f t="shared" si="41"/>
        <v>180</v>
      </c>
      <c r="V362" s="26">
        <f t="shared" si="42"/>
        <v>4.479166666666667</v>
      </c>
      <c r="W362" s="25">
        <f t="shared" si="43"/>
        <v>65</v>
      </c>
      <c r="X362">
        <f>VLOOKUP(E362,'General IEC Material'!D:E,2,0)</f>
        <v>17076.395977924505</v>
      </c>
    </row>
    <row r="363" spans="1:24" x14ac:dyDescent="0.3">
      <c r="A363" t="s">
        <v>706</v>
      </c>
      <c r="B363" t="s">
        <v>140</v>
      </c>
      <c r="C363" t="s">
        <v>141</v>
      </c>
      <c r="D363" t="s">
        <v>142</v>
      </c>
      <c r="E363" t="s">
        <v>487</v>
      </c>
      <c r="F363">
        <v>540</v>
      </c>
      <c r="G363">
        <v>540</v>
      </c>
      <c r="H363">
        <v>1080</v>
      </c>
      <c r="I363">
        <v>270</v>
      </c>
      <c r="J363">
        <v>890</v>
      </c>
      <c r="K363">
        <v>1160</v>
      </c>
      <c r="L363" s="22">
        <f t="shared" si="38"/>
        <v>5.625</v>
      </c>
      <c r="M363" s="22">
        <f t="shared" si="38"/>
        <v>5.625</v>
      </c>
      <c r="N363" s="23">
        <f t="shared" si="39"/>
        <v>11</v>
      </c>
      <c r="O363" s="23">
        <f t="shared" si="37"/>
        <v>54</v>
      </c>
      <c r="P363" s="23">
        <f t="shared" si="37"/>
        <v>54</v>
      </c>
      <c r="Q363" s="23">
        <f t="shared" si="37"/>
        <v>108</v>
      </c>
      <c r="R363" s="23">
        <f t="shared" si="37"/>
        <v>27</v>
      </c>
      <c r="S363" s="23">
        <f t="shared" si="37"/>
        <v>89</v>
      </c>
      <c r="T363" s="23">
        <f t="shared" si="40"/>
        <v>116</v>
      </c>
      <c r="U363" s="23">
        <f t="shared" si="41"/>
        <v>224</v>
      </c>
      <c r="V363" s="26">
        <f t="shared" si="42"/>
        <v>5.625</v>
      </c>
      <c r="W363" s="25">
        <f t="shared" si="43"/>
        <v>81</v>
      </c>
      <c r="X363">
        <f>VLOOKUP(E363,'General IEC Material'!D:E,2,0)</f>
        <v>21311.392016366946</v>
      </c>
    </row>
    <row r="364" spans="1:24" x14ac:dyDescent="0.3">
      <c r="A364" t="s">
        <v>706</v>
      </c>
      <c r="B364" t="s">
        <v>140</v>
      </c>
      <c r="C364" t="s">
        <v>141</v>
      </c>
      <c r="D364" t="s">
        <v>142</v>
      </c>
      <c r="E364" t="s">
        <v>488</v>
      </c>
      <c r="F364">
        <v>730</v>
      </c>
      <c r="G364">
        <v>730</v>
      </c>
      <c r="H364">
        <v>1460</v>
      </c>
      <c r="I364">
        <v>370</v>
      </c>
      <c r="J364">
        <v>1250</v>
      </c>
      <c r="K364">
        <v>1620</v>
      </c>
      <c r="L364" s="22">
        <f t="shared" si="38"/>
        <v>7.604166666666667</v>
      </c>
      <c r="M364" s="22">
        <f t="shared" si="38"/>
        <v>7.604166666666667</v>
      </c>
      <c r="N364" s="23">
        <f t="shared" si="39"/>
        <v>15</v>
      </c>
      <c r="O364" s="23">
        <f t="shared" si="37"/>
        <v>73</v>
      </c>
      <c r="P364" s="23">
        <f t="shared" si="37"/>
        <v>73</v>
      </c>
      <c r="Q364" s="23">
        <f t="shared" si="37"/>
        <v>146</v>
      </c>
      <c r="R364" s="23">
        <f t="shared" si="37"/>
        <v>37</v>
      </c>
      <c r="S364" s="23">
        <f t="shared" si="37"/>
        <v>125</v>
      </c>
      <c r="T364" s="23">
        <f t="shared" si="40"/>
        <v>162</v>
      </c>
      <c r="U364" s="23">
        <f t="shared" si="41"/>
        <v>308</v>
      </c>
      <c r="V364" s="26">
        <f t="shared" si="42"/>
        <v>7.604166666666667</v>
      </c>
      <c r="W364" s="25">
        <f t="shared" si="43"/>
        <v>110</v>
      </c>
      <c r="X364">
        <f>VLOOKUP(E364,'General IEC Material'!D:E,2,0)</f>
        <v>28428.286882653923</v>
      </c>
    </row>
    <row r="365" spans="1:24" x14ac:dyDescent="0.3">
      <c r="A365" t="s">
        <v>706</v>
      </c>
      <c r="B365" t="s">
        <v>140</v>
      </c>
      <c r="C365" t="s">
        <v>141</v>
      </c>
      <c r="D365" t="s">
        <v>142</v>
      </c>
      <c r="E365" t="s">
        <v>489</v>
      </c>
      <c r="F365">
        <v>450</v>
      </c>
      <c r="G365">
        <v>450</v>
      </c>
      <c r="H365">
        <v>900</v>
      </c>
      <c r="I365">
        <v>230</v>
      </c>
      <c r="J365">
        <v>760</v>
      </c>
      <c r="K365">
        <v>990</v>
      </c>
      <c r="L365" s="22">
        <f t="shared" si="38"/>
        <v>4.6875</v>
      </c>
      <c r="M365" s="22">
        <f t="shared" si="38"/>
        <v>4.6875</v>
      </c>
      <c r="N365" s="23">
        <f t="shared" si="39"/>
        <v>9</v>
      </c>
      <c r="O365" s="23">
        <f t="shared" si="37"/>
        <v>45</v>
      </c>
      <c r="P365" s="23">
        <f t="shared" si="37"/>
        <v>45</v>
      </c>
      <c r="Q365" s="23">
        <f t="shared" si="37"/>
        <v>90</v>
      </c>
      <c r="R365" s="23">
        <f t="shared" si="37"/>
        <v>23</v>
      </c>
      <c r="S365" s="23">
        <f t="shared" si="37"/>
        <v>76</v>
      </c>
      <c r="T365" s="23">
        <f t="shared" si="40"/>
        <v>99</v>
      </c>
      <c r="U365" s="23">
        <f t="shared" si="41"/>
        <v>189</v>
      </c>
      <c r="V365" s="26">
        <f t="shared" si="42"/>
        <v>4.6875</v>
      </c>
      <c r="W365" s="25">
        <f t="shared" si="43"/>
        <v>68</v>
      </c>
      <c r="X365">
        <f>VLOOKUP(E365,'General IEC Material'!D:E,2,0)</f>
        <v>17440.3148837146</v>
      </c>
    </row>
    <row r="366" spans="1:24" x14ac:dyDescent="0.3">
      <c r="A366" t="s">
        <v>706</v>
      </c>
      <c r="B366" t="s">
        <v>140</v>
      </c>
      <c r="C366" t="s">
        <v>141</v>
      </c>
      <c r="D366" t="s">
        <v>143</v>
      </c>
      <c r="E366" t="s">
        <v>490</v>
      </c>
      <c r="F366">
        <v>870</v>
      </c>
      <c r="G366">
        <v>870</v>
      </c>
      <c r="H366">
        <v>1740</v>
      </c>
      <c r="I366">
        <v>440</v>
      </c>
      <c r="J366">
        <v>1470</v>
      </c>
      <c r="K366">
        <v>1910</v>
      </c>
      <c r="L366" s="22">
        <f t="shared" si="38"/>
        <v>9.0625</v>
      </c>
      <c r="M366" s="22">
        <f t="shared" si="38"/>
        <v>9.0625</v>
      </c>
      <c r="N366" s="23">
        <f t="shared" si="39"/>
        <v>18</v>
      </c>
      <c r="O366" s="23">
        <f t="shared" si="37"/>
        <v>87</v>
      </c>
      <c r="P366" s="23">
        <f t="shared" si="37"/>
        <v>87</v>
      </c>
      <c r="Q366" s="23">
        <f t="shared" si="37"/>
        <v>174</v>
      </c>
      <c r="R366" s="23">
        <f t="shared" si="37"/>
        <v>44</v>
      </c>
      <c r="S366" s="23">
        <f t="shared" si="37"/>
        <v>147</v>
      </c>
      <c r="T366" s="23">
        <f t="shared" si="40"/>
        <v>191</v>
      </c>
      <c r="U366" s="23">
        <f t="shared" si="41"/>
        <v>365</v>
      </c>
      <c r="V366" s="26">
        <f t="shared" si="42"/>
        <v>9.0625</v>
      </c>
      <c r="W366" s="25">
        <f t="shared" si="43"/>
        <v>131</v>
      </c>
      <c r="X366">
        <f>VLOOKUP(E366,'General IEC Material'!D:E,2,0)</f>
        <v>33964.925547177219</v>
      </c>
    </row>
    <row r="367" spans="1:24" x14ac:dyDescent="0.3">
      <c r="A367" t="s">
        <v>706</v>
      </c>
      <c r="B367" t="s">
        <v>140</v>
      </c>
      <c r="C367" t="s">
        <v>141</v>
      </c>
      <c r="D367" t="s">
        <v>143</v>
      </c>
      <c r="E367" t="s">
        <v>491</v>
      </c>
      <c r="F367">
        <v>260</v>
      </c>
      <c r="G367">
        <v>260</v>
      </c>
      <c r="H367">
        <v>520</v>
      </c>
      <c r="I367">
        <v>130</v>
      </c>
      <c r="J367">
        <v>450</v>
      </c>
      <c r="K367">
        <v>580</v>
      </c>
      <c r="L367" s="22">
        <f t="shared" si="38"/>
        <v>2.7083333333333335</v>
      </c>
      <c r="M367" s="22">
        <f t="shared" si="38"/>
        <v>2.7083333333333335</v>
      </c>
      <c r="N367" s="23">
        <f t="shared" si="39"/>
        <v>5</v>
      </c>
      <c r="O367" s="23">
        <f t="shared" si="37"/>
        <v>26</v>
      </c>
      <c r="P367" s="23">
        <f t="shared" si="37"/>
        <v>26</v>
      </c>
      <c r="Q367" s="23">
        <f t="shared" si="37"/>
        <v>52</v>
      </c>
      <c r="R367" s="23">
        <f t="shared" si="37"/>
        <v>13</v>
      </c>
      <c r="S367" s="23">
        <f t="shared" si="37"/>
        <v>45</v>
      </c>
      <c r="T367" s="23">
        <f t="shared" si="40"/>
        <v>58</v>
      </c>
      <c r="U367" s="23">
        <f t="shared" si="41"/>
        <v>110</v>
      </c>
      <c r="V367" s="26">
        <f t="shared" si="42"/>
        <v>2.7083333333333335</v>
      </c>
      <c r="W367" s="25">
        <f t="shared" si="43"/>
        <v>39</v>
      </c>
      <c r="X367">
        <f>VLOOKUP(E367,'General IEC Material'!D:E,2,0)</f>
        <v>9110.7011269126997</v>
      </c>
    </row>
    <row r="368" spans="1:24" x14ac:dyDescent="0.3">
      <c r="A368" t="s">
        <v>706</v>
      </c>
      <c r="B368" t="s">
        <v>140</v>
      </c>
      <c r="C368" t="s">
        <v>141</v>
      </c>
      <c r="D368" t="s">
        <v>143</v>
      </c>
      <c r="E368" t="s">
        <v>492</v>
      </c>
      <c r="F368">
        <v>200</v>
      </c>
      <c r="G368">
        <v>200</v>
      </c>
      <c r="H368">
        <v>400</v>
      </c>
      <c r="I368">
        <v>100</v>
      </c>
      <c r="J368">
        <v>330</v>
      </c>
      <c r="K368">
        <v>430</v>
      </c>
      <c r="L368" s="22">
        <f t="shared" si="38"/>
        <v>2.0833333333333335</v>
      </c>
      <c r="M368" s="22">
        <f t="shared" si="38"/>
        <v>2.0833333333333335</v>
      </c>
      <c r="N368" s="23">
        <f t="shared" si="39"/>
        <v>4</v>
      </c>
      <c r="O368" s="23">
        <f t="shared" si="37"/>
        <v>20</v>
      </c>
      <c r="P368" s="23">
        <f t="shared" si="37"/>
        <v>20</v>
      </c>
      <c r="Q368" s="23">
        <f t="shared" si="37"/>
        <v>40</v>
      </c>
      <c r="R368" s="23">
        <f t="shared" si="37"/>
        <v>10</v>
      </c>
      <c r="S368" s="23">
        <f t="shared" si="37"/>
        <v>33</v>
      </c>
      <c r="T368" s="23">
        <f t="shared" si="40"/>
        <v>43</v>
      </c>
      <c r="U368" s="23">
        <f t="shared" si="41"/>
        <v>83</v>
      </c>
      <c r="V368" s="26">
        <f t="shared" si="42"/>
        <v>2.0833333333333335</v>
      </c>
      <c r="W368" s="25">
        <f t="shared" si="43"/>
        <v>30</v>
      </c>
      <c r="X368">
        <f>VLOOKUP(E368,'General IEC Material'!D:E,2,0)</f>
        <v>7039.6812940053787</v>
      </c>
    </row>
    <row r="369" spans="1:24" x14ac:dyDescent="0.3">
      <c r="A369" t="s">
        <v>706</v>
      </c>
      <c r="B369" t="s">
        <v>140</v>
      </c>
      <c r="C369" t="s">
        <v>141</v>
      </c>
      <c r="D369" t="s">
        <v>143</v>
      </c>
      <c r="E369" t="s">
        <v>493</v>
      </c>
      <c r="F369">
        <v>240</v>
      </c>
      <c r="G369">
        <v>240</v>
      </c>
      <c r="H369">
        <v>480</v>
      </c>
      <c r="I369">
        <v>120</v>
      </c>
      <c r="J369">
        <v>410</v>
      </c>
      <c r="K369">
        <v>530</v>
      </c>
      <c r="L369" s="22">
        <f t="shared" si="38"/>
        <v>2.5</v>
      </c>
      <c r="M369" s="22">
        <f t="shared" si="38"/>
        <v>2.5</v>
      </c>
      <c r="N369" s="23">
        <f t="shared" si="39"/>
        <v>5</v>
      </c>
      <c r="O369" s="23">
        <f t="shared" si="37"/>
        <v>24</v>
      </c>
      <c r="P369" s="23">
        <f t="shared" si="37"/>
        <v>24</v>
      </c>
      <c r="Q369" s="23">
        <f t="shared" si="37"/>
        <v>48</v>
      </c>
      <c r="R369" s="23">
        <f t="shared" si="37"/>
        <v>12</v>
      </c>
      <c r="S369" s="23">
        <f t="shared" si="37"/>
        <v>41</v>
      </c>
      <c r="T369" s="23">
        <f t="shared" si="40"/>
        <v>53</v>
      </c>
      <c r="U369" s="23">
        <f t="shared" si="41"/>
        <v>101</v>
      </c>
      <c r="V369" s="26">
        <f t="shared" si="42"/>
        <v>2.5</v>
      </c>
      <c r="W369" s="25">
        <f t="shared" si="43"/>
        <v>36</v>
      </c>
      <c r="X369">
        <f>VLOOKUP(E369,'General IEC Material'!D:E,2,0)</f>
        <v>9054.9204976167639</v>
      </c>
    </row>
    <row r="370" spans="1:24" x14ac:dyDescent="0.3">
      <c r="A370" t="s">
        <v>706</v>
      </c>
      <c r="B370" t="s">
        <v>140</v>
      </c>
      <c r="C370" t="s">
        <v>141</v>
      </c>
      <c r="D370" t="s">
        <v>143</v>
      </c>
      <c r="E370" t="s">
        <v>494</v>
      </c>
      <c r="F370">
        <v>590</v>
      </c>
      <c r="G370">
        <v>590</v>
      </c>
      <c r="H370">
        <v>1180</v>
      </c>
      <c r="I370">
        <v>300</v>
      </c>
      <c r="J370">
        <v>1010</v>
      </c>
      <c r="K370">
        <v>1310</v>
      </c>
      <c r="L370" s="22">
        <f t="shared" si="38"/>
        <v>6.145833333333333</v>
      </c>
      <c r="M370" s="22">
        <f t="shared" si="38"/>
        <v>6.145833333333333</v>
      </c>
      <c r="N370" s="23">
        <f t="shared" si="39"/>
        <v>12</v>
      </c>
      <c r="O370" s="23">
        <f t="shared" si="37"/>
        <v>59</v>
      </c>
      <c r="P370" s="23">
        <f t="shared" si="37"/>
        <v>59</v>
      </c>
      <c r="Q370" s="23">
        <f t="shared" si="37"/>
        <v>118</v>
      </c>
      <c r="R370" s="23">
        <f t="shared" si="37"/>
        <v>30</v>
      </c>
      <c r="S370" s="23">
        <f t="shared" si="37"/>
        <v>101</v>
      </c>
      <c r="T370" s="23">
        <f t="shared" si="40"/>
        <v>131</v>
      </c>
      <c r="U370" s="23">
        <f t="shared" si="41"/>
        <v>249</v>
      </c>
      <c r="V370" s="26">
        <f t="shared" si="42"/>
        <v>6.145833333333333</v>
      </c>
      <c r="W370" s="25">
        <f t="shared" si="43"/>
        <v>89</v>
      </c>
      <c r="X370">
        <f>VLOOKUP(E370,'General IEC Material'!D:E,2,0)</f>
        <v>18692.312228688246</v>
      </c>
    </row>
    <row r="371" spans="1:24" x14ac:dyDescent="0.3">
      <c r="A371" t="s">
        <v>706</v>
      </c>
      <c r="B371" t="s">
        <v>140</v>
      </c>
      <c r="C371" t="s">
        <v>141</v>
      </c>
      <c r="D371" t="s">
        <v>143</v>
      </c>
      <c r="E371" t="s">
        <v>495</v>
      </c>
      <c r="F371">
        <v>390</v>
      </c>
      <c r="G371">
        <v>390</v>
      </c>
      <c r="H371">
        <v>780</v>
      </c>
      <c r="I371">
        <v>200</v>
      </c>
      <c r="J371">
        <v>660</v>
      </c>
      <c r="K371">
        <v>860</v>
      </c>
      <c r="L371" s="22">
        <f t="shared" si="38"/>
        <v>4.0625</v>
      </c>
      <c r="M371" s="22">
        <f t="shared" si="38"/>
        <v>4.0625</v>
      </c>
      <c r="N371" s="23">
        <f t="shared" si="39"/>
        <v>8</v>
      </c>
      <c r="O371" s="23">
        <f t="shared" si="37"/>
        <v>39</v>
      </c>
      <c r="P371" s="23">
        <f t="shared" si="37"/>
        <v>39</v>
      </c>
      <c r="Q371" s="23">
        <f t="shared" si="37"/>
        <v>78</v>
      </c>
      <c r="R371" s="23">
        <f t="shared" si="37"/>
        <v>20</v>
      </c>
      <c r="S371" s="23">
        <f t="shared" si="37"/>
        <v>66</v>
      </c>
      <c r="T371" s="23">
        <f t="shared" si="40"/>
        <v>86</v>
      </c>
      <c r="U371" s="23">
        <f t="shared" si="41"/>
        <v>164</v>
      </c>
      <c r="V371" s="26">
        <f t="shared" si="42"/>
        <v>4.0625</v>
      </c>
      <c r="W371" s="25">
        <f t="shared" si="43"/>
        <v>59</v>
      </c>
      <c r="X371">
        <f>VLOOKUP(E371,'General IEC Material'!D:E,2,0)</f>
        <v>15175.373453177592</v>
      </c>
    </row>
    <row r="372" spans="1:24" x14ac:dyDescent="0.3">
      <c r="A372" t="s">
        <v>706</v>
      </c>
      <c r="B372" t="s">
        <v>140</v>
      </c>
      <c r="C372" t="s">
        <v>141</v>
      </c>
      <c r="D372" t="s">
        <v>143</v>
      </c>
      <c r="E372" t="s">
        <v>496</v>
      </c>
      <c r="F372">
        <v>280</v>
      </c>
      <c r="G372">
        <v>280</v>
      </c>
      <c r="H372">
        <v>560</v>
      </c>
      <c r="I372">
        <v>140</v>
      </c>
      <c r="J372">
        <v>470</v>
      </c>
      <c r="K372">
        <v>610</v>
      </c>
      <c r="L372" s="22">
        <f t="shared" si="38"/>
        <v>2.9166666666666665</v>
      </c>
      <c r="M372" s="22">
        <f t="shared" si="38"/>
        <v>2.9166666666666665</v>
      </c>
      <c r="N372" s="23">
        <f t="shared" si="39"/>
        <v>6</v>
      </c>
      <c r="O372" s="23">
        <f t="shared" ref="O372:S422" si="44">F372/10</f>
        <v>28</v>
      </c>
      <c r="P372" s="23">
        <f t="shared" si="44"/>
        <v>28</v>
      </c>
      <c r="Q372" s="23">
        <f t="shared" si="44"/>
        <v>56</v>
      </c>
      <c r="R372" s="23">
        <f t="shared" si="44"/>
        <v>14</v>
      </c>
      <c r="S372" s="23">
        <f t="shared" si="44"/>
        <v>47</v>
      </c>
      <c r="T372" s="23">
        <f t="shared" si="40"/>
        <v>61</v>
      </c>
      <c r="U372" s="23">
        <f t="shared" si="41"/>
        <v>117</v>
      </c>
      <c r="V372" s="26">
        <f t="shared" si="42"/>
        <v>2.9166666666666665</v>
      </c>
      <c r="W372" s="25">
        <f t="shared" si="43"/>
        <v>42</v>
      </c>
      <c r="X372">
        <f>VLOOKUP(E372,'General IEC Material'!D:E,2,0)</f>
        <v>10423.589654005871</v>
      </c>
    </row>
    <row r="373" spans="1:24" x14ac:dyDescent="0.3">
      <c r="A373" t="s">
        <v>706</v>
      </c>
      <c r="B373" t="s">
        <v>140</v>
      </c>
      <c r="C373" t="s">
        <v>141</v>
      </c>
      <c r="D373" t="s">
        <v>144</v>
      </c>
      <c r="E373" t="s">
        <v>497</v>
      </c>
      <c r="F373">
        <v>300</v>
      </c>
      <c r="G373">
        <v>300</v>
      </c>
      <c r="H373">
        <v>600</v>
      </c>
      <c r="I373">
        <v>150</v>
      </c>
      <c r="J373">
        <v>510</v>
      </c>
      <c r="K373">
        <v>660</v>
      </c>
      <c r="L373" s="22">
        <f t="shared" si="38"/>
        <v>3.125</v>
      </c>
      <c r="M373" s="22">
        <f t="shared" si="38"/>
        <v>3.125</v>
      </c>
      <c r="N373" s="23">
        <f t="shared" si="39"/>
        <v>6</v>
      </c>
      <c r="O373" s="23">
        <f t="shared" si="44"/>
        <v>30</v>
      </c>
      <c r="P373" s="23">
        <f t="shared" si="44"/>
        <v>30</v>
      </c>
      <c r="Q373" s="23">
        <f t="shared" si="44"/>
        <v>60</v>
      </c>
      <c r="R373" s="23">
        <f t="shared" si="44"/>
        <v>15</v>
      </c>
      <c r="S373" s="23">
        <f t="shared" si="44"/>
        <v>51</v>
      </c>
      <c r="T373" s="23">
        <f t="shared" si="40"/>
        <v>66</v>
      </c>
      <c r="U373" s="23">
        <f t="shared" si="41"/>
        <v>126</v>
      </c>
      <c r="V373" s="26">
        <f t="shared" si="42"/>
        <v>3.125</v>
      </c>
      <c r="W373" s="25">
        <f t="shared" si="43"/>
        <v>45</v>
      </c>
      <c r="X373">
        <f>VLOOKUP(E373,'General IEC Material'!D:E,2,0)</f>
        <v>11499.97162935318</v>
      </c>
    </row>
    <row r="374" spans="1:24" x14ac:dyDescent="0.3">
      <c r="A374" t="s">
        <v>706</v>
      </c>
      <c r="B374" t="s">
        <v>140</v>
      </c>
      <c r="C374" t="s">
        <v>141</v>
      </c>
      <c r="D374" t="s">
        <v>144</v>
      </c>
      <c r="E374" t="s">
        <v>498</v>
      </c>
      <c r="F374">
        <v>720</v>
      </c>
      <c r="G374">
        <v>720</v>
      </c>
      <c r="H374">
        <v>1440</v>
      </c>
      <c r="I374">
        <v>360</v>
      </c>
      <c r="J374">
        <v>1240</v>
      </c>
      <c r="K374">
        <v>1600</v>
      </c>
      <c r="L374" s="22">
        <f t="shared" si="38"/>
        <v>7.5</v>
      </c>
      <c r="M374" s="22">
        <f t="shared" si="38"/>
        <v>7.5</v>
      </c>
      <c r="N374" s="23">
        <f t="shared" si="39"/>
        <v>15</v>
      </c>
      <c r="O374" s="23">
        <f t="shared" si="44"/>
        <v>72</v>
      </c>
      <c r="P374" s="23">
        <f t="shared" si="44"/>
        <v>72</v>
      </c>
      <c r="Q374" s="23">
        <f t="shared" si="44"/>
        <v>144</v>
      </c>
      <c r="R374" s="23">
        <f t="shared" si="44"/>
        <v>36</v>
      </c>
      <c r="S374" s="23">
        <f t="shared" si="44"/>
        <v>124</v>
      </c>
      <c r="T374" s="23">
        <f t="shared" si="40"/>
        <v>160</v>
      </c>
      <c r="U374" s="23">
        <f t="shared" si="41"/>
        <v>304</v>
      </c>
      <c r="V374" s="26">
        <f t="shared" si="42"/>
        <v>7.5</v>
      </c>
      <c r="W374" s="25">
        <f t="shared" si="43"/>
        <v>108</v>
      </c>
      <c r="X374">
        <f>VLOOKUP(E374,'General IEC Material'!D:E,2,0)</f>
        <v>27017.682035379523</v>
      </c>
    </row>
    <row r="375" spans="1:24" x14ac:dyDescent="0.3">
      <c r="A375" t="s">
        <v>706</v>
      </c>
      <c r="B375" t="s">
        <v>140</v>
      </c>
      <c r="C375" t="s">
        <v>141</v>
      </c>
      <c r="D375" t="s">
        <v>144</v>
      </c>
      <c r="E375" t="s">
        <v>499</v>
      </c>
      <c r="F375">
        <v>240</v>
      </c>
      <c r="G375">
        <v>240</v>
      </c>
      <c r="H375">
        <v>480</v>
      </c>
      <c r="I375">
        <v>120</v>
      </c>
      <c r="J375">
        <v>410</v>
      </c>
      <c r="K375">
        <v>530</v>
      </c>
      <c r="L375" s="22">
        <f t="shared" si="38"/>
        <v>2.5</v>
      </c>
      <c r="M375" s="22">
        <f t="shared" si="38"/>
        <v>2.5</v>
      </c>
      <c r="N375" s="23">
        <f t="shared" si="39"/>
        <v>5</v>
      </c>
      <c r="O375" s="23">
        <f t="shared" si="44"/>
        <v>24</v>
      </c>
      <c r="P375" s="23">
        <f t="shared" si="44"/>
        <v>24</v>
      </c>
      <c r="Q375" s="23">
        <f t="shared" si="44"/>
        <v>48</v>
      </c>
      <c r="R375" s="23">
        <f t="shared" si="44"/>
        <v>12</v>
      </c>
      <c r="S375" s="23">
        <f t="shared" si="44"/>
        <v>41</v>
      </c>
      <c r="T375" s="23">
        <f t="shared" si="40"/>
        <v>53</v>
      </c>
      <c r="U375" s="23">
        <f t="shared" si="41"/>
        <v>101</v>
      </c>
      <c r="V375" s="26">
        <f t="shared" si="42"/>
        <v>2.5</v>
      </c>
      <c r="W375" s="25">
        <f t="shared" si="43"/>
        <v>36</v>
      </c>
      <c r="X375">
        <f>VLOOKUP(E375,'General IEC Material'!D:E,2,0)</f>
        <v>7587.942390362623</v>
      </c>
    </row>
    <row r="376" spans="1:24" x14ac:dyDescent="0.3">
      <c r="A376" t="s">
        <v>706</v>
      </c>
      <c r="B376" t="s">
        <v>140</v>
      </c>
      <c r="C376" t="s">
        <v>141</v>
      </c>
      <c r="D376" t="s">
        <v>144</v>
      </c>
      <c r="E376" t="s">
        <v>500</v>
      </c>
      <c r="F376">
        <v>250</v>
      </c>
      <c r="G376">
        <v>250</v>
      </c>
      <c r="H376">
        <v>500</v>
      </c>
      <c r="I376">
        <v>130</v>
      </c>
      <c r="J376">
        <v>420</v>
      </c>
      <c r="K376">
        <v>550</v>
      </c>
      <c r="L376" s="22">
        <f t="shared" si="38"/>
        <v>2.6041666666666665</v>
      </c>
      <c r="M376" s="22">
        <f t="shared" si="38"/>
        <v>2.6041666666666665</v>
      </c>
      <c r="N376" s="23">
        <f t="shared" si="39"/>
        <v>5</v>
      </c>
      <c r="O376" s="23">
        <f t="shared" si="44"/>
        <v>25</v>
      </c>
      <c r="P376" s="23">
        <f t="shared" si="44"/>
        <v>25</v>
      </c>
      <c r="Q376" s="23">
        <f t="shared" si="44"/>
        <v>50</v>
      </c>
      <c r="R376" s="23">
        <f t="shared" si="44"/>
        <v>13</v>
      </c>
      <c r="S376" s="23">
        <f t="shared" si="44"/>
        <v>42</v>
      </c>
      <c r="T376" s="23">
        <f t="shared" si="40"/>
        <v>55</v>
      </c>
      <c r="U376" s="23">
        <f t="shared" si="41"/>
        <v>105</v>
      </c>
      <c r="V376" s="26">
        <f t="shared" si="42"/>
        <v>2.6041666666666665</v>
      </c>
      <c r="W376" s="25">
        <f t="shared" si="43"/>
        <v>38</v>
      </c>
      <c r="X376">
        <f>VLOOKUP(E376,'General IEC Material'!D:E,2,0)</f>
        <v>9323.4376816868062</v>
      </c>
    </row>
    <row r="377" spans="1:24" x14ac:dyDescent="0.3">
      <c r="A377" t="s">
        <v>706</v>
      </c>
      <c r="B377" t="s">
        <v>140</v>
      </c>
      <c r="C377" t="s">
        <v>141</v>
      </c>
      <c r="D377" t="s">
        <v>144</v>
      </c>
      <c r="E377" t="s">
        <v>501</v>
      </c>
      <c r="F377">
        <v>200</v>
      </c>
      <c r="G377">
        <v>200</v>
      </c>
      <c r="H377">
        <v>400</v>
      </c>
      <c r="I377">
        <v>100</v>
      </c>
      <c r="J377">
        <v>330</v>
      </c>
      <c r="K377">
        <v>430</v>
      </c>
      <c r="L377" s="22">
        <f t="shared" si="38"/>
        <v>2.0833333333333335</v>
      </c>
      <c r="M377" s="22">
        <f t="shared" si="38"/>
        <v>2.0833333333333335</v>
      </c>
      <c r="N377" s="23">
        <f t="shared" si="39"/>
        <v>4</v>
      </c>
      <c r="O377" s="23">
        <f t="shared" si="44"/>
        <v>20</v>
      </c>
      <c r="P377" s="23">
        <f t="shared" si="44"/>
        <v>20</v>
      </c>
      <c r="Q377" s="23">
        <f t="shared" si="44"/>
        <v>40</v>
      </c>
      <c r="R377" s="23">
        <f t="shared" si="44"/>
        <v>10</v>
      </c>
      <c r="S377" s="23">
        <f t="shared" si="44"/>
        <v>33</v>
      </c>
      <c r="T377" s="23">
        <f t="shared" si="40"/>
        <v>43</v>
      </c>
      <c r="U377" s="23">
        <f t="shared" si="41"/>
        <v>83</v>
      </c>
      <c r="V377" s="26">
        <f t="shared" si="42"/>
        <v>2.0833333333333335</v>
      </c>
      <c r="W377" s="25">
        <f t="shared" si="43"/>
        <v>30</v>
      </c>
      <c r="X377">
        <f>VLOOKUP(E377,'General IEC Material'!D:E,2,0)</f>
        <v>6024.0710291437517</v>
      </c>
    </row>
    <row r="378" spans="1:24" x14ac:dyDescent="0.3">
      <c r="A378" t="s">
        <v>706</v>
      </c>
      <c r="B378" t="s">
        <v>140</v>
      </c>
      <c r="C378" t="s">
        <v>141</v>
      </c>
      <c r="D378" t="s">
        <v>145</v>
      </c>
      <c r="E378" t="s">
        <v>502</v>
      </c>
      <c r="F378">
        <v>310</v>
      </c>
      <c r="G378">
        <v>310</v>
      </c>
      <c r="H378">
        <v>620</v>
      </c>
      <c r="I378">
        <v>160</v>
      </c>
      <c r="J378">
        <v>540</v>
      </c>
      <c r="K378">
        <v>700</v>
      </c>
      <c r="L378" s="22">
        <f t="shared" si="38"/>
        <v>3.2291666666666665</v>
      </c>
      <c r="M378" s="22">
        <f t="shared" si="38"/>
        <v>3.2291666666666665</v>
      </c>
      <c r="N378" s="23">
        <f t="shared" si="39"/>
        <v>6</v>
      </c>
      <c r="O378" s="23">
        <f t="shared" si="44"/>
        <v>31</v>
      </c>
      <c r="P378" s="23">
        <f t="shared" si="44"/>
        <v>31</v>
      </c>
      <c r="Q378" s="23">
        <f t="shared" si="44"/>
        <v>62</v>
      </c>
      <c r="R378" s="23">
        <f t="shared" si="44"/>
        <v>16</v>
      </c>
      <c r="S378" s="23">
        <f t="shared" si="44"/>
        <v>54</v>
      </c>
      <c r="T378" s="23">
        <f t="shared" si="40"/>
        <v>70</v>
      </c>
      <c r="U378" s="23">
        <f t="shared" si="41"/>
        <v>132</v>
      </c>
      <c r="V378" s="26">
        <f t="shared" si="42"/>
        <v>3.2291666666666665</v>
      </c>
      <c r="W378" s="25">
        <f t="shared" si="43"/>
        <v>47</v>
      </c>
      <c r="X378">
        <f>VLOOKUP(E378,'General IEC Material'!D:E,2,0)</f>
        <v>13070.250106180738</v>
      </c>
    </row>
    <row r="379" spans="1:24" x14ac:dyDescent="0.3">
      <c r="A379" t="s">
        <v>706</v>
      </c>
      <c r="B379" t="s">
        <v>140</v>
      </c>
      <c r="C379" t="s">
        <v>141</v>
      </c>
      <c r="D379" t="s">
        <v>145</v>
      </c>
      <c r="E379" t="s">
        <v>503</v>
      </c>
      <c r="F379">
        <v>350</v>
      </c>
      <c r="G379">
        <v>350</v>
      </c>
      <c r="H379">
        <v>700</v>
      </c>
      <c r="I379">
        <v>180</v>
      </c>
      <c r="J379">
        <v>600</v>
      </c>
      <c r="K379">
        <v>780</v>
      </c>
      <c r="L379" s="22">
        <f t="shared" si="38"/>
        <v>3.6458333333333335</v>
      </c>
      <c r="M379" s="22">
        <f t="shared" si="38"/>
        <v>3.6458333333333335</v>
      </c>
      <c r="N379" s="23">
        <f t="shared" si="39"/>
        <v>7</v>
      </c>
      <c r="O379" s="23">
        <f t="shared" si="44"/>
        <v>35</v>
      </c>
      <c r="P379" s="23">
        <f t="shared" si="44"/>
        <v>35</v>
      </c>
      <c r="Q379" s="23">
        <f t="shared" si="44"/>
        <v>70</v>
      </c>
      <c r="R379" s="23">
        <f t="shared" si="44"/>
        <v>18</v>
      </c>
      <c r="S379" s="23">
        <f t="shared" si="44"/>
        <v>60</v>
      </c>
      <c r="T379" s="23">
        <f t="shared" si="40"/>
        <v>78</v>
      </c>
      <c r="U379" s="23">
        <f t="shared" si="41"/>
        <v>148</v>
      </c>
      <c r="V379" s="26">
        <f t="shared" si="42"/>
        <v>3.6458333333333335</v>
      </c>
      <c r="W379" s="25">
        <f t="shared" si="43"/>
        <v>53</v>
      </c>
      <c r="X379">
        <f>VLOOKUP(E379,'General IEC Material'!D:E,2,0)</f>
        <v>13462.233223013114</v>
      </c>
    </row>
    <row r="380" spans="1:24" x14ac:dyDescent="0.3">
      <c r="A380" t="s">
        <v>706</v>
      </c>
      <c r="B380" t="s">
        <v>140</v>
      </c>
      <c r="C380" t="s">
        <v>141</v>
      </c>
      <c r="D380" t="s">
        <v>145</v>
      </c>
      <c r="E380" t="s">
        <v>504</v>
      </c>
      <c r="F380">
        <v>330</v>
      </c>
      <c r="G380">
        <v>330</v>
      </c>
      <c r="H380">
        <v>660</v>
      </c>
      <c r="I380">
        <v>170</v>
      </c>
      <c r="J380">
        <v>560</v>
      </c>
      <c r="K380">
        <v>730</v>
      </c>
      <c r="L380" s="22">
        <f t="shared" si="38"/>
        <v>3.4375</v>
      </c>
      <c r="M380" s="22">
        <f t="shared" si="38"/>
        <v>3.4375</v>
      </c>
      <c r="N380" s="23">
        <f t="shared" si="39"/>
        <v>7</v>
      </c>
      <c r="O380" s="23">
        <f t="shared" si="44"/>
        <v>33</v>
      </c>
      <c r="P380" s="23">
        <f t="shared" si="44"/>
        <v>33</v>
      </c>
      <c r="Q380" s="23">
        <f t="shared" si="44"/>
        <v>66</v>
      </c>
      <c r="R380" s="23">
        <f t="shared" si="44"/>
        <v>17</v>
      </c>
      <c r="S380" s="23">
        <f t="shared" si="44"/>
        <v>56</v>
      </c>
      <c r="T380" s="23">
        <f t="shared" si="40"/>
        <v>73</v>
      </c>
      <c r="U380" s="23">
        <f t="shared" si="41"/>
        <v>139</v>
      </c>
      <c r="V380" s="26">
        <f t="shared" si="42"/>
        <v>3.4375</v>
      </c>
      <c r="W380" s="25">
        <f t="shared" si="43"/>
        <v>50</v>
      </c>
      <c r="X380">
        <f>VLOOKUP(E380,'General IEC Material'!D:E,2,0)</f>
        <v>13378.904603127465</v>
      </c>
    </row>
    <row r="381" spans="1:24" x14ac:dyDescent="0.3">
      <c r="A381" t="s">
        <v>706</v>
      </c>
      <c r="B381" t="s">
        <v>140</v>
      </c>
      <c r="C381" t="s">
        <v>141</v>
      </c>
      <c r="D381" t="s">
        <v>146</v>
      </c>
      <c r="E381" t="s">
        <v>505</v>
      </c>
      <c r="F381">
        <v>1000</v>
      </c>
      <c r="G381">
        <v>1000</v>
      </c>
      <c r="H381">
        <v>2000</v>
      </c>
      <c r="I381">
        <v>500</v>
      </c>
      <c r="J381">
        <v>1730</v>
      </c>
      <c r="K381">
        <v>2230</v>
      </c>
      <c r="L381" s="22">
        <f t="shared" si="38"/>
        <v>10.416666666666666</v>
      </c>
      <c r="M381" s="22">
        <f t="shared" si="38"/>
        <v>10.416666666666666</v>
      </c>
      <c r="N381" s="23">
        <f t="shared" si="39"/>
        <v>21</v>
      </c>
      <c r="O381" s="23">
        <f t="shared" si="44"/>
        <v>100</v>
      </c>
      <c r="P381" s="23">
        <f t="shared" si="44"/>
        <v>100</v>
      </c>
      <c r="Q381" s="23">
        <f t="shared" si="44"/>
        <v>200</v>
      </c>
      <c r="R381" s="23">
        <f t="shared" si="44"/>
        <v>50</v>
      </c>
      <c r="S381" s="23">
        <f t="shared" si="44"/>
        <v>173</v>
      </c>
      <c r="T381" s="23">
        <f t="shared" si="40"/>
        <v>223</v>
      </c>
      <c r="U381" s="23">
        <f t="shared" si="41"/>
        <v>423</v>
      </c>
      <c r="V381" s="26">
        <f t="shared" si="42"/>
        <v>10.416666666666666</v>
      </c>
      <c r="W381" s="25">
        <f t="shared" si="43"/>
        <v>150</v>
      </c>
      <c r="X381">
        <f>VLOOKUP(E381,'General IEC Material'!D:E,2,0)</f>
        <v>35311.354685293249</v>
      </c>
    </row>
    <row r="382" spans="1:24" x14ac:dyDescent="0.3">
      <c r="A382" t="s">
        <v>706</v>
      </c>
      <c r="B382" t="s">
        <v>140</v>
      </c>
      <c r="C382" t="s">
        <v>141</v>
      </c>
      <c r="D382" t="s">
        <v>146</v>
      </c>
      <c r="E382" t="s">
        <v>506</v>
      </c>
      <c r="F382">
        <v>410</v>
      </c>
      <c r="G382">
        <v>410</v>
      </c>
      <c r="H382">
        <v>820</v>
      </c>
      <c r="I382">
        <v>210</v>
      </c>
      <c r="J382">
        <v>680</v>
      </c>
      <c r="K382">
        <v>890</v>
      </c>
      <c r="L382" s="22">
        <f t="shared" si="38"/>
        <v>4.270833333333333</v>
      </c>
      <c r="M382" s="22">
        <f t="shared" si="38"/>
        <v>4.270833333333333</v>
      </c>
      <c r="N382" s="23">
        <f t="shared" si="39"/>
        <v>9</v>
      </c>
      <c r="O382" s="23">
        <f t="shared" si="44"/>
        <v>41</v>
      </c>
      <c r="P382" s="23">
        <f t="shared" si="44"/>
        <v>41</v>
      </c>
      <c r="Q382" s="23">
        <f t="shared" si="44"/>
        <v>82</v>
      </c>
      <c r="R382" s="23">
        <f t="shared" si="44"/>
        <v>21</v>
      </c>
      <c r="S382" s="23">
        <f t="shared" si="44"/>
        <v>68</v>
      </c>
      <c r="T382" s="23">
        <f t="shared" si="40"/>
        <v>89</v>
      </c>
      <c r="U382" s="23">
        <f t="shared" si="41"/>
        <v>171</v>
      </c>
      <c r="V382" s="26">
        <f t="shared" si="42"/>
        <v>4.270833333333333</v>
      </c>
      <c r="W382" s="25">
        <f t="shared" si="43"/>
        <v>62</v>
      </c>
      <c r="X382">
        <f>VLOOKUP(E382,'General IEC Material'!D:E,2,0)</f>
        <v>15528.897755106003</v>
      </c>
    </row>
    <row r="383" spans="1:24" x14ac:dyDescent="0.3">
      <c r="A383" t="s">
        <v>706</v>
      </c>
      <c r="B383" t="s">
        <v>140</v>
      </c>
      <c r="C383" t="s">
        <v>141</v>
      </c>
      <c r="D383" t="s">
        <v>146</v>
      </c>
      <c r="E383" t="s">
        <v>507</v>
      </c>
      <c r="F383">
        <v>560</v>
      </c>
      <c r="G383">
        <v>560</v>
      </c>
      <c r="H383">
        <v>1120</v>
      </c>
      <c r="I383">
        <v>280</v>
      </c>
      <c r="J383">
        <v>940</v>
      </c>
      <c r="K383">
        <v>1220</v>
      </c>
      <c r="L383" s="22">
        <f t="shared" si="38"/>
        <v>5.833333333333333</v>
      </c>
      <c r="M383" s="22">
        <f t="shared" si="38"/>
        <v>5.833333333333333</v>
      </c>
      <c r="N383" s="23">
        <f t="shared" si="39"/>
        <v>12</v>
      </c>
      <c r="O383" s="23">
        <f t="shared" si="44"/>
        <v>56</v>
      </c>
      <c r="P383" s="23">
        <f t="shared" si="44"/>
        <v>56</v>
      </c>
      <c r="Q383" s="23">
        <f t="shared" si="44"/>
        <v>112</v>
      </c>
      <c r="R383" s="23">
        <f t="shared" si="44"/>
        <v>28</v>
      </c>
      <c r="S383" s="23">
        <f t="shared" si="44"/>
        <v>94</v>
      </c>
      <c r="T383" s="23">
        <f t="shared" si="40"/>
        <v>122</v>
      </c>
      <c r="U383" s="23">
        <f t="shared" si="41"/>
        <v>234</v>
      </c>
      <c r="V383" s="26">
        <f t="shared" si="42"/>
        <v>5.833333333333333</v>
      </c>
      <c r="W383" s="25">
        <f t="shared" si="43"/>
        <v>84</v>
      </c>
      <c r="X383">
        <f>VLOOKUP(E383,'General IEC Material'!D:E,2,0)</f>
        <v>19514.910665006431</v>
      </c>
    </row>
    <row r="384" spans="1:24" x14ac:dyDescent="0.3">
      <c r="A384" t="s">
        <v>707</v>
      </c>
      <c r="B384" t="s">
        <v>56</v>
      </c>
      <c r="C384" t="s">
        <v>57</v>
      </c>
      <c r="F384">
        <v>210</v>
      </c>
      <c r="G384">
        <v>210</v>
      </c>
      <c r="H384">
        <v>420</v>
      </c>
      <c r="I384">
        <v>100</v>
      </c>
      <c r="J384">
        <v>340</v>
      </c>
      <c r="K384">
        <v>440</v>
      </c>
      <c r="L384" s="22">
        <f t="shared" si="38"/>
        <v>2.1875</v>
      </c>
      <c r="M384" s="22">
        <f t="shared" si="38"/>
        <v>2.1875</v>
      </c>
      <c r="N384" s="23">
        <f t="shared" si="39"/>
        <v>4</v>
      </c>
      <c r="O384" s="23">
        <f t="shared" si="44"/>
        <v>21</v>
      </c>
      <c r="P384" s="23">
        <f t="shared" si="44"/>
        <v>21</v>
      </c>
      <c r="Q384" s="23">
        <f t="shared" si="44"/>
        <v>42</v>
      </c>
      <c r="R384" s="23">
        <f t="shared" si="44"/>
        <v>10</v>
      </c>
      <c r="S384" s="23">
        <f t="shared" si="44"/>
        <v>34</v>
      </c>
      <c r="T384" s="23">
        <f t="shared" si="40"/>
        <v>44</v>
      </c>
      <c r="U384" s="23">
        <f t="shared" si="41"/>
        <v>86</v>
      </c>
      <c r="V384" s="26">
        <f t="shared" si="42"/>
        <v>2.1875</v>
      </c>
      <c r="W384" s="25">
        <f t="shared" si="43"/>
        <v>31</v>
      </c>
      <c r="X384" t="e">
        <f>VLOOKUP(E384,'General IEC Material'!D:E,2,0)</f>
        <v>#N/A</v>
      </c>
    </row>
    <row r="385" spans="1:24" x14ac:dyDescent="0.3">
      <c r="A385" t="s">
        <v>707</v>
      </c>
      <c r="B385" t="s">
        <v>56</v>
      </c>
      <c r="C385" t="s">
        <v>62</v>
      </c>
      <c r="F385">
        <v>310</v>
      </c>
      <c r="G385">
        <v>310</v>
      </c>
      <c r="H385">
        <v>620</v>
      </c>
      <c r="I385">
        <v>140</v>
      </c>
      <c r="J385">
        <v>520</v>
      </c>
      <c r="K385">
        <v>660</v>
      </c>
      <c r="L385" s="22">
        <f t="shared" si="38"/>
        <v>3.2291666666666665</v>
      </c>
      <c r="M385" s="22">
        <f t="shared" si="38"/>
        <v>3.2291666666666665</v>
      </c>
      <c r="N385" s="23">
        <f t="shared" si="39"/>
        <v>6</v>
      </c>
      <c r="O385" s="23">
        <f t="shared" si="44"/>
        <v>31</v>
      </c>
      <c r="P385" s="23">
        <f t="shared" si="44"/>
        <v>31</v>
      </c>
      <c r="Q385" s="23">
        <f t="shared" si="44"/>
        <v>62</v>
      </c>
      <c r="R385" s="23">
        <f t="shared" si="44"/>
        <v>14</v>
      </c>
      <c r="S385" s="23">
        <f t="shared" si="44"/>
        <v>52</v>
      </c>
      <c r="T385" s="23">
        <f t="shared" si="40"/>
        <v>66</v>
      </c>
      <c r="U385" s="23">
        <f t="shared" si="41"/>
        <v>128</v>
      </c>
      <c r="V385" s="26">
        <f t="shared" si="42"/>
        <v>3.2291666666666665</v>
      </c>
      <c r="W385" s="25">
        <f t="shared" si="43"/>
        <v>45</v>
      </c>
      <c r="X385" t="e">
        <f>VLOOKUP(E385,'General IEC Material'!D:E,2,0)</f>
        <v>#N/A</v>
      </c>
    </row>
    <row r="386" spans="1:24" x14ac:dyDescent="0.3">
      <c r="A386" t="s">
        <v>707</v>
      </c>
      <c r="B386" t="s">
        <v>56</v>
      </c>
      <c r="C386" t="s">
        <v>64</v>
      </c>
      <c r="F386">
        <v>470</v>
      </c>
      <c r="G386">
        <v>470</v>
      </c>
      <c r="H386">
        <v>940</v>
      </c>
      <c r="I386">
        <v>220</v>
      </c>
      <c r="J386">
        <v>800</v>
      </c>
      <c r="K386">
        <v>1020</v>
      </c>
      <c r="L386" s="22">
        <f t="shared" si="38"/>
        <v>4.895833333333333</v>
      </c>
      <c r="M386" s="22">
        <f t="shared" si="38"/>
        <v>4.895833333333333</v>
      </c>
      <c r="N386" s="23">
        <f t="shared" si="39"/>
        <v>10</v>
      </c>
      <c r="O386" s="23">
        <f t="shared" si="44"/>
        <v>47</v>
      </c>
      <c r="P386" s="23">
        <f t="shared" si="44"/>
        <v>47</v>
      </c>
      <c r="Q386" s="23">
        <f t="shared" si="44"/>
        <v>94</v>
      </c>
      <c r="R386" s="23">
        <f t="shared" si="44"/>
        <v>22</v>
      </c>
      <c r="S386" s="23">
        <f t="shared" si="44"/>
        <v>80</v>
      </c>
      <c r="T386" s="23">
        <f t="shared" si="40"/>
        <v>102</v>
      </c>
      <c r="U386" s="23">
        <f t="shared" si="41"/>
        <v>196</v>
      </c>
      <c r="V386" s="26">
        <f t="shared" si="42"/>
        <v>4.895833333333333</v>
      </c>
      <c r="W386" s="25">
        <f t="shared" si="43"/>
        <v>69</v>
      </c>
      <c r="X386" t="e">
        <f>VLOOKUP(E386,'General IEC Material'!D:E,2,0)</f>
        <v>#N/A</v>
      </c>
    </row>
    <row r="387" spans="1:24" x14ac:dyDescent="0.3">
      <c r="A387" t="s">
        <v>707</v>
      </c>
      <c r="B387" t="s">
        <v>56</v>
      </c>
      <c r="C387" t="s">
        <v>68</v>
      </c>
      <c r="F387">
        <v>480</v>
      </c>
      <c r="G387">
        <v>480</v>
      </c>
      <c r="H387">
        <v>960</v>
      </c>
      <c r="I387">
        <v>240</v>
      </c>
      <c r="J387">
        <v>840</v>
      </c>
      <c r="K387">
        <v>1080</v>
      </c>
      <c r="L387" s="22">
        <f t="shared" ref="L387:M427" si="45">F387/96</f>
        <v>5</v>
      </c>
      <c r="M387" s="22">
        <f t="shared" si="45"/>
        <v>5</v>
      </c>
      <c r="N387" s="23">
        <f t="shared" ref="N387:N427" si="46">ROUND(L387+M387,0)</f>
        <v>10</v>
      </c>
      <c r="O387" s="23">
        <f t="shared" si="44"/>
        <v>48</v>
      </c>
      <c r="P387" s="23">
        <f t="shared" si="44"/>
        <v>48</v>
      </c>
      <c r="Q387" s="23">
        <f t="shared" si="44"/>
        <v>96</v>
      </c>
      <c r="R387" s="23">
        <f t="shared" si="44"/>
        <v>24</v>
      </c>
      <c r="S387" s="23">
        <f t="shared" si="44"/>
        <v>84</v>
      </c>
      <c r="T387" s="23">
        <f t="shared" ref="T387:T427" si="47">SUM(R387:S387)</f>
        <v>108</v>
      </c>
      <c r="U387" s="23">
        <f t="shared" ref="U387:U427" si="48">Q387+T387</f>
        <v>204</v>
      </c>
      <c r="V387" s="26">
        <f t="shared" ref="V387:V427" si="49">L387</f>
        <v>5</v>
      </c>
      <c r="W387" s="25">
        <f t="shared" ref="W387:W427" si="50">O387+R387</f>
        <v>72</v>
      </c>
      <c r="X387" t="e">
        <f>VLOOKUP(E387,'General IEC Material'!D:E,2,0)</f>
        <v>#N/A</v>
      </c>
    </row>
    <row r="388" spans="1:24" x14ac:dyDescent="0.3">
      <c r="A388" t="s">
        <v>707</v>
      </c>
      <c r="B388" t="s">
        <v>72</v>
      </c>
      <c r="C388" t="s">
        <v>73</v>
      </c>
      <c r="F388">
        <v>3440</v>
      </c>
      <c r="G388">
        <v>3440</v>
      </c>
      <c r="H388">
        <v>6880</v>
      </c>
      <c r="I388">
        <v>1720</v>
      </c>
      <c r="J388">
        <v>6040</v>
      </c>
      <c r="K388">
        <v>7760</v>
      </c>
      <c r="L388" s="22">
        <f t="shared" si="45"/>
        <v>35.833333333333336</v>
      </c>
      <c r="M388" s="22">
        <f t="shared" si="45"/>
        <v>35.833333333333336</v>
      </c>
      <c r="N388" s="23">
        <f t="shared" si="46"/>
        <v>72</v>
      </c>
      <c r="O388" s="23">
        <f t="shared" si="44"/>
        <v>344</v>
      </c>
      <c r="P388" s="23">
        <f t="shared" si="44"/>
        <v>344</v>
      </c>
      <c r="Q388" s="23">
        <f t="shared" si="44"/>
        <v>688</v>
      </c>
      <c r="R388" s="23">
        <f t="shared" si="44"/>
        <v>172</v>
      </c>
      <c r="S388" s="23">
        <f t="shared" si="44"/>
        <v>604</v>
      </c>
      <c r="T388" s="23">
        <f t="shared" si="47"/>
        <v>776</v>
      </c>
      <c r="U388" s="23">
        <f t="shared" si="48"/>
        <v>1464</v>
      </c>
      <c r="V388" s="26">
        <f t="shared" si="49"/>
        <v>35.833333333333336</v>
      </c>
      <c r="W388" s="25">
        <f t="shared" si="50"/>
        <v>516</v>
      </c>
      <c r="X388" t="e">
        <f>VLOOKUP(E388,'General IEC Material'!D:E,2,0)</f>
        <v>#N/A</v>
      </c>
    </row>
    <row r="389" spans="1:24" x14ac:dyDescent="0.3">
      <c r="A389" t="s">
        <v>707</v>
      </c>
      <c r="B389" t="s">
        <v>72</v>
      </c>
      <c r="C389" t="s">
        <v>81</v>
      </c>
      <c r="F389">
        <v>2160</v>
      </c>
      <c r="G389">
        <v>2160</v>
      </c>
      <c r="H389">
        <v>4320</v>
      </c>
      <c r="I389">
        <v>1080</v>
      </c>
      <c r="J389">
        <v>3800</v>
      </c>
      <c r="K389">
        <v>4880</v>
      </c>
      <c r="L389" s="22">
        <f t="shared" si="45"/>
        <v>22.5</v>
      </c>
      <c r="M389" s="22">
        <f t="shared" si="45"/>
        <v>22.5</v>
      </c>
      <c r="N389" s="23">
        <f t="shared" si="46"/>
        <v>45</v>
      </c>
      <c r="O389" s="23">
        <f t="shared" si="44"/>
        <v>216</v>
      </c>
      <c r="P389" s="23">
        <f t="shared" si="44"/>
        <v>216</v>
      </c>
      <c r="Q389" s="23">
        <f t="shared" si="44"/>
        <v>432</v>
      </c>
      <c r="R389" s="23">
        <f t="shared" si="44"/>
        <v>108</v>
      </c>
      <c r="S389" s="23">
        <f t="shared" si="44"/>
        <v>380</v>
      </c>
      <c r="T389" s="23">
        <f t="shared" si="47"/>
        <v>488</v>
      </c>
      <c r="U389" s="23">
        <f t="shared" si="48"/>
        <v>920</v>
      </c>
      <c r="V389" s="26">
        <f t="shared" si="49"/>
        <v>22.5</v>
      </c>
      <c r="W389" s="25">
        <f t="shared" si="50"/>
        <v>324</v>
      </c>
      <c r="X389" t="e">
        <f>VLOOKUP(E389,'General IEC Material'!D:E,2,0)</f>
        <v>#N/A</v>
      </c>
    </row>
    <row r="390" spans="1:24" x14ac:dyDescent="0.3">
      <c r="A390" t="s">
        <v>707</v>
      </c>
      <c r="B390" t="s">
        <v>72</v>
      </c>
      <c r="C390" t="s">
        <v>89</v>
      </c>
      <c r="F390">
        <v>2310</v>
      </c>
      <c r="G390">
        <v>2310</v>
      </c>
      <c r="H390">
        <v>4620</v>
      </c>
      <c r="I390">
        <v>1140</v>
      </c>
      <c r="J390">
        <v>4060</v>
      </c>
      <c r="K390">
        <v>5200</v>
      </c>
      <c r="L390" s="22">
        <f t="shared" si="45"/>
        <v>24.0625</v>
      </c>
      <c r="M390" s="22">
        <f t="shared" si="45"/>
        <v>24.0625</v>
      </c>
      <c r="N390" s="23">
        <f t="shared" si="46"/>
        <v>48</v>
      </c>
      <c r="O390" s="23">
        <f t="shared" si="44"/>
        <v>231</v>
      </c>
      <c r="P390" s="23">
        <f t="shared" si="44"/>
        <v>231</v>
      </c>
      <c r="Q390" s="23">
        <f t="shared" si="44"/>
        <v>462</v>
      </c>
      <c r="R390" s="23">
        <f t="shared" si="44"/>
        <v>114</v>
      </c>
      <c r="S390" s="23">
        <f t="shared" si="44"/>
        <v>406</v>
      </c>
      <c r="T390" s="23">
        <f t="shared" si="47"/>
        <v>520</v>
      </c>
      <c r="U390" s="23">
        <f t="shared" si="48"/>
        <v>982</v>
      </c>
      <c r="V390" s="26">
        <f t="shared" si="49"/>
        <v>24.0625</v>
      </c>
      <c r="W390" s="25">
        <f t="shared" si="50"/>
        <v>345</v>
      </c>
      <c r="X390" t="e">
        <f>VLOOKUP(E390,'General IEC Material'!D:E,2,0)</f>
        <v>#N/A</v>
      </c>
    </row>
    <row r="391" spans="1:24" x14ac:dyDescent="0.3">
      <c r="A391" t="s">
        <v>707</v>
      </c>
      <c r="B391" t="s">
        <v>72</v>
      </c>
      <c r="C391" t="s">
        <v>96</v>
      </c>
      <c r="F391">
        <v>570</v>
      </c>
      <c r="G391">
        <v>570</v>
      </c>
      <c r="H391">
        <v>1140</v>
      </c>
      <c r="I391">
        <v>280</v>
      </c>
      <c r="J391">
        <v>980</v>
      </c>
      <c r="K391">
        <v>1260</v>
      </c>
      <c r="L391" s="22">
        <f t="shared" si="45"/>
        <v>5.9375</v>
      </c>
      <c r="M391" s="22">
        <f t="shared" si="45"/>
        <v>5.9375</v>
      </c>
      <c r="N391" s="23">
        <f t="shared" si="46"/>
        <v>12</v>
      </c>
      <c r="O391" s="23">
        <f t="shared" si="44"/>
        <v>57</v>
      </c>
      <c r="P391" s="23">
        <f t="shared" si="44"/>
        <v>57</v>
      </c>
      <c r="Q391" s="23">
        <f t="shared" si="44"/>
        <v>114</v>
      </c>
      <c r="R391" s="23">
        <f t="shared" si="44"/>
        <v>28</v>
      </c>
      <c r="S391" s="23">
        <f t="shared" si="44"/>
        <v>98</v>
      </c>
      <c r="T391" s="23">
        <f t="shared" si="47"/>
        <v>126</v>
      </c>
      <c r="U391" s="23">
        <f t="shared" si="48"/>
        <v>240</v>
      </c>
      <c r="V391" s="26">
        <f t="shared" si="49"/>
        <v>5.9375</v>
      </c>
      <c r="W391" s="25">
        <f t="shared" si="50"/>
        <v>85</v>
      </c>
      <c r="X391" t="e">
        <f>VLOOKUP(E391,'General IEC Material'!D:E,2,0)</f>
        <v>#N/A</v>
      </c>
    </row>
    <row r="392" spans="1:24" x14ac:dyDescent="0.3">
      <c r="A392" t="s">
        <v>707</v>
      </c>
      <c r="B392" t="s">
        <v>72</v>
      </c>
      <c r="C392" t="s">
        <v>98</v>
      </c>
      <c r="F392">
        <v>550</v>
      </c>
      <c r="G392">
        <v>550</v>
      </c>
      <c r="H392">
        <v>1100</v>
      </c>
      <c r="I392">
        <v>260</v>
      </c>
      <c r="J392">
        <v>940</v>
      </c>
      <c r="K392">
        <v>1200</v>
      </c>
      <c r="L392" s="22">
        <f t="shared" si="45"/>
        <v>5.729166666666667</v>
      </c>
      <c r="M392" s="22">
        <f t="shared" si="45"/>
        <v>5.729166666666667</v>
      </c>
      <c r="N392" s="23">
        <f t="shared" si="46"/>
        <v>11</v>
      </c>
      <c r="O392" s="23">
        <f t="shared" si="44"/>
        <v>55</v>
      </c>
      <c r="P392" s="23">
        <f t="shared" si="44"/>
        <v>55</v>
      </c>
      <c r="Q392" s="23">
        <f t="shared" si="44"/>
        <v>110</v>
      </c>
      <c r="R392" s="23">
        <f t="shared" si="44"/>
        <v>26</v>
      </c>
      <c r="S392" s="23">
        <f t="shared" si="44"/>
        <v>94</v>
      </c>
      <c r="T392" s="23">
        <f t="shared" si="47"/>
        <v>120</v>
      </c>
      <c r="U392" s="23">
        <f t="shared" si="48"/>
        <v>230</v>
      </c>
      <c r="V392" s="26">
        <f t="shared" si="49"/>
        <v>5.729166666666667</v>
      </c>
      <c r="W392" s="25">
        <f t="shared" si="50"/>
        <v>81</v>
      </c>
      <c r="X392" t="e">
        <f>VLOOKUP(E392,'General IEC Material'!D:E,2,0)</f>
        <v>#N/A</v>
      </c>
    </row>
    <row r="393" spans="1:24" x14ac:dyDescent="0.3">
      <c r="A393" t="s">
        <v>707</v>
      </c>
      <c r="B393" t="s">
        <v>100</v>
      </c>
      <c r="C393" t="s">
        <v>101</v>
      </c>
      <c r="F393">
        <v>220</v>
      </c>
      <c r="G393">
        <v>220</v>
      </c>
      <c r="H393">
        <v>440</v>
      </c>
      <c r="I393">
        <v>100</v>
      </c>
      <c r="J393">
        <v>380</v>
      </c>
      <c r="K393">
        <v>480</v>
      </c>
      <c r="L393" s="22">
        <f t="shared" si="45"/>
        <v>2.2916666666666665</v>
      </c>
      <c r="M393" s="22">
        <f t="shared" si="45"/>
        <v>2.2916666666666665</v>
      </c>
      <c r="N393" s="23">
        <f t="shared" si="46"/>
        <v>5</v>
      </c>
      <c r="O393" s="23">
        <f t="shared" si="44"/>
        <v>22</v>
      </c>
      <c r="P393" s="23">
        <f t="shared" si="44"/>
        <v>22</v>
      </c>
      <c r="Q393" s="23">
        <f t="shared" si="44"/>
        <v>44</v>
      </c>
      <c r="R393" s="23">
        <f t="shared" si="44"/>
        <v>10</v>
      </c>
      <c r="S393" s="23">
        <f t="shared" si="44"/>
        <v>38</v>
      </c>
      <c r="T393" s="23">
        <f t="shared" si="47"/>
        <v>48</v>
      </c>
      <c r="U393" s="23">
        <f t="shared" si="48"/>
        <v>92</v>
      </c>
      <c r="V393" s="26">
        <f t="shared" si="49"/>
        <v>2.2916666666666665</v>
      </c>
      <c r="W393" s="25">
        <f t="shared" si="50"/>
        <v>32</v>
      </c>
      <c r="X393" t="e">
        <f>VLOOKUP(E393,'General IEC Material'!D:E,2,0)</f>
        <v>#N/A</v>
      </c>
    </row>
    <row r="394" spans="1:24" x14ac:dyDescent="0.3">
      <c r="A394" t="s">
        <v>707</v>
      </c>
      <c r="B394" t="s">
        <v>100</v>
      </c>
      <c r="C394" t="s">
        <v>103</v>
      </c>
      <c r="F394">
        <v>1830</v>
      </c>
      <c r="G394">
        <v>1830</v>
      </c>
      <c r="H394">
        <v>3660</v>
      </c>
      <c r="I394">
        <v>900</v>
      </c>
      <c r="J394">
        <v>3220</v>
      </c>
      <c r="K394">
        <v>4120</v>
      </c>
      <c r="L394" s="22">
        <f t="shared" si="45"/>
        <v>19.0625</v>
      </c>
      <c r="M394" s="22">
        <f t="shared" si="45"/>
        <v>19.0625</v>
      </c>
      <c r="N394" s="23">
        <f t="shared" si="46"/>
        <v>38</v>
      </c>
      <c r="O394" s="23">
        <f t="shared" si="44"/>
        <v>183</v>
      </c>
      <c r="P394" s="23">
        <f t="shared" si="44"/>
        <v>183</v>
      </c>
      <c r="Q394" s="23">
        <f t="shared" si="44"/>
        <v>366</v>
      </c>
      <c r="R394" s="23">
        <f t="shared" si="44"/>
        <v>90</v>
      </c>
      <c r="S394" s="23">
        <f t="shared" si="44"/>
        <v>322</v>
      </c>
      <c r="T394" s="23">
        <f t="shared" si="47"/>
        <v>412</v>
      </c>
      <c r="U394" s="23">
        <f t="shared" si="48"/>
        <v>778</v>
      </c>
      <c r="V394" s="26">
        <f t="shared" si="49"/>
        <v>19.0625</v>
      </c>
      <c r="W394" s="25">
        <f t="shared" si="50"/>
        <v>273</v>
      </c>
      <c r="X394" t="e">
        <f>VLOOKUP(E394,'General IEC Material'!D:E,2,0)</f>
        <v>#N/A</v>
      </c>
    </row>
    <row r="395" spans="1:24" x14ac:dyDescent="0.3">
      <c r="A395" t="s">
        <v>707</v>
      </c>
      <c r="B395" t="s">
        <v>100</v>
      </c>
      <c r="C395" t="s">
        <v>105</v>
      </c>
      <c r="F395">
        <v>340</v>
      </c>
      <c r="G395">
        <v>340</v>
      </c>
      <c r="H395">
        <v>680</v>
      </c>
      <c r="I395">
        <v>160</v>
      </c>
      <c r="J395">
        <v>580</v>
      </c>
      <c r="K395">
        <v>740</v>
      </c>
      <c r="L395" s="22">
        <f t="shared" si="45"/>
        <v>3.5416666666666665</v>
      </c>
      <c r="M395" s="22">
        <f t="shared" si="45"/>
        <v>3.5416666666666665</v>
      </c>
      <c r="N395" s="23">
        <f t="shared" si="46"/>
        <v>7</v>
      </c>
      <c r="O395" s="23">
        <f t="shared" si="44"/>
        <v>34</v>
      </c>
      <c r="P395" s="23">
        <f t="shared" si="44"/>
        <v>34</v>
      </c>
      <c r="Q395" s="23">
        <f t="shared" si="44"/>
        <v>68</v>
      </c>
      <c r="R395" s="23">
        <f t="shared" si="44"/>
        <v>16</v>
      </c>
      <c r="S395" s="23">
        <f t="shared" si="44"/>
        <v>58</v>
      </c>
      <c r="T395" s="23">
        <f t="shared" si="47"/>
        <v>74</v>
      </c>
      <c r="U395" s="23">
        <f t="shared" si="48"/>
        <v>142</v>
      </c>
      <c r="V395" s="26">
        <f t="shared" si="49"/>
        <v>3.5416666666666665</v>
      </c>
      <c r="W395" s="25">
        <f t="shared" si="50"/>
        <v>50</v>
      </c>
      <c r="X395" t="e">
        <f>VLOOKUP(E395,'General IEC Material'!D:E,2,0)</f>
        <v>#N/A</v>
      </c>
    </row>
    <row r="396" spans="1:24" x14ac:dyDescent="0.3">
      <c r="A396" t="s">
        <v>707</v>
      </c>
      <c r="B396" t="s">
        <v>100</v>
      </c>
      <c r="C396" t="s">
        <v>109</v>
      </c>
      <c r="F396">
        <v>310</v>
      </c>
      <c r="G396">
        <v>310</v>
      </c>
      <c r="H396">
        <v>620</v>
      </c>
      <c r="I396">
        <v>140</v>
      </c>
      <c r="J396">
        <v>520</v>
      </c>
      <c r="K396">
        <v>660</v>
      </c>
      <c r="L396" s="22">
        <f t="shared" si="45"/>
        <v>3.2291666666666665</v>
      </c>
      <c r="M396" s="22">
        <f t="shared" si="45"/>
        <v>3.2291666666666665</v>
      </c>
      <c r="N396" s="23">
        <f t="shared" si="46"/>
        <v>6</v>
      </c>
      <c r="O396" s="23">
        <f t="shared" si="44"/>
        <v>31</v>
      </c>
      <c r="P396" s="23">
        <f t="shared" si="44"/>
        <v>31</v>
      </c>
      <c r="Q396" s="23">
        <f t="shared" si="44"/>
        <v>62</v>
      </c>
      <c r="R396" s="23">
        <f t="shared" si="44"/>
        <v>14</v>
      </c>
      <c r="S396" s="23">
        <f t="shared" si="44"/>
        <v>52</v>
      </c>
      <c r="T396" s="23">
        <f t="shared" si="47"/>
        <v>66</v>
      </c>
      <c r="U396" s="23">
        <f t="shared" si="48"/>
        <v>128</v>
      </c>
      <c r="V396" s="26">
        <f t="shared" si="49"/>
        <v>3.2291666666666665</v>
      </c>
      <c r="W396" s="25">
        <f t="shared" si="50"/>
        <v>45</v>
      </c>
      <c r="X396" t="e">
        <f>VLOOKUP(E396,'General IEC Material'!D:E,2,0)</f>
        <v>#N/A</v>
      </c>
    </row>
    <row r="397" spans="1:24" x14ac:dyDescent="0.3">
      <c r="A397" t="s">
        <v>707</v>
      </c>
      <c r="B397" t="s">
        <v>100</v>
      </c>
      <c r="C397" t="s">
        <v>111</v>
      </c>
      <c r="F397">
        <v>460</v>
      </c>
      <c r="G397">
        <v>460</v>
      </c>
      <c r="H397">
        <v>920</v>
      </c>
      <c r="I397">
        <v>220</v>
      </c>
      <c r="J397">
        <v>800</v>
      </c>
      <c r="K397">
        <v>1020</v>
      </c>
      <c r="L397" s="22">
        <f t="shared" si="45"/>
        <v>4.791666666666667</v>
      </c>
      <c r="M397" s="22">
        <f t="shared" si="45"/>
        <v>4.791666666666667</v>
      </c>
      <c r="N397" s="23">
        <f t="shared" si="46"/>
        <v>10</v>
      </c>
      <c r="O397" s="23">
        <f t="shared" si="44"/>
        <v>46</v>
      </c>
      <c r="P397" s="23">
        <f t="shared" si="44"/>
        <v>46</v>
      </c>
      <c r="Q397" s="23">
        <f t="shared" si="44"/>
        <v>92</v>
      </c>
      <c r="R397" s="23">
        <f t="shared" si="44"/>
        <v>22</v>
      </c>
      <c r="S397" s="23">
        <f t="shared" si="44"/>
        <v>80</v>
      </c>
      <c r="T397" s="23">
        <f t="shared" si="47"/>
        <v>102</v>
      </c>
      <c r="U397" s="23">
        <f t="shared" si="48"/>
        <v>194</v>
      </c>
      <c r="V397" s="26">
        <f t="shared" si="49"/>
        <v>4.791666666666667</v>
      </c>
      <c r="W397" s="25">
        <f t="shared" si="50"/>
        <v>68</v>
      </c>
      <c r="X397" t="e">
        <f>VLOOKUP(E397,'General IEC Material'!D:E,2,0)</f>
        <v>#N/A</v>
      </c>
    </row>
    <row r="398" spans="1:24" x14ac:dyDescent="0.3">
      <c r="A398" t="s">
        <v>707</v>
      </c>
      <c r="B398" t="s">
        <v>100</v>
      </c>
      <c r="C398" t="s">
        <v>116</v>
      </c>
      <c r="F398">
        <v>220</v>
      </c>
      <c r="G398">
        <v>220</v>
      </c>
      <c r="H398">
        <v>440</v>
      </c>
      <c r="I398">
        <v>100</v>
      </c>
      <c r="J398">
        <v>380</v>
      </c>
      <c r="K398">
        <v>480</v>
      </c>
      <c r="L398" s="22">
        <f t="shared" si="45"/>
        <v>2.2916666666666665</v>
      </c>
      <c r="M398" s="22">
        <f t="shared" si="45"/>
        <v>2.2916666666666665</v>
      </c>
      <c r="N398" s="23">
        <f t="shared" si="46"/>
        <v>5</v>
      </c>
      <c r="O398" s="23">
        <f t="shared" si="44"/>
        <v>22</v>
      </c>
      <c r="P398" s="23">
        <f t="shared" si="44"/>
        <v>22</v>
      </c>
      <c r="Q398" s="23">
        <f t="shared" si="44"/>
        <v>44</v>
      </c>
      <c r="R398" s="23">
        <f t="shared" si="44"/>
        <v>10</v>
      </c>
      <c r="S398" s="23">
        <f t="shared" si="44"/>
        <v>38</v>
      </c>
      <c r="T398" s="23">
        <f t="shared" si="47"/>
        <v>48</v>
      </c>
      <c r="U398" s="23">
        <f t="shared" si="48"/>
        <v>92</v>
      </c>
      <c r="V398" s="26">
        <f t="shared" si="49"/>
        <v>2.2916666666666665</v>
      </c>
      <c r="W398" s="25">
        <f t="shared" si="50"/>
        <v>32</v>
      </c>
      <c r="X398" t="e">
        <f>VLOOKUP(E398,'General IEC Material'!D:E,2,0)</f>
        <v>#N/A</v>
      </c>
    </row>
    <row r="399" spans="1:24" x14ac:dyDescent="0.3">
      <c r="A399" t="s">
        <v>707</v>
      </c>
      <c r="B399" t="s">
        <v>100</v>
      </c>
      <c r="C399" t="s">
        <v>119</v>
      </c>
      <c r="F399">
        <v>290</v>
      </c>
      <c r="G399">
        <v>290</v>
      </c>
      <c r="H399">
        <v>580</v>
      </c>
      <c r="I399">
        <v>140</v>
      </c>
      <c r="J399">
        <v>480</v>
      </c>
      <c r="K399">
        <v>620</v>
      </c>
      <c r="L399" s="22">
        <f t="shared" si="45"/>
        <v>3.0208333333333335</v>
      </c>
      <c r="M399" s="22">
        <f t="shared" si="45"/>
        <v>3.0208333333333335</v>
      </c>
      <c r="N399" s="23">
        <f t="shared" si="46"/>
        <v>6</v>
      </c>
      <c r="O399" s="23">
        <f t="shared" si="44"/>
        <v>29</v>
      </c>
      <c r="P399" s="23">
        <f t="shared" si="44"/>
        <v>29</v>
      </c>
      <c r="Q399" s="23">
        <f t="shared" si="44"/>
        <v>58</v>
      </c>
      <c r="R399" s="23">
        <f t="shared" si="44"/>
        <v>14</v>
      </c>
      <c r="S399" s="23">
        <f t="shared" si="44"/>
        <v>48</v>
      </c>
      <c r="T399" s="23">
        <f t="shared" si="47"/>
        <v>62</v>
      </c>
      <c r="U399" s="23">
        <f t="shared" si="48"/>
        <v>120</v>
      </c>
      <c r="V399" s="26">
        <f t="shared" si="49"/>
        <v>3.0208333333333335</v>
      </c>
      <c r="W399" s="25">
        <f t="shared" si="50"/>
        <v>43</v>
      </c>
      <c r="X399" t="e">
        <f>VLOOKUP(E399,'General IEC Material'!D:E,2,0)</f>
        <v>#N/A</v>
      </c>
    </row>
    <row r="400" spans="1:24" x14ac:dyDescent="0.3">
      <c r="A400" t="s">
        <v>707</v>
      </c>
      <c r="B400" t="s">
        <v>123</v>
      </c>
      <c r="C400" t="s">
        <v>124</v>
      </c>
      <c r="F400">
        <v>700</v>
      </c>
      <c r="G400">
        <v>700</v>
      </c>
      <c r="H400">
        <v>1400</v>
      </c>
      <c r="I400">
        <v>340</v>
      </c>
      <c r="J400">
        <v>1220</v>
      </c>
      <c r="K400">
        <v>1560</v>
      </c>
      <c r="L400" s="22">
        <f t="shared" si="45"/>
        <v>7.291666666666667</v>
      </c>
      <c r="M400" s="22">
        <f t="shared" si="45"/>
        <v>7.291666666666667</v>
      </c>
      <c r="N400" s="23">
        <f t="shared" si="46"/>
        <v>15</v>
      </c>
      <c r="O400" s="23">
        <f t="shared" si="44"/>
        <v>70</v>
      </c>
      <c r="P400" s="23">
        <f t="shared" si="44"/>
        <v>70</v>
      </c>
      <c r="Q400" s="23">
        <f t="shared" si="44"/>
        <v>140</v>
      </c>
      <c r="R400" s="23">
        <f t="shared" si="44"/>
        <v>34</v>
      </c>
      <c r="S400" s="23">
        <f t="shared" si="44"/>
        <v>122</v>
      </c>
      <c r="T400" s="23">
        <f t="shared" si="47"/>
        <v>156</v>
      </c>
      <c r="U400" s="23">
        <f t="shared" si="48"/>
        <v>296</v>
      </c>
      <c r="V400" s="26">
        <f t="shared" si="49"/>
        <v>7.291666666666667</v>
      </c>
      <c r="W400" s="25">
        <f t="shared" si="50"/>
        <v>104</v>
      </c>
      <c r="X400" t="e">
        <f>VLOOKUP(E400,'General IEC Material'!D:E,2,0)</f>
        <v>#N/A</v>
      </c>
    </row>
    <row r="401" spans="1:24" x14ac:dyDescent="0.3">
      <c r="A401" t="s">
        <v>707</v>
      </c>
      <c r="B401" t="s">
        <v>123</v>
      </c>
      <c r="C401" t="s">
        <v>127</v>
      </c>
      <c r="F401">
        <v>580</v>
      </c>
      <c r="G401">
        <v>580</v>
      </c>
      <c r="H401">
        <v>1160</v>
      </c>
      <c r="I401">
        <v>280</v>
      </c>
      <c r="J401">
        <v>1000</v>
      </c>
      <c r="K401">
        <v>1280</v>
      </c>
      <c r="L401" s="22">
        <f t="shared" si="45"/>
        <v>6.041666666666667</v>
      </c>
      <c r="M401" s="22">
        <f t="shared" si="45"/>
        <v>6.041666666666667</v>
      </c>
      <c r="N401" s="23">
        <f t="shared" si="46"/>
        <v>12</v>
      </c>
      <c r="O401" s="23">
        <f t="shared" si="44"/>
        <v>58</v>
      </c>
      <c r="P401" s="23">
        <f t="shared" si="44"/>
        <v>58</v>
      </c>
      <c r="Q401" s="23">
        <f t="shared" si="44"/>
        <v>116</v>
      </c>
      <c r="R401" s="23">
        <f t="shared" si="44"/>
        <v>28</v>
      </c>
      <c r="S401" s="23">
        <f t="shared" si="44"/>
        <v>100</v>
      </c>
      <c r="T401" s="23">
        <f t="shared" si="47"/>
        <v>128</v>
      </c>
      <c r="U401" s="23">
        <f t="shared" si="48"/>
        <v>244</v>
      </c>
      <c r="V401" s="26">
        <f t="shared" si="49"/>
        <v>6.041666666666667</v>
      </c>
      <c r="W401" s="25">
        <f t="shared" si="50"/>
        <v>86</v>
      </c>
      <c r="X401" t="e">
        <f>VLOOKUP(E401,'General IEC Material'!D:E,2,0)</f>
        <v>#N/A</v>
      </c>
    </row>
    <row r="402" spans="1:24" x14ac:dyDescent="0.3">
      <c r="A402" t="s">
        <v>707</v>
      </c>
      <c r="B402" t="s">
        <v>123</v>
      </c>
      <c r="C402" t="s">
        <v>132</v>
      </c>
      <c r="F402">
        <v>800</v>
      </c>
      <c r="G402">
        <v>800</v>
      </c>
      <c r="H402">
        <v>1600</v>
      </c>
      <c r="I402">
        <v>400</v>
      </c>
      <c r="J402">
        <v>1400</v>
      </c>
      <c r="K402">
        <v>1800</v>
      </c>
      <c r="L402" s="22">
        <f t="shared" si="45"/>
        <v>8.3333333333333339</v>
      </c>
      <c r="M402" s="22">
        <f t="shared" si="45"/>
        <v>8.3333333333333339</v>
      </c>
      <c r="N402" s="23">
        <f t="shared" si="46"/>
        <v>17</v>
      </c>
      <c r="O402" s="23">
        <f t="shared" si="44"/>
        <v>80</v>
      </c>
      <c r="P402" s="23">
        <f t="shared" si="44"/>
        <v>80</v>
      </c>
      <c r="Q402" s="23">
        <f t="shared" si="44"/>
        <v>160</v>
      </c>
      <c r="R402" s="23">
        <f t="shared" si="44"/>
        <v>40</v>
      </c>
      <c r="S402" s="23">
        <f t="shared" si="44"/>
        <v>140</v>
      </c>
      <c r="T402" s="23">
        <f t="shared" si="47"/>
        <v>180</v>
      </c>
      <c r="U402" s="23">
        <f t="shared" si="48"/>
        <v>340</v>
      </c>
      <c r="V402" s="26">
        <f t="shared" si="49"/>
        <v>8.3333333333333339</v>
      </c>
      <c r="W402" s="25">
        <f t="shared" si="50"/>
        <v>120</v>
      </c>
      <c r="X402" t="e">
        <f>VLOOKUP(E402,'General IEC Material'!D:E,2,0)</f>
        <v>#N/A</v>
      </c>
    </row>
    <row r="403" spans="1:24" x14ac:dyDescent="0.3">
      <c r="A403" t="s">
        <v>707</v>
      </c>
      <c r="B403" t="s">
        <v>134</v>
      </c>
      <c r="C403" t="s">
        <v>135</v>
      </c>
      <c r="F403">
        <v>1080</v>
      </c>
      <c r="G403">
        <v>1080</v>
      </c>
      <c r="H403">
        <v>2160</v>
      </c>
      <c r="I403">
        <v>540</v>
      </c>
      <c r="J403">
        <v>1880</v>
      </c>
      <c r="K403">
        <v>2420</v>
      </c>
      <c r="L403" s="22">
        <f t="shared" si="45"/>
        <v>11.25</v>
      </c>
      <c r="M403" s="22">
        <f t="shared" si="45"/>
        <v>11.25</v>
      </c>
      <c r="N403" s="23">
        <f t="shared" si="46"/>
        <v>23</v>
      </c>
      <c r="O403" s="23">
        <f t="shared" si="44"/>
        <v>108</v>
      </c>
      <c r="P403" s="23">
        <f t="shared" si="44"/>
        <v>108</v>
      </c>
      <c r="Q403" s="23">
        <f t="shared" si="44"/>
        <v>216</v>
      </c>
      <c r="R403" s="23">
        <f t="shared" si="44"/>
        <v>54</v>
      </c>
      <c r="S403" s="23">
        <f t="shared" si="44"/>
        <v>188</v>
      </c>
      <c r="T403" s="23">
        <f t="shared" si="47"/>
        <v>242</v>
      </c>
      <c r="U403" s="23">
        <f t="shared" si="48"/>
        <v>458</v>
      </c>
      <c r="V403" s="26">
        <f t="shared" si="49"/>
        <v>11.25</v>
      </c>
      <c r="W403" s="25">
        <f t="shared" si="50"/>
        <v>162</v>
      </c>
      <c r="X403" t="e">
        <f>VLOOKUP(E403,'General IEC Material'!D:E,2,0)</f>
        <v>#N/A</v>
      </c>
    </row>
    <row r="404" spans="1:24" x14ac:dyDescent="0.3">
      <c r="A404" t="s">
        <v>707</v>
      </c>
      <c r="B404" t="s">
        <v>134</v>
      </c>
      <c r="C404" t="s">
        <v>138</v>
      </c>
      <c r="F404">
        <v>380</v>
      </c>
      <c r="G404">
        <v>380</v>
      </c>
      <c r="H404">
        <v>760</v>
      </c>
      <c r="I404">
        <v>180</v>
      </c>
      <c r="J404">
        <v>660</v>
      </c>
      <c r="K404">
        <v>840</v>
      </c>
      <c r="L404" s="22">
        <f t="shared" si="45"/>
        <v>3.9583333333333335</v>
      </c>
      <c r="M404" s="22">
        <f t="shared" si="45"/>
        <v>3.9583333333333335</v>
      </c>
      <c r="N404" s="23">
        <f t="shared" si="46"/>
        <v>8</v>
      </c>
      <c r="O404" s="23">
        <f t="shared" si="44"/>
        <v>38</v>
      </c>
      <c r="P404" s="23">
        <f t="shared" si="44"/>
        <v>38</v>
      </c>
      <c r="Q404" s="23">
        <f t="shared" si="44"/>
        <v>76</v>
      </c>
      <c r="R404" s="23">
        <f t="shared" si="44"/>
        <v>18</v>
      </c>
      <c r="S404" s="23">
        <f t="shared" si="44"/>
        <v>66</v>
      </c>
      <c r="T404" s="23">
        <f t="shared" si="47"/>
        <v>84</v>
      </c>
      <c r="U404" s="23">
        <f t="shared" si="48"/>
        <v>160</v>
      </c>
      <c r="V404" s="26">
        <f t="shared" si="49"/>
        <v>3.9583333333333335</v>
      </c>
      <c r="W404" s="25">
        <f t="shared" si="50"/>
        <v>56</v>
      </c>
      <c r="X404" t="e">
        <f>VLOOKUP(E404,'General IEC Material'!D:E,2,0)</f>
        <v>#N/A</v>
      </c>
    </row>
    <row r="405" spans="1:24" x14ac:dyDescent="0.3">
      <c r="A405" t="s">
        <v>707</v>
      </c>
      <c r="B405" t="s">
        <v>140</v>
      </c>
      <c r="C405" t="s">
        <v>141</v>
      </c>
      <c r="F405">
        <v>2690</v>
      </c>
      <c r="G405">
        <v>2690</v>
      </c>
      <c r="H405">
        <v>5380</v>
      </c>
      <c r="I405">
        <v>1340</v>
      </c>
      <c r="J405">
        <v>4720</v>
      </c>
      <c r="K405">
        <v>6060</v>
      </c>
      <c r="L405" s="22">
        <f t="shared" si="45"/>
        <v>28.020833333333332</v>
      </c>
      <c r="M405" s="22">
        <f t="shared" si="45"/>
        <v>28.020833333333332</v>
      </c>
      <c r="N405" s="23">
        <f t="shared" si="46"/>
        <v>56</v>
      </c>
      <c r="O405" s="23">
        <f t="shared" si="44"/>
        <v>269</v>
      </c>
      <c r="P405" s="23">
        <f t="shared" si="44"/>
        <v>269</v>
      </c>
      <c r="Q405" s="23">
        <f t="shared" si="44"/>
        <v>538</v>
      </c>
      <c r="R405" s="23">
        <f t="shared" si="44"/>
        <v>134</v>
      </c>
      <c r="S405" s="23">
        <f t="shared" si="44"/>
        <v>472</v>
      </c>
      <c r="T405" s="23">
        <f t="shared" si="47"/>
        <v>606</v>
      </c>
      <c r="U405" s="23">
        <f t="shared" si="48"/>
        <v>1144</v>
      </c>
      <c r="V405" s="26">
        <f t="shared" si="49"/>
        <v>28.020833333333332</v>
      </c>
      <c r="W405" s="25">
        <f t="shared" si="50"/>
        <v>403</v>
      </c>
      <c r="X405" t="e">
        <f>VLOOKUP(E405,'General IEC Material'!D:E,2,0)</f>
        <v>#N/A</v>
      </c>
    </row>
    <row r="406" spans="1:24" x14ac:dyDescent="0.3">
      <c r="A406" t="s">
        <v>708</v>
      </c>
      <c r="B406" t="s">
        <v>56</v>
      </c>
      <c r="C406" t="s">
        <v>57</v>
      </c>
      <c r="F406">
        <v>120</v>
      </c>
      <c r="G406">
        <v>120</v>
      </c>
      <c r="H406">
        <v>240</v>
      </c>
      <c r="I406">
        <v>60</v>
      </c>
      <c r="J406">
        <v>200</v>
      </c>
      <c r="K406">
        <v>260</v>
      </c>
      <c r="L406" s="22">
        <f t="shared" si="45"/>
        <v>1.25</v>
      </c>
      <c r="M406" s="22">
        <f t="shared" si="45"/>
        <v>1.25</v>
      </c>
      <c r="N406" s="23">
        <f t="shared" si="46"/>
        <v>3</v>
      </c>
      <c r="O406" s="23">
        <f t="shared" si="44"/>
        <v>12</v>
      </c>
      <c r="P406" s="23">
        <f t="shared" si="44"/>
        <v>12</v>
      </c>
      <c r="Q406" s="23">
        <f t="shared" si="44"/>
        <v>24</v>
      </c>
      <c r="R406" s="23">
        <f t="shared" si="44"/>
        <v>6</v>
      </c>
      <c r="S406" s="23">
        <f t="shared" si="44"/>
        <v>20</v>
      </c>
      <c r="T406" s="23">
        <f t="shared" si="47"/>
        <v>26</v>
      </c>
      <c r="U406" s="23">
        <f t="shared" si="48"/>
        <v>50</v>
      </c>
      <c r="V406" s="26">
        <f t="shared" si="49"/>
        <v>1.25</v>
      </c>
      <c r="W406" s="25">
        <f t="shared" si="50"/>
        <v>18</v>
      </c>
      <c r="X406" t="e">
        <f>VLOOKUP(E406,'General IEC Material'!D:E,2,0)</f>
        <v>#N/A</v>
      </c>
    </row>
    <row r="407" spans="1:24" x14ac:dyDescent="0.3">
      <c r="A407" t="s">
        <v>708</v>
      </c>
      <c r="B407" t="s">
        <v>56</v>
      </c>
      <c r="C407" t="s">
        <v>62</v>
      </c>
      <c r="F407">
        <v>180</v>
      </c>
      <c r="G407">
        <v>180</v>
      </c>
      <c r="H407">
        <v>360</v>
      </c>
      <c r="I407">
        <v>80</v>
      </c>
      <c r="J407">
        <v>320</v>
      </c>
      <c r="K407">
        <v>400</v>
      </c>
      <c r="L407" s="22">
        <f t="shared" si="45"/>
        <v>1.875</v>
      </c>
      <c r="M407" s="22">
        <f t="shared" si="45"/>
        <v>1.875</v>
      </c>
      <c r="N407" s="23">
        <f t="shared" si="46"/>
        <v>4</v>
      </c>
      <c r="O407" s="23">
        <f t="shared" si="44"/>
        <v>18</v>
      </c>
      <c r="P407" s="23">
        <f t="shared" si="44"/>
        <v>18</v>
      </c>
      <c r="Q407" s="23">
        <f t="shared" si="44"/>
        <v>36</v>
      </c>
      <c r="R407" s="23">
        <f t="shared" si="44"/>
        <v>8</v>
      </c>
      <c r="S407" s="23">
        <f t="shared" si="44"/>
        <v>32</v>
      </c>
      <c r="T407" s="23">
        <f t="shared" si="47"/>
        <v>40</v>
      </c>
      <c r="U407" s="23">
        <f t="shared" si="48"/>
        <v>76</v>
      </c>
      <c r="V407" s="26">
        <f t="shared" si="49"/>
        <v>1.875</v>
      </c>
      <c r="W407" s="25">
        <f t="shared" si="50"/>
        <v>26</v>
      </c>
      <c r="X407" t="e">
        <f>VLOOKUP(E407,'General IEC Material'!D:E,2,0)</f>
        <v>#N/A</v>
      </c>
    </row>
    <row r="408" spans="1:24" x14ac:dyDescent="0.3">
      <c r="A408" t="s">
        <v>708</v>
      </c>
      <c r="B408" t="s">
        <v>56</v>
      </c>
      <c r="C408" t="s">
        <v>64</v>
      </c>
      <c r="F408">
        <v>270</v>
      </c>
      <c r="G408">
        <v>270</v>
      </c>
      <c r="H408">
        <v>540</v>
      </c>
      <c r="I408">
        <v>120</v>
      </c>
      <c r="J408">
        <v>480</v>
      </c>
      <c r="K408">
        <v>600</v>
      </c>
      <c r="L408" s="22">
        <f t="shared" si="45"/>
        <v>2.8125</v>
      </c>
      <c r="M408" s="22">
        <f t="shared" si="45"/>
        <v>2.8125</v>
      </c>
      <c r="N408" s="23">
        <f t="shared" si="46"/>
        <v>6</v>
      </c>
      <c r="O408" s="23">
        <f t="shared" si="44"/>
        <v>27</v>
      </c>
      <c r="P408" s="23">
        <f t="shared" si="44"/>
        <v>27</v>
      </c>
      <c r="Q408" s="23">
        <f t="shared" si="44"/>
        <v>54</v>
      </c>
      <c r="R408" s="23">
        <f t="shared" si="44"/>
        <v>12</v>
      </c>
      <c r="S408" s="23">
        <f t="shared" si="44"/>
        <v>48</v>
      </c>
      <c r="T408" s="23">
        <f t="shared" si="47"/>
        <v>60</v>
      </c>
      <c r="U408" s="23">
        <f t="shared" si="48"/>
        <v>114</v>
      </c>
      <c r="V408" s="26">
        <f t="shared" si="49"/>
        <v>2.8125</v>
      </c>
      <c r="W408" s="25">
        <f t="shared" si="50"/>
        <v>39</v>
      </c>
      <c r="X408" t="e">
        <f>VLOOKUP(E408,'General IEC Material'!D:E,2,0)</f>
        <v>#N/A</v>
      </c>
    </row>
    <row r="409" spans="1:24" x14ac:dyDescent="0.3">
      <c r="A409" t="s">
        <v>708</v>
      </c>
      <c r="B409" t="s">
        <v>56</v>
      </c>
      <c r="C409" t="s">
        <v>68</v>
      </c>
      <c r="F409">
        <v>270</v>
      </c>
      <c r="G409">
        <v>270</v>
      </c>
      <c r="H409">
        <v>540</v>
      </c>
      <c r="I409">
        <v>120</v>
      </c>
      <c r="J409">
        <v>480</v>
      </c>
      <c r="K409">
        <v>600</v>
      </c>
      <c r="L409" s="22">
        <f t="shared" si="45"/>
        <v>2.8125</v>
      </c>
      <c r="M409" s="22">
        <f t="shared" si="45"/>
        <v>2.8125</v>
      </c>
      <c r="N409" s="23">
        <f t="shared" si="46"/>
        <v>6</v>
      </c>
      <c r="O409" s="23">
        <f t="shared" si="44"/>
        <v>27</v>
      </c>
      <c r="P409" s="23">
        <f t="shared" si="44"/>
        <v>27</v>
      </c>
      <c r="Q409" s="23">
        <f t="shared" si="44"/>
        <v>54</v>
      </c>
      <c r="R409" s="23">
        <f t="shared" si="44"/>
        <v>12</v>
      </c>
      <c r="S409" s="23">
        <f t="shared" si="44"/>
        <v>48</v>
      </c>
      <c r="T409" s="23">
        <f t="shared" si="47"/>
        <v>60</v>
      </c>
      <c r="U409" s="23">
        <f t="shared" si="48"/>
        <v>114</v>
      </c>
      <c r="V409" s="26">
        <f t="shared" si="49"/>
        <v>2.8125</v>
      </c>
      <c r="W409" s="25">
        <f t="shared" si="50"/>
        <v>39</v>
      </c>
      <c r="X409" t="e">
        <f>VLOOKUP(E409,'General IEC Material'!D:E,2,0)</f>
        <v>#N/A</v>
      </c>
    </row>
    <row r="410" spans="1:24" x14ac:dyDescent="0.3">
      <c r="A410" t="s">
        <v>708</v>
      </c>
      <c r="B410" t="s">
        <v>72</v>
      </c>
      <c r="C410" t="s">
        <v>73</v>
      </c>
      <c r="F410">
        <v>1690</v>
      </c>
      <c r="G410">
        <v>1690</v>
      </c>
      <c r="H410">
        <v>3380</v>
      </c>
      <c r="I410">
        <v>840</v>
      </c>
      <c r="J410">
        <v>3200</v>
      </c>
      <c r="K410">
        <v>4040</v>
      </c>
      <c r="L410" s="22">
        <f t="shared" si="45"/>
        <v>17.604166666666668</v>
      </c>
      <c r="M410" s="22">
        <f t="shared" si="45"/>
        <v>17.604166666666668</v>
      </c>
      <c r="N410" s="23">
        <f t="shared" si="46"/>
        <v>35</v>
      </c>
      <c r="O410" s="23">
        <f t="shared" si="44"/>
        <v>169</v>
      </c>
      <c r="P410" s="23">
        <f t="shared" si="44"/>
        <v>169</v>
      </c>
      <c r="Q410" s="23">
        <f t="shared" si="44"/>
        <v>338</v>
      </c>
      <c r="R410" s="23">
        <f t="shared" si="44"/>
        <v>84</v>
      </c>
      <c r="S410" s="23">
        <f t="shared" si="44"/>
        <v>320</v>
      </c>
      <c r="T410" s="23">
        <f t="shared" si="47"/>
        <v>404</v>
      </c>
      <c r="U410" s="23">
        <f t="shared" si="48"/>
        <v>742</v>
      </c>
      <c r="V410" s="26">
        <f t="shared" si="49"/>
        <v>17.604166666666668</v>
      </c>
      <c r="W410" s="25">
        <f t="shared" si="50"/>
        <v>253</v>
      </c>
      <c r="X410" t="e">
        <f>VLOOKUP(E410,'General IEC Material'!D:E,2,0)</f>
        <v>#N/A</v>
      </c>
    </row>
    <row r="411" spans="1:24" x14ac:dyDescent="0.3">
      <c r="A411" t="s">
        <v>708</v>
      </c>
      <c r="B411" t="s">
        <v>72</v>
      </c>
      <c r="C411" t="s">
        <v>81</v>
      </c>
      <c r="F411">
        <v>1060</v>
      </c>
      <c r="G411">
        <v>1060</v>
      </c>
      <c r="H411">
        <v>2120</v>
      </c>
      <c r="I411">
        <v>520</v>
      </c>
      <c r="J411">
        <v>2000</v>
      </c>
      <c r="K411">
        <v>2520</v>
      </c>
      <c r="L411" s="22">
        <f t="shared" si="45"/>
        <v>11.041666666666666</v>
      </c>
      <c r="M411" s="22">
        <f t="shared" si="45"/>
        <v>11.041666666666666</v>
      </c>
      <c r="N411" s="23">
        <f t="shared" si="46"/>
        <v>22</v>
      </c>
      <c r="O411" s="23">
        <f t="shared" si="44"/>
        <v>106</v>
      </c>
      <c r="P411" s="23">
        <f t="shared" si="44"/>
        <v>106</v>
      </c>
      <c r="Q411" s="23">
        <f t="shared" si="44"/>
        <v>212</v>
      </c>
      <c r="R411" s="23">
        <f t="shared" si="44"/>
        <v>52</v>
      </c>
      <c r="S411" s="23">
        <f t="shared" si="44"/>
        <v>200</v>
      </c>
      <c r="T411" s="23">
        <f t="shared" si="47"/>
        <v>252</v>
      </c>
      <c r="U411" s="23">
        <f t="shared" si="48"/>
        <v>464</v>
      </c>
      <c r="V411" s="26">
        <f t="shared" si="49"/>
        <v>11.041666666666666</v>
      </c>
      <c r="W411" s="25">
        <f t="shared" si="50"/>
        <v>158</v>
      </c>
      <c r="X411" t="e">
        <f>VLOOKUP(E411,'General IEC Material'!D:E,2,0)</f>
        <v>#N/A</v>
      </c>
    </row>
    <row r="412" spans="1:24" x14ac:dyDescent="0.3">
      <c r="A412" t="s">
        <v>708</v>
      </c>
      <c r="B412" t="s">
        <v>72</v>
      </c>
      <c r="C412" t="s">
        <v>89</v>
      </c>
      <c r="F412">
        <v>1140</v>
      </c>
      <c r="G412">
        <v>1140</v>
      </c>
      <c r="H412">
        <v>2280</v>
      </c>
      <c r="I412">
        <v>560</v>
      </c>
      <c r="J412">
        <v>2140</v>
      </c>
      <c r="K412">
        <v>2700</v>
      </c>
      <c r="L412" s="22">
        <f t="shared" si="45"/>
        <v>11.875</v>
      </c>
      <c r="M412" s="22">
        <f t="shared" si="45"/>
        <v>11.875</v>
      </c>
      <c r="N412" s="23">
        <f t="shared" si="46"/>
        <v>24</v>
      </c>
      <c r="O412" s="23">
        <f t="shared" si="44"/>
        <v>114</v>
      </c>
      <c r="P412" s="23">
        <f t="shared" si="44"/>
        <v>114</v>
      </c>
      <c r="Q412" s="23">
        <f t="shared" si="44"/>
        <v>228</v>
      </c>
      <c r="R412" s="23">
        <f t="shared" si="44"/>
        <v>56</v>
      </c>
      <c r="S412" s="23">
        <f t="shared" si="44"/>
        <v>214</v>
      </c>
      <c r="T412" s="23">
        <f t="shared" si="47"/>
        <v>270</v>
      </c>
      <c r="U412" s="23">
        <f t="shared" si="48"/>
        <v>498</v>
      </c>
      <c r="V412" s="26">
        <f t="shared" si="49"/>
        <v>11.875</v>
      </c>
      <c r="W412" s="25">
        <f t="shared" si="50"/>
        <v>170</v>
      </c>
      <c r="X412" t="e">
        <f>VLOOKUP(E412,'General IEC Material'!D:E,2,0)</f>
        <v>#N/A</v>
      </c>
    </row>
    <row r="413" spans="1:24" x14ac:dyDescent="0.3">
      <c r="A413" t="s">
        <v>708</v>
      </c>
      <c r="B413" t="s">
        <v>72</v>
      </c>
      <c r="C413" t="s">
        <v>96</v>
      </c>
      <c r="F413">
        <v>280</v>
      </c>
      <c r="G413">
        <v>280</v>
      </c>
      <c r="H413">
        <v>560</v>
      </c>
      <c r="I413">
        <v>140</v>
      </c>
      <c r="J413">
        <v>520</v>
      </c>
      <c r="K413">
        <v>660</v>
      </c>
      <c r="L413" s="22">
        <f t="shared" si="45"/>
        <v>2.9166666666666665</v>
      </c>
      <c r="M413" s="22">
        <f t="shared" si="45"/>
        <v>2.9166666666666665</v>
      </c>
      <c r="N413" s="23">
        <f t="shared" si="46"/>
        <v>6</v>
      </c>
      <c r="O413" s="23">
        <f t="shared" si="44"/>
        <v>28</v>
      </c>
      <c r="P413" s="23">
        <f t="shared" si="44"/>
        <v>28</v>
      </c>
      <c r="Q413" s="23">
        <f t="shared" si="44"/>
        <v>56</v>
      </c>
      <c r="R413" s="23">
        <f t="shared" si="44"/>
        <v>14</v>
      </c>
      <c r="S413" s="23">
        <f t="shared" si="44"/>
        <v>52</v>
      </c>
      <c r="T413" s="23">
        <f t="shared" si="47"/>
        <v>66</v>
      </c>
      <c r="U413" s="23">
        <f t="shared" si="48"/>
        <v>122</v>
      </c>
      <c r="V413" s="26">
        <f t="shared" si="49"/>
        <v>2.9166666666666665</v>
      </c>
      <c r="W413" s="25">
        <f t="shared" si="50"/>
        <v>42</v>
      </c>
      <c r="X413" t="e">
        <f>VLOOKUP(E413,'General IEC Material'!D:E,2,0)</f>
        <v>#N/A</v>
      </c>
    </row>
    <row r="414" spans="1:24" x14ac:dyDescent="0.3">
      <c r="A414" t="s">
        <v>708</v>
      </c>
      <c r="B414" t="s">
        <v>72</v>
      </c>
      <c r="C414" t="s">
        <v>98</v>
      </c>
      <c r="F414">
        <v>270</v>
      </c>
      <c r="G414">
        <v>270</v>
      </c>
      <c r="H414">
        <v>540</v>
      </c>
      <c r="I414">
        <v>120</v>
      </c>
      <c r="J414">
        <v>480</v>
      </c>
      <c r="K414">
        <v>600</v>
      </c>
      <c r="L414" s="22">
        <f t="shared" si="45"/>
        <v>2.8125</v>
      </c>
      <c r="M414" s="22">
        <f t="shared" si="45"/>
        <v>2.8125</v>
      </c>
      <c r="N414" s="23">
        <f t="shared" si="46"/>
        <v>6</v>
      </c>
      <c r="O414" s="23">
        <f t="shared" si="44"/>
        <v>27</v>
      </c>
      <c r="P414" s="23">
        <f t="shared" si="44"/>
        <v>27</v>
      </c>
      <c r="Q414" s="23">
        <f t="shared" si="44"/>
        <v>54</v>
      </c>
      <c r="R414" s="23">
        <f t="shared" si="44"/>
        <v>12</v>
      </c>
      <c r="S414" s="23">
        <f t="shared" si="44"/>
        <v>48</v>
      </c>
      <c r="T414" s="23">
        <f t="shared" si="47"/>
        <v>60</v>
      </c>
      <c r="U414" s="23">
        <f t="shared" si="48"/>
        <v>114</v>
      </c>
      <c r="V414" s="26">
        <f t="shared" si="49"/>
        <v>2.8125</v>
      </c>
      <c r="W414" s="25">
        <f t="shared" si="50"/>
        <v>39</v>
      </c>
      <c r="X414" t="e">
        <f>VLOOKUP(E414,'General IEC Material'!D:E,2,0)</f>
        <v>#N/A</v>
      </c>
    </row>
    <row r="415" spans="1:24" x14ac:dyDescent="0.3">
      <c r="A415" t="s">
        <v>708</v>
      </c>
      <c r="B415" t="s">
        <v>100</v>
      </c>
      <c r="C415" t="s">
        <v>101</v>
      </c>
      <c r="F415">
        <v>100</v>
      </c>
      <c r="G415">
        <v>100</v>
      </c>
      <c r="H415">
        <v>200</v>
      </c>
      <c r="I415">
        <v>40</v>
      </c>
      <c r="J415">
        <v>180</v>
      </c>
      <c r="K415">
        <v>220</v>
      </c>
      <c r="L415" s="22">
        <f t="shared" si="45"/>
        <v>1.0416666666666667</v>
      </c>
      <c r="M415" s="22">
        <f t="shared" si="45"/>
        <v>1.0416666666666667</v>
      </c>
      <c r="N415" s="23">
        <f t="shared" si="46"/>
        <v>2</v>
      </c>
      <c r="O415" s="23">
        <f t="shared" si="44"/>
        <v>10</v>
      </c>
      <c r="P415" s="23">
        <f t="shared" si="44"/>
        <v>10</v>
      </c>
      <c r="Q415" s="23">
        <f t="shared" si="44"/>
        <v>20</v>
      </c>
      <c r="R415" s="23">
        <f t="shared" si="44"/>
        <v>4</v>
      </c>
      <c r="S415" s="23">
        <f t="shared" si="44"/>
        <v>18</v>
      </c>
      <c r="T415" s="23">
        <f t="shared" si="47"/>
        <v>22</v>
      </c>
      <c r="U415" s="23">
        <f t="shared" si="48"/>
        <v>42</v>
      </c>
      <c r="V415" s="26">
        <f t="shared" si="49"/>
        <v>1.0416666666666667</v>
      </c>
      <c r="W415" s="25">
        <f t="shared" si="50"/>
        <v>14</v>
      </c>
      <c r="X415" t="e">
        <f>VLOOKUP(E415,'General IEC Material'!D:E,2,0)</f>
        <v>#N/A</v>
      </c>
    </row>
    <row r="416" spans="1:24" x14ac:dyDescent="0.3">
      <c r="A416" t="s">
        <v>708</v>
      </c>
      <c r="B416" t="s">
        <v>100</v>
      </c>
      <c r="C416" t="s">
        <v>103</v>
      </c>
      <c r="F416">
        <v>820</v>
      </c>
      <c r="G416">
        <v>820</v>
      </c>
      <c r="H416">
        <v>1640</v>
      </c>
      <c r="I416">
        <v>400</v>
      </c>
      <c r="J416">
        <v>1540</v>
      </c>
      <c r="K416">
        <v>1940</v>
      </c>
      <c r="L416" s="22">
        <f t="shared" si="45"/>
        <v>8.5416666666666661</v>
      </c>
      <c r="M416" s="22">
        <f t="shared" si="45"/>
        <v>8.5416666666666661</v>
      </c>
      <c r="N416" s="23">
        <f t="shared" si="46"/>
        <v>17</v>
      </c>
      <c r="O416" s="23">
        <f t="shared" si="44"/>
        <v>82</v>
      </c>
      <c r="P416" s="23">
        <f t="shared" si="44"/>
        <v>82</v>
      </c>
      <c r="Q416" s="23">
        <f t="shared" si="44"/>
        <v>164</v>
      </c>
      <c r="R416" s="23">
        <f t="shared" si="44"/>
        <v>40</v>
      </c>
      <c r="S416" s="23">
        <f t="shared" si="44"/>
        <v>154</v>
      </c>
      <c r="T416" s="23">
        <f t="shared" si="47"/>
        <v>194</v>
      </c>
      <c r="U416" s="23">
        <f t="shared" si="48"/>
        <v>358</v>
      </c>
      <c r="V416" s="26">
        <f t="shared" si="49"/>
        <v>8.5416666666666661</v>
      </c>
      <c r="W416" s="25">
        <f t="shared" si="50"/>
        <v>122</v>
      </c>
      <c r="X416" t="e">
        <f>VLOOKUP(E416,'General IEC Material'!D:E,2,0)</f>
        <v>#N/A</v>
      </c>
    </row>
    <row r="417" spans="1:24" x14ac:dyDescent="0.3">
      <c r="A417" t="s">
        <v>708</v>
      </c>
      <c r="B417" t="s">
        <v>100</v>
      </c>
      <c r="C417" t="s">
        <v>105</v>
      </c>
      <c r="F417">
        <v>150</v>
      </c>
      <c r="G417">
        <v>150</v>
      </c>
      <c r="H417">
        <v>300</v>
      </c>
      <c r="I417">
        <v>60</v>
      </c>
      <c r="J417">
        <v>280</v>
      </c>
      <c r="K417">
        <v>340</v>
      </c>
      <c r="L417" s="22">
        <f t="shared" si="45"/>
        <v>1.5625</v>
      </c>
      <c r="M417" s="22">
        <f t="shared" si="45"/>
        <v>1.5625</v>
      </c>
      <c r="N417" s="23">
        <f t="shared" si="46"/>
        <v>3</v>
      </c>
      <c r="O417" s="23">
        <f t="shared" si="44"/>
        <v>15</v>
      </c>
      <c r="P417" s="23">
        <f t="shared" si="44"/>
        <v>15</v>
      </c>
      <c r="Q417" s="23">
        <f t="shared" si="44"/>
        <v>30</v>
      </c>
      <c r="R417" s="23">
        <f t="shared" si="44"/>
        <v>6</v>
      </c>
      <c r="S417" s="23">
        <f t="shared" si="44"/>
        <v>28</v>
      </c>
      <c r="T417" s="23">
        <f t="shared" si="47"/>
        <v>34</v>
      </c>
      <c r="U417" s="23">
        <f t="shared" si="48"/>
        <v>64</v>
      </c>
      <c r="V417" s="26">
        <f t="shared" si="49"/>
        <v>1.5625</v>
      </c>
      <c r="W417" s="25">
        <f t="shared" si="50"/>
        <v>21</v>
      </c>
      <c r="X417" t="e">
        <f>VLOOKUP(E417,'General IEC Material'!D:E,2,0)</f>
        <v>#N/A</v>
      </c>
    </row>
    <row r="418" spans="1:24" x14ac:dyDescent="0.3">
      <c r="A418" t="s">
        <v>708</v>
      </c>
      <c r="B418" t="s">
        <v>100</v>
      </c>
      <c r="C418" t="s">
        <v>109</v>
      </c>
      <c r="F418">
        <v>140</v>
      </c>
      <c r="G418">
        <v>140</v>
      </c>
      <c r="H418">
        <v>280</v>
      </c>
      <c r="I418">
        <v>60</v>
      </c>
      <c r="J418">
        <v>240</v>
      </c>
      <c r="K418">
        <v>300</v>
      </c>
      <c r="L418" s="22">
        <f t="shared" si="45"/>
        <v>1.4583333333333333</v>
      </c>
      <c r="M418" s="22">
        <f t="shared" si="45"/>
        <v>1.4583333333333333</v>
      </c>
      <c r="N418" s="23">
        <f t="shared" si="46"/>
        <v>3</v>
      </c>
      <c r="O418" s="23">
        <f t="shared" si="44"/>
        <v>14</v>
      </c>
      <c r="P418" s="23">
        <f t="shared" si="44"/>
        <v>14</v>
      </c>
      <c r="Q418" s="23">
        <f t="shared" si="44"/>
        <v>28</v>
      </c>
      <c r="R418" s="23">
        <f t="shared" si="44"/>
        <v>6</v>
      </c>
      <c r="S418" s="23">
        <f t="shared" si="44"/>
        <v>24</v>
      </c>
      <c r="T418" s="23">
        <f t="shared" si="47"/>
        <v>30</v>
      </c>
      <c r="U418" s="23">
        <f t="shared" si="48"/>
        <v>58</v>
      </c>
      <c r="V418" s="26">
        <f t="shared" si="49"/>
        <v>1.4583333333333333</v>
      </c>
      <c r="W418" s="25">
        <f t="shared" si="50"/>
        <v>20</v>
      </c>
      <c r="X418" t="e">
        <f>VLOOKUP(E418,'General IEC Material'!D:E,2,0)</f>
        <v>#N/A</v>
      </c>
    </row>
    <row r="419" spans="1:24" x14ac:dyDescent="0.3">
      <c r="A419" t="s">
        <v>708</v>
      </c>
      <c r="B419" t="s">
        <v>100</v>
      </c>
      <c r="C419" t="s">
        <v>111</v>
      </c>
      <c r="F419">
        <v>210</v>
      </c>
      <c r="G419">
        <v>210</v>
      </c>
      <c r="H419">
        <v>420</v>
      </c>
      <c r="I419">
        <v>100</v>
      </c>
      <c r="J419">
        <v>380</v>
      </c>
      <c r="K419">
        <v>480</v>
      </c>
      <c r="L419" s="22">
        <f t="shared" si="45"/>
        <v>2.1875</v>
      </c>
      <c r="M419" s="22">
        <f t="shared" si="45"/>
        <v>2.1875</v>
      </c>
      <c r="N419" s="23">
        <f t="shared" si="46"/>
        <v>4</v>
      </c>
      <c r="O419" s="23">
        <f t="shared" si="44"/>
        <v>21</v>
      </c>
      <c r="P419" s="23">
        <f t="shared" si="44"/>
        <v>21</v>
      </c>
      <c r="Q419" s="23">
        <f t="shared" si="44"/>
        <v>42</v>
      </c>
      <c r="R419" s="23">
        <f t="shared" si="44"/>
        <v>10</v>
      </c>
      <c r="S419" s="23">
        <f t="shared" si="44"/>
        <v>38</v>
      </c>
      <c r="T419" s="23">
        <f t="shared" si="47"/>
        <v>48</v>
      </c>
      <c r="U419" s="23">
        <f t="shared" si="48"/>
        <v>90</v>
      </c>
      <c r="V419" s="26">
        <f t="shared" si="49"/>
        <v>2.1875</v>
      </c>
      <c r="W419" s="25">
        <f t="shared" si="50"/>
        <v>31</v>
      </c>
      <c r="X419" t="e">
        <f>VLOOKUP(E419,'General IEC Material'!D:E,2,0)</f>
        <v>#N/A</v>
      </c>
    </row>
    <row r="420" spans="1:24" x14ac:dyDescent="0.3">
      <c r="A420" t="s">
        <v>708</v>
      </c>
      <c r="B420" t="s">
        <v>100</v>
      </c>
      <c r="C420" t="s">
        <v>116</v>
      </c>
      <c r="F420">
        <v>100</v>
      </c>
      <c r="G420">
        <v>100</v>
      </c>
      <c r="H420">
        <v>200</v>
      </c>
      <c r="I420">
        <v>40</v>
      </c>
      <c r="J420">
        <v>180</v>
      </c>
      <c r="K420">
        <v>220</v>
      </c>
      <c r="L420" s="22">
        <f t="shared" si="45"/>
        <v>1.0416666666666667</v>
      </c>
      <c r="M420" s="22">
        <f t="shared" si="45"/>
        <v>1.0416666666666667</v>
      </c>
      <c r="N420" s="23">
        <f t="shared" si="46"/>
        <v>2</v>
      </c>
      <c r="O420" s="23">
        <f t="shared" si="44"/>
        <v>10</v>
      </c>
      <c r="P420" s="23">
        <f t="shared" si="44"/>
        <v>10</v>
      </c>
      <c r="Q420" s="23">
        <f t="shared" si="44"/>
        <v>20</v>
      </c>
      <c r="R420" s="23">
        <f t="shared" si="44"/>
        <v>4</v>
      </c>
      <c r="S420" s="23">
        <f t="shared" si="44"/>
        <v>18</v>
      </c>
      <c r="T420" s="23">
        <f t="shared" si="47"/>
        <v>22</v>
      </c>
      <c r="U420" s="23">
        <f t="shared" si="48"/>
        <v>42</v>
      </c>
      <c r="V420" s="26">
        <f t="shared" si="49"/>
        <v>1.0416666666666667</v>
      </c>
      <c r="W420" s="25">
        <f t="shared" si="50"/>
        <v>14</v>
      </c>
      <c r="X420" t="e">
        <f>VLOOKUP(E420,'General IEC Material'!D:E,2,0)</f>
        <v>#N/A</v>
      </c>
    </row>
    <row r="421" spans="1:24" x14ac:dyDescent="0.3">
      <c r="A421" t="s">
        <v>708</v>
      </c>
      <c r="B421" t="s">
        <v>100</v>
      </c>
      <c r="C421" t="s">
        <v>119</v>
      </c>
      <c r="F421">
        <v>130</v>
      </c>
      <c r="G421">
        <v>130</v>
      </c>
      <c r="H421">
        <v>260</v>
      </c>
      <c r="I421">
        <v>60</v>
      </c>
      <c r="J421">
        <v>240</v>
      </c>
      <c r="K421">
        <v>300</v>
      </c>
      <c r="L421" s="22">
        <f t="shared" si="45"/>
        <v>1.3541666666666667</v>
      </c>
      <c r="M421" s="22">
        <f t="shared" si="45"/>
        <v>1.3541666666666667</v>
      </c>
      <c r="N421" s="23">
        <f t="shared" si="46"/>
        <v>3</v>
      </c>
      <c r="O421" s="23">
        <f t="shared" si="44"/>
        <v>13</v>
      </c>
      <c r="P421" s="23">
        <f t="shared" si="44"/>
        <v>13</v>
      </c>
      <c r="Q421" s="23">
        <f t="shared" si="44"/>
        <v>26</v>
      </c>
      <c r="R421" s="23">
        <f t="shared" si="44"/>
        <v>6</v>
      </c>
      <c r="S421" s="23">
        <f t="shared" si="44"/>
        <v>24</v>
      </c>
      <c r="T421" s="23">
        <f t="shared" si="47"/>
        <v>30</v>
      </c>
      <c r="U421" s="23">
        <f t="shared" si="48"/>
        <v>56</v>
      </c>
      <c r="V421" s="26">
        <f t="shared" si="49"/>
        <v>1.3541666666666667</v>
      </c>
      <c r="W421" s="25">
        <f t="shared" si="50"/>
        <v>19</v>
      </c>
      <c r="X421" t="e">
        <f>VLOOKUP(E421,'General IEC Material'!D:E,2,0)</f>
        <v>#N/A</v>
      </c>
    </row>
    <row r="422" spans="1:24" x14ac:dyDescent="0.3">
      <c r="A422" t="s">
        <v>708</v>
      </c>
      <c r="B422" t="s">
        <v>123</v>
      </c>
      <c r="C422" t="s">
        <v>124</v>
      </c>
      <c r="F422">
        <v>340</v>
      </c>
      <c r="G422">
        <v>340</v>
      </c>
      <c r="H422">
        <v>680</v>
      </c>
      <c r="I422">
        <v>160</v>
      </c>
      <c r="J422">
        <v>620</v>
      </c>
      <c r="K422">
        <v>780</v>
      </c>
      <c r="L422" s="22">
        <f t="shared" si="45"/>
        <v>3.5416666666666665</v>
      </c>
      <c r="M422" s="22">
        <f t="shared" si="45"/>
        <v>3.5416666666666665</v>
      </c>
      <c r="N422" s="23">
        <f t="shared" si="46"/>
        <v>7</v>
      </c>
      <c r="O422" s="23">
        <f t="shared" si="44"/>
        <v>34</v>
      </c>
      <c r="P422" s="23">
        <f t="shared" si="44"/>
        <v>34</v>
      </c>
      <c r="Q422" s="23">
        <f t="shared" si="44"/>
        <v>68</v>
      </c>
      <c r="R422" s="23">
        <f t="shared" si="44"/>
        <v>16</v>
      </c>
      <c r="S422" s="23">
        <f t="shared" si="44"/>
        <v>62</v>
      </c>
      <c r="T422" s="23">
        <f t="shared" si="47"/>
        <v>78</v>
      </c>
      <c r="U422" s="23">
        <f t="shared" si="48"/>
        <v>146</v>
      </c>
      <c r="V422" s="26">
        <f t="shared" si="49"/>
        <v>3.5416666666666665</v>
      </c>
      <c r="W422" s="25">
        <f t="shared" si="50"/>
        <v>50</v>
      </c>
      <c r="X422" t="e">
        <f>VLOOKUP(E422,'General IEC Material'!D:E,2,0)</f>
        <v>#N/A</v>
      </c>
    </row>
    <row r="423" spans="1:24" x14ac:dyDescent="0.3">
      <c r="A423" t="s">
        <v>708</v>
      </c>
      <c r="B423" t="s">
        <v>123</v>
      </c>
      <c r="C423" t="s">
        <v>127</v>
      </c>
      <c r="F423">
        <v>280</v>
      </c>
      <c r="G423">
        <v>280</v>
      </c>
      <c r="H423">
        <v>560</v>
      </c>
      <c r="I423">
        <v>140</v>
      </c>
      <c r="J423">
        <v>520</v>
      </c>
      <c r="K423">
        <v>660</v>
      </c>
      <c r="L423" s="22">
        <f t="shared" si="45"/>
        <v>2.9166666666666665</v>
      </c>
      <c r="M423" s="22">
        <f t="shared" si="45"/>
        <v>2.9166666666666665</v>
      </c>
      <c r="N423" s="23">
        <f t="shared" si="46"/>
        <v>6</v>
      </c>
      <c r="O423" s="23">
        <f t="shared" ref="O423:S427" si="51">F423/10</f>
        <v>28</v>
      </c>
      <c r="P423" s="23">
        <f t="shared" si="51"/>
        <v>28</v>
      </c>
      <c r="Q423" s="23">
        <f t="shared" si="51"/>
        <v>56</v>
      </c>
      <c r="R423" s="23">
        <f t="shared" si="51"/>
        <v>14</v>
      </c>
      <c r="S423" s="23">
        <f t="shared" si="51"/>
        <v>52</v>
      </c>
      <c r="T423" s="23">
        <f t="shared" si="47"/>
        <v>66</v>
      </c>
      <c r="U423" s="23">
        <f t="shared" si="48"/>
        <v>122</v>
      </c>
      <c r="V423" s="26">
        <f t="shared" si="49"/>
        <v>2.9166666666666665</v>
      </c>
      <c r="W423" s="25">
        <f t="shared" si="50"/>
        <v>42</v>
      </c>
      <c r="X423" t="e">
        <f>VLOOKUP(E423,'General IEC Material'!D:E,2,0)</f>
        <v>#N/A</v>
      </c>
    </row>
    <row r="424" spans="1:24" x14ac:dyDescent="0.3">
      <c r="A424" t="s">
        <v>708</v>
      </c>
      <c r="B424" t="s">
        <v>123</v>
      </c>
      <c r="C424" t="s">
        <v>132</v>
      </c>
      <c r="F424">
        <v>390</v>
      </c>
      <c r="G424">
        <v>390</v>
      </c>
      <c r="H424">
        <v>780</v>
      </c>
      <c r="I424">
        <v>180</v>
      </c>
      <c r="J424">
        <v>720</v>
      </c>
      <c r="K424">
        <v>900</v>
      </c>
      <c r="L424" s="22">
        <f t="shared" si="45"/>
        <v>4.0625</v>
      </c>
      <c r="M424" s="22">
        <f t="shared" si="45"/>
        <v>4.0625</v>
      </c>
      <c r="N424" s="23">
        <f t="shared" si="46"/>
        <v>8</v>
      </c>
      <c r="O424" s="23">
        <f t="shared" si="51"/>
        <v>39</v>
      </c>
      <c r="P424" s="23">
        <f t="shared" si="51"/>
        <v>39</v>
      </c>
      <c r="Q424" s="23">
        <f t="shared" si="51"/>
        <v>78</v>
      </c>
      <c r="R424" s="23">
        <f t="shared" si="51"/>
        <v>18</v>
      </c>
      <c r="S424" s="23">
        <f t="shared" si="51"/>
        <v>72</v>
      </c>
      <c r="T424" s="23">
        <f t="shared" si="47"/>
        <v>90</v>
      </c>
      <c r="U424" s="23">
        <f t="shared" si="48"/>
        <v>168</v>
      </c>
      <c r="V424" s="26">
        <f t="shared" si="49"/>
        <v>4.0625</v>
      </c>
      <c r="W424" s="25">
        <f t="shared" si="50"/>
        <v>57</v>
      </c>
      <c r="X424" t="e">
        <f>VLOOKUP(E424,'General IEC Material'!D:E,2,0)</f>
        <v>#N/A</v>
      </c>
    </row>
    <row r="425" spans="1:24" x14ac:dyDescent="0.3">
      <c r="A425" t="s">
        <v>708</v>
      </c>
      <c r="B425" t="s">
        <v>134</v>
      </c>
      <c r="C425" t="s">
        <v>135</v>
      </c>
      <c r="F425">
        <v>520</v>
      </c>
      <c r="G425">
        <v>520</v>
      </c>
      <c r="H425">
        <v>1040</v>
      </c>
      <c r="I425">
        <v>260</v>
      </c>
      <c r="J425">
        <v>960</v>
      </c>
      <c r="K425">
        <v>1220</v>
      </c>
      <c r="L425" s="22">
        <f t="shared" si="45"/>
        <v>5.416666666666667</v>
      </c>
      <c r="M425" s="22">
        <f t="shared" si="45"/>
        <v>5.416666666666667</v>
      </c>
      <c r="N425" s="23">
        <f t="shared" si="46"/>
        <v>11</v>
      </c>
      <c r="O425" s="23">
        <f t="shared" si="51"/>
        <v>52</v>
      </c>
      <c r="P425" s="23">
        <f t="shared" si="51"/>
        <v>52</v>
      </c>
      <c r="Q425" s="23">
        <f t="shared" si="51"/>
        <v>104</v>
      </c>
      <c r="R425" s="23">
        <f t="shared" si="51"/>
        <v>26</v>
      </c>
      <c r="S425" s="23">
        <f t="shared" si="51"/>
        <v>96</v>
      </c>
      <c r="T425" s="23">
        <f t="shared" si="47"/>
        <v>122</v>
      </c>
      <c r="U425" s="23">
        <f t="shared" si="48"/>
        <v>226</v>
      </c>
      <c r="V425" s="26">
        <f t="shared" si="49"/>
        <v>5.416666666666667</v>
      </c>
      <c r="W425" s="25">
        <f t="shared" si="50"/>
        <v>78</v>
      </c>
      <c r="X425" t="e">
        <f>VLOOKUP(E425,'General IEC Material'!D:E,2,0)</f>
        <v>#N/A</v>
      </c>
    </row>
    <row r="426" spans="1:24" x14ac:dyDescent="0.3">
      <c r="A426" t="s">
        <v>708</v>
      </c>
      <c r="B426" t="s">
        <v>134</v>
      </c>
      <c r="C426" t="s">
        <v>138</v>
      </c>
      <c r="F426">
        <v>190</v>
      </c>
      <c r="G426">
        <v>190</v>
      </c>
      <c r="H426">
        <v>380</v>
      </c>
      <c r="I426">
        <v>80</v>
      </c>
      <c r="J426">
        <v>340</v>
      </c>
      <c r="K426">
        <v>420</v>
      </c>
      <c r="L426" s="22">
        <f t="shared" si="45"/>
        <v>1.9791666666666667</v>
      </c>
      <c r="M426" s="22">
        <f t="shared" si="45"/>
        <v>1.9791666666666667</v>
      </c>
      <c r="N426" s="23">
        <f t="shared" si="46"/>
        <v>4</v>
      </c>
      <c r="O426" s="23">
        <f t="shared" si="51"/>
        <v>19</v>
      </c>
      <c r="P426" s="23">
        <f t="shared" si="51"/>
        <v>19</v>
      </c>
      <c r="Q426" s="23">
        <f t="shared" si="51"/>
        <v>38</v>
      </c>
      <c r="R426" s="23">
        <f t="shared" si="51"/>
        <v>8</v>
      </c>
      <c r="S426" s="23">
        <f t="shared" si="51"/>
        <v>34</v>
      </c>
      <c r="T426" s="23">
        <f t="shared" si="47"/>
        <v>42</v>
      </c>
      <c r="U426" s="23">
        <f t="shared" si="48"/>
        <v>80</v>
      </c>
      <c r="V426" s="26">
        <f t="shared" si="49"/>
        <v>1.9791666666666667</v>
      </c>
      <c r="W426" s="25">
        <f t="shared" si="50"/>
        <v>27</v>
      </c>
      <c r="X426" t="e">
        <f>VLOOKUP(E426,'General IEC Material'!D:E,2,0)</f>
        <v>#N/A</v>
      </c>
    </row>
    <row r="427" spans="1:24" x14ac:dyDescent="0.3">
      <c r="A427" t="s">
        <v>708</v>
      </c>
      <c r="B427" t="s">
        <v>140</v>
      </c>
      <c r="C427" t="s">
        <v>141</v>
      </c>
      <c r="F427">
        <v>750</v>
      </c>
      <c r="G427">
        <v>750</v>
      </c>
      <c r="H427">
        <v>1500</v>
      </c>
      <c r="I427">
        <v>360</v>
      </c>
      <c r="J427">
        <v>1420</v>
      </c>
      <c r="K427">
        <v>1780</v>
      </c>
      <c r="L427" s="22">
        <f t="shared" si="45"/>
        <v>7.8125</v>
      </c>
      <c r="M427" s="22">
        <f t="shared" si="45"/>
        <v>7.8125</v>
      </c>
      <c r="N427" s="23">
        <f t="shared" si="46"/>
        <v>16</v>
      </c>
      <c r="O427" s="23">
        <f t="shared" si="51"/>
        <v>75</v>
      </c>
      <c r="P427" s="23">
        <f t="shared" si="51"/>
        <v>75</v>
      </c>
      <c r="Q427" s="23">
        <f t="shared" si="51"/>
        <v>150</v>
      </c>
      <c r="R427" s="23">
        <f t="shared" si="51"/>
        <v>36</v>
      </c>
      <c r="S427" s="23">
        <f t="shared" si="51"/>
        <v>142</v>
      </c>
      <c r="T427" s="23">
        <f t="shared" si="47"/>
        <v>178</v>
      </c>
      <c r="U427" s="23">
        <f t="shared" si="48"/>
        <v>328</v>
      </c>
      <c r="V427" s="26">
        <f t="shared" si="49"/>
        <v>7.8125</v>
      </c>
      <c r="W427" s="25">
        <f t="shared" si="50"/>
        <v>111</v>
      </c>
      <c r="X427" t="e">
        <f>VLOOKUP(E427,'General IEC Material'!D:E,2,0)</f>
        <v>#N/A</v>
      </c>
    </row>
  </sheetData>
  <autoFilter ref="A1:U427" xr:uid="{5BAFD74B-CD03-4B0F-9283-EFBC253F3DFD}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"/>
  <sheetViews>
    <sheetView workbookViewId="0">
      <selection activeCell="B24" sqref="B24"/>
    </sheetView>
  </sheetViews>
  <sheetFormatPr defaultRowHeight="14.4" x14ac:dyDescent="0.3"/>
  <cols>
    <col min="1" max="4" width="35.77734375" customWidth="1"/>
  </cols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2:F40"/>
  <sheetViews>
    <sheetView workbookViewId="0">
      <selection activeCell="B24" sqref="B24"/>
    </sheetView>
  </sheetViews>
  <sheetFormatPr defaultRowHeight="14.4" x14ac:dyDescent="0.3"/>
  <cols>
    <col min="1" max="6" width="28.77734375" customWidth="1"/>
  </cols>
  <sheetData>
    <row r="12" spans="1:6" x14ac:dyDescent="0.3">
      <c r="A12" s="4"/>
      <c r="B12" s="4"/>
      <c r="D12" s="4"/>
      <c r="E12" s="4"/>
      <c r="F12" s="5"/>
    </row>
    <row r="13" spans="1:6" x14ac:dyDescent="0.3">
      <c r="A13" s="4"/>
      <c r="B13" s="4"/>
      <c r="D13" s="4"/>
      <c r="E13" s="4"/>
      <c r="F13" s="5"/>
    </row>
    <row r="14" spans="1:6" x14ac:dyDescent="0.3">
      <c r="A14" s="4"/>
      <c r="B14" s="4"/>
      <c r="D14" s="4"/>
      <c r="E14" s="4"/>
      <c r="F14" s="5"/>
    </row>
    <row r="15" spans="1:6" x14ac:dyDescent="0.3">
      <c r="A15" s="4"/>
      <c r="B15" s="4"/>
      <c r="D15" s="4"/>
      <c r="E15" s="4"/>
      <c r="F15" s="5"/>
    </row>
    <row r="16" spans="1:6" x14ac:dyDescent="0.3">
      <c r="A16" s="4"/>
      <c r="B16" s="4"/>
      <c r="D16" s="4"/>
      <c r="E16" s="4"/>
      <c r="F16" s="5"/>
    </row>
    <row r="17" spans="1:6" x14ac:dyDescent="0.3">
      <c r="A17" s="4"/>
      <c r="B17" s="4"/>
      <c r="D17" s="4"/>
      <c r="E17" s="4"/>
      <c r="F17" s="5"/>
    </row>
    <row r="18" spans="1:6" x14ac:dyDescent="0.3">
      <c r="A18" s="4"/>
      <c r="B18" s="4"/>
      <c r="D18" s="4"/>
      <c r="E18" s="4"/>
      <c r="F18" s="5"/>
    </row>
    <row r="19" spans="1:6" x14ac:dyDescent="0.3">
      <c r="A19" s="4"/>
      <c r="B19" s="4"/>
      <c r="D19" s="4"/>
      <c r="E19" s="4"/>
      <c r="F19" s="5"/>
    </row>
    <row r="20" spans="1:6" x14ac:dyDescent="0.3">
      <c r="A20" s="4"/>
      <c r="B20" s="4"/>
      <c r="D20" s="4"/>
      <c r="E20" s="4"/>
      <c r="F20" s="5"/>
    </row>
    <row r="21" spans="1:6" x14ac:dyDescent="0.3">
      <c r="A21" s="4"/>
      <c r="B21" s="4"/>
      <c r="D21" s="4"/>
      <c r="E21" s="4"/>
      <c r="F21" s="5"/>
    </row>
    <row r="22" spans="1:6" x14ac:dyDescent="0.3">
      <c r="A22" s="4"/>
      <c r="B22" s="4"/>
      <c r="D22" s="4"/>
      <c r="E22" s="4"/>
      <c r="F22" s="5"/>
    </row>
    <row r="23" spans="1:6" x14ac:dyDescent="0.3">
      <c r="A23" s="4"/>
      <c r="B23" s="4"/>
      <c r="D23" s="4"/>
      <c r="E23" s="4"/>
      <c r="F23" s="5"/>
    </row>
    <row r="24" spans="1:6" x14ac:dyDescent="0.3">
      <c r="A24" s="4"/>
      <c r="B24" s="4"/>
      <c r="D24" s="4"/>
      <c r="E24" s="4"/>
      <c r="F24" s="5"/>
    </row>
    <row r="25" spans="1:6" x14ac:dyDescent="0.3">
      <c r="A25" s="4"/>
      <c r="B25" s="4"/>
      <c r="D25" s="4"/>
      <c r="E25" s="4"/>
      <c r="F25" s="5"/>
    </row>
    <row r="26" spans="1:6" x14ac:dyDescent="0.3">
      <c r="A26" s="4"/>
      <c r="B26" s="4"/>
      <c r="D26" s="4"/>
      <c r="E26" s="4"/>
      <c r="F26" s="5"/>
    </row>
    <row r="27" spans="1:6" x14ac:dyDescent="0.3">
      <c r="A27" s="4"/>
      <c r="B27" s="4"/>
      <c r="D27" s="4"/>
      <c r="E27" s="4"/>
      <c r="F27" s="5"/>
    </row>
    <row r="28" spans="1:6" x14ac:dyDescent="0.3">
      <c r="A28" s="4"/>
      <c r="B28" s="4"/>
      <c r="D28" s="4"/>
      <c r="E28" s="4"/>
      <c r="F28" s="5"/>
    </row>
    <row r="29" spans="1:6" x14ac:dyDescent="0.3">
      <c r="A29" s="4"/>
      <c r="B29" s="4"/>
      <c r="D29" s="4"/>
      <c r="E29" s="4"/>
      <c r="F29" s="5"/>
    </row>
    <row r="30" spans="1:6" x14ac:dyDescent="0.3">
      <c r="A30" s="4"/>
      <c r="B30" s="4"/>
      <c r="D30" s="4"/>
      <c r="E30" s="4"/>
      <c r="F30" s="5"/>
    </row>
    <row r="31" spans="1:6" x14ac:dyDescent="0.3">
      <c r="A31" s="4"/>
      <c r="B31" s="4"/>
      <c r="D31" s="4"/>
      <c r="E31" s="4"/>
      <c r="F31" s="5"/>
    </row>
    <row r="32" spans="1:6" x14ac:dyDescent="0.3">
      <c r="A32" s="4"/>
      <c r="B32" s="4"/>
      <c r="D32" s="4"/>
      <c r="E32" s="4"/>
      <c r="F32" s="5"/>
    </row>
    <row r="33" spans="1:6" x14ac:dyDescent="0.3">
      <c r="A33" s="4"/>
      <c r="B33" s="4"/>
      <c r="D33" s="4"/>
      <c r="E33" s="4"/>
      <c r="F33" s="5"/>
    </row>
    <row r="34" spans="1:6" x14ac:dyDescent="0.3">
      <c r="A34" s="4"/>
      <c r="B34" s="4"/>
      <c r="D34" s="4"/>
      <c r="E34" s="4"/>
      <c r="F34" s="5"/>
    </row>
    <row r="35" spans="1:6" x14ac:dyDescent="0.3">
      <c r="A35" s="4"/>
      <c r="B35" s="4"/>
      <c r="D35" s="4"/>
      <c r="E35" s="4"/>
      <c r="F35" s="5"/>
    </row>
    <row r="36" spans="1:6" x14ac:dyDescent="0.3">
      <c r="A36" s="4"/>
      <c r="B36" s="4"/>
      <c r="D36" s="4"/>
      <c r="E36" s="4"/>
      <c r="F36" s="5"/>
    </row>
    <row r="37" spans="1:6" x14ac:dyDescent="0.3">
      <c r="A37" s="4"/>
      <c r="B37" s="4"/>
      <c r="D37" s="4"/>
      <c r="E37" s="4"/>
      <c r="F37" s="5"/>
    </row>
    <row r="38" spans="1:6" x14ac:dyDescent="0.3">
      <c r="A38" s="4"/>
      <c r="B38" s="4"/>
      <c r="D38" s="4"/>
      <c r="E38" s="4"/>
      <c r="F38" s="5"/>
    </row>
    <row r="39" spans="1:6" x14ac:dyDescent="0.3">
      <c r="A39" s="4"/>
      <c r="B39" s="4"/>
      <c r="D39" s="4"/>
      <c r="E39" s="4"/>
      <c r="F39" s="5"/>
    </row>
    <row r="40" spans="1:6" x14ac:dyDescent="0.3">
      <c r="A40" s="4"/>
      <c r="B40" s="4"/>
      <c r="D40" s="4"/>
      <c r="E40" s="4"/>
      <c r="F40" s="5"/>
    </row>
  </sheetData>
  <conditionalFormatting sqref="A12:F500">
    <cfRule type="expression" dxfId="2" priority="1">
      <formula>$C12="High"</formula>
    </cfRule>
    <cfRule type="expression" dxfId="1" priority="2">
      <formula>$C12="Medium"</formula>
    </cfRule>
    <cfRule type="expression" dxfId="0" priority="3">
      <formula>$C12="Low"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F00-000000000000}">
          <x14:formula1>
            <xm:f>Lists!$G$2:$G$4</xm:f>
          </x14:formula1>
          <xm:sqref>C12:C40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2:H80"/>
  <sheetViews>
    <sheetView workbookViewId="0">
      <selection activeCell="B24" sqref="B24"/>
    </sheetView>
  </sheetViews>
  <sheetFormatPr defaultRowHeight="14.4" x14ac:dyDescent="0.3"/>
  <cols>
    <col min="1" max="8" width="24.77734375" customWidth="1"/>
  </cols>
  <sheetData>
    <row r="12" spans="1:8" x14ac:dyDescent="0.3">
      <c r="A12" s="4"/>
      <c r="B12" s="4"/>
      <c r="C12" s="4"/>
      <c r="E12" s="5"/>
      <c r="F12" s="5"/>
      <c r="H12" s="4"/>
    </row>
    <row r="13" spans="1:8" x14ac:dyDescent="0.3">
      <c r="A13" s="4"/>
      <c r="B13" s="4"/>
      <c r="C13" s="4"/>
      <c r="E13" s="5"/>
      <c r="F13" s="5"/>
      <c r="H13" s="4"/>
    </row>
    <row r="14" spans="1:8" x14ac:dyDescent="0.3">
      <c r="A14" s="4"/>
      <c r="B14" s="4"/>
      <c r="C14" s="4"/>
      <c r="E14" s="5"/>
      <c r="F14" s="5"/>
      <c r="H14" s="4"/>
    </row>
    <row r="15" spans="1:8" x14ac:dyDescent="0.3">
      <c r="A15" s="4"/>
      <c r="B15" s="4"/>
      <c r="C15" s="4"/>
      <c r="E15" s="5"/>
      <c r="F15" s="5"/>
      <c r="H15" s="4"/>
    </row>
    <row r="16" spans="1:8" x14ac:dyDescent="0.3">
      <c r="A16" s="4"/>
      <c r="B16" s="4"/>
      <c r="C16" s="4"/>
      <c r="E16" s="5"/>
      <c r="F16" s="5"/>
      <c r="H16" s="4"/>
    </row>
    <row r="17" spans="1:8" x14ac:dyDescent="0.3">
      <c r="A17" s="4"/>
      <c r="B17" s="4"/>
      <c r="C17" s="4"/>
      <c r="E17" s="5"/>
      <c r="F17" s="5"/>
      <c r="H17" s="4"/>
    </row>
    <row r="18" spans="1:8" x14ac:dyDescent="0.3">
      <c r="A18" s="4"/>
      <c r="B18" s="4"/>
      <c r="C18" s="4"/>
      <c r="E18" s="5"/>
      <c r="F18" s="5"/>
      <c r="H18" s="4"/>
    </row>
    <row r="19" spans="1:8" x14ac:dyDescent="0.3">
      <c r="A19" s="4"/>
      <c r="B19" s="4"/>
      <c r="C19" s="4"/>
      <c r="E19" s="5"/>
      <c r="F19" s="5"/>
      <c r="H19" s="4"/>
    </row>
    <row r="20" spans="1:8" x14ac:dyDescent="0.3">
      <c r="A20" s="4"/>
      <c r="B20" s="4"/>
      <c r="C20" s="4"/>
      <c r="E20" s="5"/>
      <c r="F20" s="5"/>
      <c r="H20" s="4"/>
    </row>
    <row r="21" spans="1:8" x14ac:dyDescent="0.3">
      <c r="A21" s="4"/>
      <c r="B21" s="4"/>
      <c r="C21" s="4"/>
      <c r="E21" s="5"/>
      <c r="F21" s="5"/>
      <c r="H21" s="4"/>
    </row>
    <row r="22" spans="1:8" x14ac:dyDescent="0.3">
      <c r="A22" s="4"/>
      <c r="B22" s="4"/>
      <c r="C22" s="4"/>
      <c r="E22" s="5"/>
      <c r="F22" s="5"/>
      <c r="H22" s="4"/>
    </row>
    <row r="23" spans="1:8" x14ac:dyDescent="0.3">
      <c r="A23" s="4"/>
      <c r="B23" s="4"/>
      <c r="C23" s="4"/>
      <c r="E23" s="5"/>
      <c r="F23" s="5"/>
      <c r="H23" s="4"/>
    </row>
    <row r="24" spans="1:8" x14ac:dyDescent="0.3">
      <c r="A24" s="4"/>
      <c r="B24" s="4"/>
      <c r="C24" s="4"/>
      <c r="E24" s="5"/>
      <c r="F24" s="5"/>
      <c r="H24" s="4"/>
    </row>
    <row r="25" spans="1:8" x14ac:dyDescent="0.3">
      <c r="A25" s="4"/>
      <c r="B25" s="4"/>
      <c r="C25" s="4"/>
      <c r="E25" s="5"/>
      <c r="F25" s="5"/>
      <c r="H25" s="4"/>
    </row>
    <row r="26" spans="1:8" x14ac:dyDescent="0.3">
      <c r="A26" s="4"/>
      <c r="B26" s="4"/>
      <c r="C26" s="4"/>
      <c r="E26" s="5"/>
      <c r="F26" s="5"/>
      <c r="H26" s="4"/>
    </row>
    <row r="27" spans="1:8" x14ac:dyDescent="0.3">
      <c r="A27" s="4"/>
      <c r="B27" s="4"/>
      <c r="C27" s="4"/>
      <c r="E27" s="5"/>
      <c r="F27" s="5"/>
      <c r="H27" s="4"/>
    </row>
    <row r="28" spans="1:8" x14ac:dyDescent="0.3">
      <c r="A28" s="4"/>
      <c r="B28" s="4"/>
      <c r="C28" s="4"/>
      <c r="E28" s="5"/>
      <c r="F28" s="5"/>
      <c r="H28" s="4"/>
    </row>
    <row r="29" spans="1:8" x14ac:dyDescent="0.3">
      <c r="A29" s="4"/>
      <c r="B29" s="4"/>
      <c r="C29" s="4"/>
      <c r="E29" s="5"/>
      <c r="F29" s="5"/>
      <c r="H29" s="4"/>
    </row>
    <row r="30" spans="1:8" x14ac:dyDescent="0.3">
      <c r="A30" s="4"/>
      <c r="B30" s="4"/>
      <c r="C30" s="4"/>
      <c r="E30" s="5"/>
      <c r="F30" s="5"/>
      <c r="H30" s="4"/>
    </row>
    <row r="31" spans="1:8" x14ac:dyDescent="0.3">
      <c r="A31" s="4"/>
      <c r="B31" s="4"/>
      <c r="C31" s="4"/>
      <c r="E31" s="5"/>
      <c r="F31" s="5"/>
      <c r="H31" s="4"/>
    </row>
    <row r="32" spans="1:8" x14ac:dyDescent="0.3">
      <c r="A32" s="4"/>
      <c r="B32" s="4"/>
      <c r="C32" s="4"/>
      <c r="E32" s="5"/>
      <c r="F32" s="5"/>
      <c r="H32" s="4"/>
    </row>
    <row r="33" spans="1:8" x14ac:dyDescent="0.3">
      <c r="A33" s="4"/>
      <c r="B33" s="4"/>
      <c r="C33" s="4"/>
      <c r="E33" s="5"/>
      <c r="F33" s="5"/>
      <c r="H33" s="4"/>
    </row>
    <row r="34" spans="1:8" x14ac:dyDescent="0.3">
      <c r="A34" s="4"/>
      <c r="B34" s="4"/>
      <c r="C34" s="4"/>
      <c r="E34" s="5"/>
      <c r="F34" s="5"/>
      <c r="H34" s="4"/>
    </row>
    <row r="35" spans="1:8" x14ac:dyDescent="0.3">
      <c r="A35" s="4"/>
      <c r="B35" s="4"/>
      <c r="C35" s="4"/>
      <c r="E35" s="5"/>
      <c r="F35" s="5"/>
      <c r="H35" s="4"/>
    </row>
    <row r="36" spans="1:8" x14ac:dyDescent="0.3">
      <c r="A36" s="4"/>
      <c r="B36" s="4"/>
      <c r="C36" s="4"/>
      <c r="E36" s="5"/>
      <c r="F36" s="5"/>
      <c r="H36" s="4"/>
    </row>
    <row r="37" spans="1:8" x14ac:dyDescent="0.3">
      <c r="A37" s="4"/>
      <c r="B37" s="4"/>
      <c r="C37" s="4"/>
      <c r="E37" s="5"/>
      <c r="F37" s="5"/>
      <c r="H37" s="4"/>
    </row>
    <row r="38" spans="1:8" x14ac:dyDescent="0.3">
      <c r="A38" s="4"/>
      <c r="B38" s="4"/>
      <c r="C38" s="4"/>
      <c r="E38" s="5"/>
      <c r="F38" s="5"/>
      <c r="H38" s="4"/>
    </row>
    <row r="39" spans="1:8" x14ac:dyDescent="0.3">
      <c r="A39" s="4"/>
      <c r="B39" s="4"/>
      <c r="C39" s="4"/>
      <c r="E39" s="5"/>
      <c r="F39" s="5"/>
      <c r="H39" s="4"/>
    </row>
    <row r="40" spans="1:8" x14ac:dyDescent="0.3">
      <c r="A40" s="4"/>
      <c r="B40" s="4"/>
      <c r="C40" s="4"/>
      <c r="E40" s="5"/>
      <c r="F40" s="5"/>
      <c r="H40" s="4"/>
    </row>
    <row r="41" spans="1:8" x14ac:dyDescent="0.3">
      <c r="A41" s="4"/>
      <c r="B41" s="4"/>
      <c r="C41" s="4"/>
      <c r="E41" s="5"/>
      <c r="F41" s="5"/>
      <c r="H41" s="4"/>
    </row>
    <row r="42" spans="1:8" x14ac:dyDescent="0.3">
      <c r="A42" s="4"/>
      <c r="B42" s="4"/>
      <c r="C42" s="4"/>
      <c r="E42" s="5"/>
      <c r="F42" s="5"/>
      <c r="H42" s="4"/>
    </row>
    <row r="43" spans="1:8" x14ac:dyDescent="0.3">
      <c r="A43" s="4"/>
      <c r="B43" s="4"/>
      <c r="C43" s="4"/>
      <c r="E43" s="5"/>
      <c r="F43" s="5"/>
      <c r="H43" s="4"/>
    </row>
    <row r="44" spans="1:8" x14ac:dyDescent="0.3">
      <c r="A44" s="4"/>
      <c r="B44" s="4"/>
      <c r="C44" s="4"/>
      <c r="E44" s="5"/>
      <c r="F44" s="5"/>
      <c r="H44" s="4"/>
    </row>
    <row r="45" spans="1:8" x14ac:dyDescent="0.3">
      <c r="A45" s="4"/>
      <c r="B45" s="4"/>
      <c r="C45" s="4"/>
      <c r="E45" s="5"/>
      <c r="F45" s="5"/>
      <c r="H45" s="4"/>
    </row>
    <row r="46" spans="1:8" x14ac:dyDescent="0.3">
      <c r="A46" s="4"/>
      <c r="B46" s="4"/>
      <c r="C46" s="4"/>
      <c r="E46" s="5"/>
      <c r="F46" s="5"/>
      <c r="H46" s="4"/>
    </row>
    <row r="47" spans="1:8" x14ac:dyDescent="0.3">
      <c r="A47" s="4"/>
      <c r="B47" s="4"/>
      <c r="C47" s="4"/>
      <c r="E47" s="5"/>
      <c r="F47" s="5"/>
      <c r="H47" s="4"/>
    </row>
    <row r="48" spans="1:8" x14ac:dyDescent="0.3">
      <c r="A48" s="4"/>
      <c r="B48" s="4"/>
      <c r="C48" s="4"/>
      <c r="E48" s="5"/>
      <c r="F48" s="5"/>
      <c r="H48" s="4"/>
    </row>
    <row r="49" spans="1:8" x14ac:dyDescent="0.3">
      <c r="A49" s="4"/>
      <c r="B49" s="4"/>
      <c r="C49" s="4"/>
      <c r="E49" s="5"/>
      <c r="F49" s="5"/>
      <c r="H49" s="4"/>
    </row>
    <row r="50" spans="1:8" x14ac:dyDescent="0.3">
      <c r="A50" s="4"/>
      <c r="B50" s="4"/>
      <c r="C50" s="4"/>
      <c r="E50" s="5"/>
      <c r="F50" s="5"/>
      <c r="H50" s="4"/>
    </row>
    <row r="51" spans="1:8" x14ac:dyDescent="0.3">
      <c r="A51" s="4"/>
      <c r="B51" s="4"/>
      <c r="C51" s="4"/>
      <c r="E51" s="5"/>
      <c r="F51" s="5"/>
      <c r="H51" s="4"/>
    </row>
    <row r="52" spans="1:8" x14ac:dyDescent="0.3">
      <c r="A52" s="4"/>
      <c r="B52" s="4"/>
      <c r="C52" s="4"/>
      <c r="E52" s="5"/>
      <c r="F52" s="5"/>
      <c r="H52" s="4"/>
    </row>
    <row r="53" spans="1:8" x14ac:dyDescent="0.3">
      <c r="A53" s="4"/>
      <c r="B53" s="4"/>
      <c r="C53" s="4"/>
      <c r="E53" s="5"/>
      <c r="F53" s="5"/>
      <c r="H53" s="4"/>
    </row>
    <row r="54" spans="1:8" x14ac:dyDescent="0.3">
      <c r="A54" s="4"/>
      <c r="B54" s="4"/>
      <c r="C54" s="4"/>
      <c r="E54" s="5"/>
      <c r="F54" s="5"/>
      <c r="H54" s="4"/>
    </row>
    <row r="55" spans="1:8" x14ac:dyDescent="0.3">
      <c r="A55" s="4"/>
      <c r="B55" s="4"/>
      <c r="C55" s="4"/>
      <c r="E55" s="5"/>
      <c r="F55" s="5"/>
      <c r="H55" s="4"/>
    </row>
    <row r="56" spans="1:8" x14ac:dyDescent="0.3">
      <c r="A56" s="4"/>
      <c r="B56" s="4"/>
      <c r="C56" s="4"/>
      <c r="E56" s="5"/>
      <c r="F56" s="5"/>
      <c r="H56" s="4"/>
    </row>
    <row r="57" spans="1:8" x14ac:dyDescent="0.3">
      <c r="A57" s="4"/>
      <c r="B57" s="4"/>
      <c r="C57" s="4"/>
      <c r="E57" s="5"/>
      <c r="F57" s="5"/>
      <c r="H57" s="4"/>
    </row>
    <row r="58" spans="1:8" x14ac:dyDescent="0.3">
      <c r="A58" s="4"/>
      <c r="B58" s="4"/>
      <c r="C58" s="4"/>
      <c r="E58" s="5"/>
      <c r="F58" s="5"/>
      <c r="H58" s="4"/>
    </row>
    <row r="59" spans="1:8" x14ac:dyDescent="0.3">
      <c r="A59" s="4"/>
      <c r="B59" s="4"/>
      <c r="C59" s="4"/>
      <c r="E59" s="5"/>
      <c r="F59" s="5"/>
      <c r="H59" s="4"/>
    </row>
    <row r="60" spans="1:8" x14ac:dyDescent="0.3">
      <c r="A60" s="4"/>
      <c r="B60" s="4"/>
      <c r="C60" s="4"/>
      <c r="E60" s="5"/>
      <c r="F60" s="5"/>
      <c r="H60" s="4"/>
    </row>
    <row r="61" spans="1:8" x14ac:dyDescent="0.3">
      <c r="A61" s="4"/>
      <c r="B61" s="4"/>
      <c r="C61" s="4"/>
      <c r="E61" s="5"/>
      <c r="F61" s="5"/>
      <c r="H61" s="4"/>
    </row>
    <row r="62" spans="1:8" x14ac:dyDescent="0.3">
      <c r="A62" s="4"/>
      <c r="B62" s="4"/>
      <c r="C62" s="4"/>
      <c r="E62" s="5"/>
      <c r="F62" s="5"/>
      <c r="H62" s="4"/>
    </row>
    <row r="63" spans="1:8" x14ac:dyDescent="0.3">
      <c r="A63" s="4"/>
      <c r="B63" s="4"/>
      <c r="C63" s="4"/>
      <c r="E63" s="5"/>
      <c r="F63" s="5"/>
      <c r="H63" s="4"/>
    </row>
    <row r="64" spans="1:8" x14ac:dyDescent="0.3">
      <c r="A64" s="4"/>
      <c r="B64" s="4"/>
      <c r="C64" s="4"/>
      <c r="E64" s="5"/>
      <c r="F64" s="5"/>
      <c r="H64" s="4"/>
    </row>
    <row r="65" spans="1:8" x14ac:dyDescent="0.3">
      <c r="A65" s="4"/>
      <c r="B65" s="4"/>
      <c r="C65" s="4"/>
      <c r="E65" s="5"/>
      <c r="F65" s="5"/>
      <c r="H65" s="4"/>
    </row>
    <row r="66" spans="1:8" x14ac:dyDescent="0.3">
      <c r="A66" s="4"/>
      <c r="B66" s="4"/>
      <c r="C66" s="4"/>
      <c r="E66" s="5"/>
      <c r="F66" s="5"/>
      <c r="H66" s="4"/>
    </row>
    <row r="67" spans="1:8" x14ac:dyDescent="0.3">
      <c r="A67" s="4"/>
      <c r="B67" s="4"/>
      <c r="C67" s="4"/>
      <c r="E67" s="5"/>
      <c r="F67" s="5"/>
      <c r="H67" s="4"/>
    </row>
    <row r="68" spans="1:8" x14ac:dyDescent="0.3">
      <c r="A68" s="4"/>
      <c r="B68" s="4"/>
      <c r="C68" s="4"/>
      <c r="E68" s="5"/>
      <c r="F68" s="5"/>
      <c r="H68" s="4"/>
    </row>
    <row r="69" spans="1:8" x14ac:dyDescent="0.3">
      <c r="A69" s="4"/>
      <c r="B69" s="4"/>
      <c r="C69" s="4"/>
      <c r="E69" s="5"/>
      <c r="F69" s="5"/>
      <c r="H69" s="4"/>
    </row>
    <row r="70" spans="1:8" x14ac:dyDescent="0.3">
      <c r="A70" s="4"/>
      <c r="B70" s="4"/>
      <c r="C70" s="4"/>
      <c r="E70" s="5"/>
      <c r="F70" s="5"/>
      <c r="H70" s="4"/>
    </row>
    <row r="71" spans="1:8" x14ac:dyDescent="0.3">
      <c r="A71" s="4"/>
      <c r="B71" s="4"/>
      <c r="C71" s="4"/>
      <c r="E71" s="5"/>
      <c r="F71" s="5"/>
      <c r="H71" s="4"/>
    </row>
    <row r="72" spans="1:8" x14ac:dyDescent="0.3">
      <c r="A72" s="4"/>
      <c r="B72" s="4"/>
      <c r="C72" s="4"/>
      <c r="E72" s="5"/>
      <c r="F72" s="5"/>
      <c r="H72" s="4"/>
    </row>
    <row r="73" spans="1:8" x14ac:dyDescent="0.3">
      <c r="A73" s="4"/>
      <c r="B73" s="4"/>
      <c r="C73" s="4"/>
      <c r="E73" s="5"/>
      <c r="F73" s="5"/>
      <c r="H73" s="4"/>
    </row>
    <row r="74" spans="1:8" x14ac:dyDescent="0.3">
      <c r="A74" s="4"/>
      <c r="B74" s="4"/>
      <c r="C74" s="4"/>
      <c r="E74" s="5"/>
      <c r="F74" s="5"/>
      <c r="H74" s="4"/>
    </row>
    <row r="75" spans="1:8" x14ac:dyDescent="0.3">
      <c r="A75" s="4"/>
      <c r="B75" s="4"/>
      <c r="C75" s="4"/>
      <c r="E75" s="5"/>
      <c r="F75" s="5"/>
      <c r="H75" s="4"/>
    </row>
    <row r="76" spans="1:8" x14ac:dyDescent="0.3">
      <c r="A76" s="4"/>
      <c r="B76" s="4"/>
      <c r="C76" s="4"/>
      <c r="E76" s="5"/>
      <c r="F76" s="5"/>
      <c r="H76" s="4"/>
    </row>
    <row r="77" spans="1:8" x14ac:dyDescent="0.3">
      <c r="A77" s="4"/>
      <c r="B77" s="4"/>
      <c r="C77" s="4"/>
      <c r="E77" s="5"/>
      <c r="F77" s="5"/>
      <c r="H77" s="4"/>
    </row>
    <row r="78" spans="1:8" x14ac:dyDescent="0.3">
      <c r="A78" s="4"/>
      <c r="B78" s="4"/>
      <c r="C78" s="4"/>
      <c r="E78" s="5"/>
      <c r="F78" s="5"/>
      <c r="H78" s="4"/>
    </row>
    <row r="79" spans="1:8" x14ac:dyDescent="0.3">
      <c r="A79" s="4"/>
      <c r="B79" s="4"/>
      <c r="C79" s="4"/>
      <c r="E79" s="5"/>
      <c r="F79" s="5"/>
      <c r="H79" s="4"/>
    </row>
    <row r="80" spans="1:8" x14ac:dyDescent="0.3">
      <c r="A80" s="4"/>
      <c r="B80" s="4"/>
      <c r="C80" s="4"/>
      <c r="E80" s="5"/>
      <c r="F80" s="5"/>
      <c r="H80" s="4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000-000001000000}">
          <x14:formula1>
            <xm:f>Lists!$F$2:$F$5</xm:f>
          </x14:formula1>
          <xm:sqref>G12:G80</xm:sqref>
        </x14:dataValidation>
        <x14:dataValidation type="list" allowBlank="1" showInputMessage="1" showErrorMessage="1" xr:uid="{00000000-0002-0000-1000-000000000000}">
          <x14:formula1>
            <xm:f>Lists!$C$2:$C$18</xm:f>
          </x14:formula1>
          <xm:sqref>D12:D80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4"/>
  <sheetViews>
    <sheetView workbookViewId="0">
      <selection activeCell="A10" sqref="A10"/>
    </sheetView>
  </sheetViews>
  <sheetFormatPr defaultRowHeight="14.4" x14ac:dyDescent="0.3"/>
  <cols>
    <col min="1" max="3" width="28.77734375" customWidth="1"/>
  </cols>
  <sheetData>
    <row r="1" spans="1:3" x14ac:dyDescent="0.3">
      <c r="A1" s="1" t="s">
        <v>53</v>
      </c>
      <c r="B1" s="1" t="s">
        <v>54</v>
      </c>
      <c r="C1" s="1" t="s">
        <v>55</v>
      </c>
    </row>
    <row r="2" spans="1:3" x14ac:dyDescent="0.3">
      <c r="A2" t="s">
        <v>56</v>
      </c>
      <c r="B2" t="s">
        <v>57</v>
      </c>
      <c r="C2" t="s">
        <v>58</v>
      </c>
    </row>
    <row r="3" spans="1:3" x14ac:dyDescent="0.3">
      <c r="A3" t="s">
        <v>56</v>
      </c>
      <c r="B3" t="s">
        <v>57</v>
      </c>
      <c r="C3" t="s">
        <v>59</v>
      </c>
    </row>
    <row r="4" spans="1:3" x14ac:dyDescent="0.3">
      <c r="A4" t="s">
        <v>56</v>
      </c>
      <c r="B4" t="s">
        <v>57</v>
      </c>
      <c r="C4" t="s">
        <v>60</v>
      </c>
    </row>
    <row r="5" spans="1:3" x14ac:dyDescent="0.3">
      <c r="A5" t="s">
        <v>56</v>
      </c>
      <c r="B5" t="s">
        <v>57</v>
      </c>
      <c r="C5" t="s">
        <v>61</v>
      </c>
    </row>
    <row r="6" spans="1:3" x14ac:dyDescent="0.3">
      <c r="A6" t="s">
        <v>56</v>
      </c>
      <c r="B6" t="s">
        <v>62</v>
      </c>
      <c r="C6" t="s">
        <v>63</v>
      </c>
    </row>
    <row r="7" spans="1:3" x14ac:dyDescent="0.3">
      <c r="A7" t="s">
        <v>56</v>
      </c>
      <c r="B7" t="s">
        <v>64</v>
      </c>
      <c r="C7" t="s">
        <v>65</v>
      </c>
    </row>
    <row r="8" spans="1:3" x14ac:dyDescent="0.3">
      <c r="A8" t="s">
        <v>56</v>
      </c>
      <c r="B8" t="s">
        <v>64</v>
      </c>
      <c r="C8" t="s">
        <v>66</v>
      </c>
    </row>
    <row r="9" spans="1:3" x14ac:dyDescent="0.3">
      <c r="A9" t="s">
        <v>56</v>
      </c>
      <c r="B9" t="s">
        <v>64</v>
      </c>
      <c r="C9" t="s">
        <v>67</v>
      </c>
    </row>
    <row r="10" spans="1:3" x14ac:dyDescent="0.3">
      <c r="A10" t="s">
        <v>56</v>
      </c>
      <c r="B10" t="s">
        <v>68</v>
      </c>
      <c r="C10" t="s">
        <v>69</v>
      </c>
    </row>
    <row r="11" spans="1:3" x14ac:dyDescent="0.3">
      <c r="A11" t="s">
        <v>56</v>
      </c>
      <c r="B11" t="s">
        <v>68</v>
      </c>
      <c r="C11" t="s">
        <v>70</v>
      </c>
    </row>
    <row r="12" spans="1:3" x14ac:dyDescent="0.3">
      <c r="A12" t="s">
        <v>56</v>
      </c>
      <c r="B12" t="s">
        <v>68</v>
      </c>
      <c r="C12" t="s">
        <v>71</v>
      </c>
    </row>
    <row r="13" spans="1:3" x14ac:dyDescent="0.3">
      <c r="A13" t="s">
        <v>72</v>
      </c>
      <c r="B13" t="s">
        <v>73</v>
      </c>
      <c r="C13" t="s">
        <v>74</v>
      </c>
    </row>
    <row r="14" spans="1:3" x14ac:dyDescent="0.3">
      <c r="A14" t="s">
        <v>72</v>
      </c>
      <c r="B14" t="s">
        <v>73</v>
      </c>
      <c r="C14" t="s">
        <v>75</v>
      </c>
    </row>
    <row r="15" spans="1:3" x14ac:dyDescent="0.3">
      <c r="A15" t="s">
        <v>72</v>
      </c>
      <c r="B15" t="s">
        <v>73</v>
      </c>
      <c r="C15" t="s">
        <v>76</v>
      </c>
    </row>
    <row r="16" spans="1:3" x14ac:dyDescent="0.3">
      <c r="A16" t="s">
        <v>72</v>
      </c>
      <c r="B16" t="s">
        <v>73</v>
      </c>
      <c r="C16" t="s">
        <v>77</v>
      </c>
    </row>
    <row r="17" spans="1:3" x14ac:dyDescent="0.3">
      <c r="A17" t="s">
        <v>72</v>
      </c>
      <c r="B17" t="s">
        <v>73</v>
      </c>
      <c r="C17" t="s">
        <v>78</v>
      </c>
    </row>
    <row r="18" spans="1:3" x14ac:dyDescent="0.3">
      <c r="A18" t="s">
        <v>72</v>
      </c>
      <c r="B18" t="s">
        <v>73</v>
      </c>
      <c r="C18" t="s">
        <v>79</v>
      </c>
    </row>
    <row r="19" spans="1:3" x14ac:dyDescent="0.3">
      <c r="A19" t="s">
        <v>72</v>
      </c>
      <c r="B19" t="s">
        <v>73</v>
      </c>
      <c r="C19" t="s">
        <v>80</v>
      </c>
    </row>
    <row r="20" spans="1:3" x14ac:dyDescent="0.3">
      <c r="A20" t="s">
        <v>72</v>
      </c>
      <c r="B20" t="s">
        <v>81</v>
      </c>
      <c r="C20" t="s">
        <v>82</v>
      </c>
    </row>
    <row r="21" spans="1:3" x14ac:dyDescent="0.3">
      <c r="A21" t="s">
        <v>72</v>
      </c>
      <c r="B21" t="s">
        <v>81</v>
      </c>
      <c r="C21" t="s">
        <v>83</v>
      </c>
    </row>
    <row r="22" spans="1:3" x14ac:dyDescent="0.3">
      <c r="A22" t="s">
        <v>72</v>
      </c>
      <c r="B22" t="s">
        <v>81</v>
      </c>
      <c r="C22" t="s">
        <v>84</v>
      </c>
    </row>
    <row r="23" spans="1:3" x14ac:dyDescent="0.3">
      <c r="A23" t="s">
        <v>72</v>
      </c>
      <c r="B23" t="s">
        <v>81</v>
      </c>
      <c r="C23" t="s">
        <v>85</v>
      </c>
    </row>
    <row r="24" spans="1:3" x14ac:dyDescent="0.3">
      <c r="A24" t="s">
        <v>72</v>
      </c>
      <c r="B24" t="s">
        <v>81</v>
      </c>
      <c r="C24" t="s">
        <v>86</v>
      </c>
    </row>
    <row r="25" spans="1:3" x14ac:dyDescent="0.3">
      <c r="A25" t="s">
        <v>72</v>
      </c>
      <c r="B25" t="s">
        <v>81</v>
      </c>
      <c r="C25" t="s">
        <v>87</v>
      </c>
    </row>
    <row r="26" spans="1:3" x14ac:dyDescent="0.3">
      <c r="A26" t="s">
        <v>72</v>
      </c>
      <c r="B26" t="s">
        <v>81</v>
      </c>
      <c r="C26" t="s">
        <v>88</v>
      </c>
    </row>
    <row r="27" spans="1:3" x14ac:dyDescent="0.3">
      <c r="A27" t="s">
        <v>72</v>
      </c>
      <c r="B27" t="s">
        <v>89</v>
      </c>
      <c r="C27" t="s">
        <v>90</v>
      </c>
    </row>
    <row r="28" spans="1:3" x14ac:dyDescent="0.3">
      <c r="A28" t="s">
        <v>72</v>
      </c>
      <c r="B28" t="s">
        <v>89</v>
      </c>
      <c r="C28" t="s">
        <v>91</v>
      </c>
    </row>
    <row r="29" spans="1:3" x14ac:dyDescent="0.3">
      <c r="A29" t="s">
        <v>72</v>
      </c>
      <c r="B29" t="s">
        <v>89</v>
      </c>
      <c r="C29" t="s">
        <v>92</v>
      </c>
    </row>
    <row r="30" spans="1:3" x14ac:dyDescent="0.3">
      <c r="A30" t="s">
        <v>72</v>
      </c>
      <c r="B30" t="s">
        <v>89</v>
      </c>
      <c r="C30" t="s">
        <v>93</v>
      </c>
    </row>
    <row r="31" spans="1:3" x14ac:dyDescent="0.3">
      <c r="A31" t="s">
        <v>72</v>
      </c>
      <c r="B31" t="s">
        <v>89</v>
      </c>
      <c r="C31" t="s">
        <v>94</v>
      </c>
    </row>
    <row r="32" spans="1:3" x14ac:dyDescent="0.3">
      <c r="A32" t="s">
        <v>72</v>
      </c>
      <c r="B32" t="s">
        <v>89</v>
      </c>
      <c r="C32" t="s">
        <v>95</v>
      </c>
    </row>
    <row r="33" spans="1:3" x14ac:dyDescent="0.3">
      <c r="A33" t="s">
        <v>72</v>
      </c>
      <c r="B33" t="s">
        <v>96</v>
      </c>
      <c r="C33" t="s">
        <v>97</v>
      </c>
    </row>
    <row r="34" spans="1:3" x14ac:dyDescent="0.3">
      <c r="A34" t="s">
        <v>72</v>
      </c>
      <c r="B34" t="s">
        <v>98</v>
      </c>
      <c r="C34" t="s">
        <v>99</v>
      </c>
    </row>
    <row r="35" spans="1:3" x14ac:dyDescent="0.3">
      <c r="A35" t="s">
        <v>100</v>
      </c>
      <c r="B35" t="s">
        <v>101</v>
      </c>
      <c r="C35" t="s">
        <v>102</v>
      </c>
    </row>
    <row r="36" spans="1:3" x14ac:dyDescent="0.3">
      <c r="A36" t="s">
        <v>100</v>
      </c>
      <c r="B36" t="s">
        <v>103</v>
      </c>
      <c r="C36" t="s">
        <v>104</v>
      </c>
    </row>
    <row r="37" spans="1:3" x14ac:dyDescent="0.3">
      <c r="A37" t="s">
        <v>100</v>
      </c>
      <c r="B37" t="s">
        <v>105</v>
      </c>
      <c r="C37" t="s">
        <v>106</v>
      </c>
    </row>
    <row r="38" spans="1:3" x14ac:dyDescent="0.3">
      <c r="A38" t="s">
        <v>100</v>
      </c>
      <c r="B38" t="s">
        <v>105</v>
      </c>
      <c r="C38" t="s">
        <v>107</v>
      </c>
    </row>
    <row r="39" spans="1:3" x14ac:dyDescent="0.3">
      <c r="A39" t="s">
        <v>100</v>
      </c>
      <c r="B39" t="s">
        <v>105</v>
      </c>
      <c r="C39" t="s">
        <v>108</v>
      </c>
    </row>
    <row r="40" spans="1:3" x14ac:dyDescent="0.3">
      <c r="A40" t="s">
        <v>100</v>
      </c>
      <c r="B40" t="s">
        <v>109</v>
      </c>
      <c r="C40" t="s">
        <v>110</v>
      </c>
    </row>
    <row r="41" spans="1:3" x14ac:dyDescent="0.3">
      <c r="A41" t="s">
        <v>100</v>
      </c>
      <c r="B41" t="s">
        <v>111</v>
      </c>
      <c r="C41" t="s">
        <v>112</v>
      </c>
    </row>
    <row r="42" spans="1:3" x14ac:dyDescent="0.3">
      <c r="A42" t="s">
        <v>100</v>
      </c>
      <c r="B42" t="s">
        <v>111</v>
      </c>
      <c r="C42" t="s">
        <v>113</v>
      </c>
    </row>
    <row r="43" spans="1:3" x14ac:dyDescent="0.3">
      <c r="A43" t="s">
        <v>100</v>
      </c>
      <c r="B43" t="s">
        <v>111</v>
      </c>
      <c r="C43" t="s">
        <v>114</v>
      </c>
    </row>
    <row r="44" spans="1:3" x14ac:dyDescent="0.3">
      <c r="A44" t="s">
        <v>100</v>
      </c>
      <c r="B44" t="s">
        <v>111</v>
      </c>
      <c r="C44" t="s">
        <v>115</v>
      </c>
    </row>
    <row r="45" spans="1:3" x14ac:dyDescent="0.3">
      <c r="A45" t="s">
        <v>100</v>
      </c>
      <c r="B45" t="s">
        <v>116</v>
      </c>
      <c r="C45" t="s">
        <v>117</v>
      </c>
    </row>
    <row r="46" spans="1:3" x14ac:dyDescent="0.3">
      <c r="A46" t="s">
        <v>100</v>
      </c>
      <c r="B46" t="s">
        <v>116</v>
      </c>
      <c r="C46" t="s">
        <v>118</v>
      </c>
    </row>
    <row r="47" spans="1:3" x14ac:dyDescent="0.3">
      <c r="A47" t="s">
        <v>100</v>
      </c>
      <c r="B47" t="s">
        <v>119</v>
      </c>
      <c r="C47" t="s">
        <v>120</v>
      </c>
    </row>
    <row r="48" spans="1:3" x14ac:dyDescent="0.3">
      <c r="A48" t="s">
        <v>100</v>
      </c>
      <c r="B48" t="s">
        <v>119</v>
      </c>
      <c r="C48" t="s">
        <v>121</v>
      </c>
    </row>
    <row r="49" spans="1:3" x14ac:dyDescent="0.3">
      <c r="A49" t="s">
        <v>100</v>
      </c>
      <c r="B49" t="s">
        <v>119</v>
      </c>
      <c r="C49" t="s">
        <v>122</v>
      </c>
    </row>
    <row r="50" spans="1:3" x14ac:dyDescent="0.3">
      <c r="A50" t="s">
        <v>123</v>
      </c>
      <c r="B50" t="s">
        <v>124</v>
      </c>
      <c r="C50" t="s">
        <v>125</v>
      </c>
    </row>
    <row r="51" spans="1:3" x14ac:dyDescent="0.3">
      <c r="A51" t="s">
        <v>123</v>
      </c>
      <c r="B51" t="s">
        <v>124</v>
      </c>
      <c r="C51" t="s">
        <v>126</v>
      </c>
    </row>
    <row r="52" spans="1:3" x14ac:dyDescent="0.3">
      <c r="A52" t="s">
        <v>123</v>
      </c>
      <c r="B52" t="s">
        <v>127</v>
      </c>
      <c r="C52" t="s">
        <v>128</v>
      </c>
    </row>
    <row r="53" spans="1:3" x14ac:dyDescent="0.3">
      <c r="A53" t="s">
        <v>123</v>
      </c>
      <c r="B53" t="s">
        <v>127</v>
      </c>
      <c r="C53" t="s">
        <v>129</v>
      </c>
    </row>
    <row r="54" spans="1:3" x14ac:dyDescent="0.3">
      <c r="A54" t="s">
        <v>123</v>
      </c>
      <c r="B54" t="s">
        <v>127</v>
      </c>
      <c r="C54" t="s">
        <v>130</v>
      </c>
    </row>
    <row r="55" spans="1:3" x14ac:dyDescent="0.3">
      <c r="A55" t="s">
        <v>123</v>
      </c>
      <c r="B55" t="s">
        <v>127</v>
      </c>
      <c r="C55" t="s">
        <v>131</v>
      </c>
    </row>
    <row r="56" spans="1:3" x14ac:dyDescent="0.3">
      <c r="A56" t="s">
        <v>123</v>
      </c>
      <c r="B56" t="s">
        <v>132</v>
      </c>
      <c r="C56" t="s">
        <v>133</v>
      </c>
    </row>
    <row r="57" spans="1:3" x14ac:dyDescent="0.3">
      <c r="A57" t="s">
        <v>134</v>
      </c>
      <c r="B57" t="s">
        <v>135</v>
      </c>
      <c r="C57" t="s">
        <v>136</v>
      </c>
    </row>
    <row r="58" spans="1:3" x14ac:dyDescent="0.3">
      <c r="A58" t="s">
        <v>134</v>
      </c>
      <c r="B58" t="s">
        <v>135</v>
      </c>
      <c r="C58" t="s">
        <v>137</v>
      </c>
    </row>
    <row r="59" spans="1:3" x14ac:dyDescent="0.3">
      <c r="A59" t="s">
        <v>134</v>
      </c>
      <c r="B59" t="s">
        <v>138</v>
      </c>
      <c r="C59" t="s">
        <v>139</v>
      </c>
    </row>
    <row r="60" spans="1:3" x14ac:dyDescent="0.3">
      <c r="A60" t="s">
        <v>140</v>
      </c>
      <c r="B60" t="s">
        <v>141</v>
      </c>
      <c r="C60" t="s">
        <v>142</v>
      </c>
    </row>
    <row r="61" spans="1:3" x14ac:dyDescent="0.3">
      <c r="A61" t="s">
        <v>140</v>
      </c>
      <c r="B61" t="s">
        <v>141</v>
      </c>
      <c r="C61" t="s">
        <v>143</v>
      </c>
    </row>
    <row r="62" spans="1:3" x14ac:dyDescent="0.3">
      <c r="A62" t="s">
        <v>140</v>
      </c>
      <c r="B62" t="s">
        <v>141</v>
      </c>
      <c r="C62" t="s">
        <v>144</v>
      </c>
    </row>
    <row r="63" spans="1:3" x14ac:dyDescent="0.3">
      <c r="A63" t="s">
        <v>140</v>
      </c>
      <c r="B63" t="s">
        <v>141</v>
      </c>
      <c r="C63" t="s">
        <v>145</v>
      </c>
    </row>
    <row r="64" spans="1:3" x14ac:dyDescent="0.3">
      <c r="A64" t="s">
        <v>140</v>
      </c>
      <c r="B64" t="s">
        <v>141</v>
      </c>
      <c r="C64" t="s">
        <v>146</v>
      </c>
    </row>
  </sheetData>
  <sheetProtection password="CC74" sheet="1" objects="1" scenarios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opLeftCell="B1" zoomScale="120" zoomScaleNormal="120" workbookViewId="0">
      <selection activeCell="F2" sqref="F2:F5"/>
    </sheetView>
  </sheetViews>
  <sheetFormatPr defaultRowHeight="14.4" x14ac:dyDescent="0.3"/>
  <cols>
    <col min="1" max="1" width="7.5546875" customWidth="1"/>
    <col min="3" max="3" width="18.5546875" customWidth="1"/>
    <col min="4" max="4" width="28.109375" customWidth="1"/>
    <col min="5" max="5" width="29.21875" bestFit="1" customWidth="1"/>
    <col min="8" max="8" width="19.5546875" customWidth="1"/>
    <col min="9" max="9" width="21.33203125" bestFit="1" customWidth="1"/>
    <col min="10" max="10" width="30.2187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629</v>
      </c>
      <c r="I1" s="1" t="s">
        <v>633</v>
      </c>
      <c r="J1" s="1" t="s">
        <v>642</v>
      </c>
    </row>
    <row r="2" spans="1:10" x14ac:dyDescent="0.3">
      <c r="A2" t="s">
        <v>7</v>
      </c>
      <c r="B2" t="s">
        <v>9</v>
      </c>
      <c r="C2" t="s">
        <v>13</v>
      </c>
      <c r="D2" t="s">
        <v>28</v>
      </c>
      <c r="E2" t="s">
        <v>593</v>
      </c>
      <c r="F2" t="s">
        <v>46</v>
      </c>
      <c r="G2" t="s">
        <v>50</v>
      </c>
      <c r="H2" t="s">
        <v>630</v>
      </c>
      <c r="I2" t="s">
        <v>634</v>
      </c>
      <c r="J2" t="s">
        <v>643</v>
      </c>
    </row>
    <row r="3" spans="1:10" x14ac:dyDescent="0.3">
      <c r="A3" t="s">
        <v>586</v>
      </c>
      <c r="B3" t="s">
        <v>10</v>
      </c>
      <c r="C3" t="s">
        <v>14</v>
      </c>
      <c r="D3" t="s">
        <v>29</v>
      </c>
      <c r="E3" t="s">
        <v>594</v>
      </c>
      <c r="F3" t="s">
        <v>47</v>
      </c>
      <c r="G3" t="s">
        <v>51</v>
      </c>
      <c r="H3" t="s">
        <v>631</v>
      </c>
      <c r="I3" t="s">
        <v>635</v>
      </c>
      <c r="J3" t="s">
        <v>644</v>
      </c>
    </row>
    <row r="4" spans="1:10" x14ac:dyDescent="0.3">
      <c r="A4" t="s">
        <v>8</v>
      </c>
      <c r="B4" t="s">
        <v>11</v>
      </c>
      <c r="C4" t="s">
        <v>15</v>
      </c>
      <c r="D4" t="s">
        <v>30</v>
      </c>
      <c r="E4" t="s">
        <v>36</v>
      </c>
      <c r="F4" t="s">
        <v>48</v>
      </c>
      <c r="G4" t="s">
        <v>52</v>
      </c>
      <c r="I4" t="s">
        <v>636</v>
      </c>
      <c r="J4" t="s">
        <v>645</v>
      </c>
    </row>
    <row r="5" spans="1:10" x14ac:dyDescent="0.3">
      <c r="B5" t="s">
        <v>12</v>
      </c>
      <c r="C5" t="s">
        <v>16</v>
      </c>
      <c r="D5" t="s">
        <v>31</v>
      </c>
      <c r="E5" t="s">
        <v>37</v>
      </c>
      <c r="F5" t="s">
        <v>49</v>
      </c>
      <c r="I5" t="s">
        <v>637</v>
      </c>
      <c r="J5" t="s">
        <v>646</v>
      </c>
    </row>
    <row r="6" spans="1:10" x14ac:dyDescent="0.3">
      <c r="C6" t="s">
        <v>17</v>
      </c>
      <c r="D6" t="s">
        <v>592</v>
      </c>
      <c r="E6" t="s">
        <v>38</v>
      </c>
      <c r="I6" t="s">
        <v>638</v>
      </c>
      <c r="J6" t="s">
        <v>647</v>
      </c>
    </row>
    <row r="7" spans="1:10" x14ac:dyDescent="0.3">
      <c r="C7" t="s">
        <v>18</v>
      </c>
      <c r="D7" t="s">
        <v>591</v>
      </c>
      <c r="E7" t="s">
        <v>39</v>
      </c>
      <c r="J7" t="s">
        <v>35</v>
      </c>
    </row>
    <row r="8" spans="1:10" x14ac:dyDescent="0.3">
      <c r="C8" t="s">
        <v>19</v>
      </c>
      <c r="D8" t="s">
        <v>32</v>
      </c>
      <c r="E8" t="s">
        <v>40</v>
      </c>
    </row>
    <row r="9" spans="1:10" x14ac:dyDescent="0.3">
      <c r="C9" t="s">
        <v>20</v>
      </c>
      <c r="D9" t="s">
        <v>588</v>
      </c>
      <c r="E9" t="s">
        <v>41</v>
      </c>
    </row>
    <row r="10" spans="1:10" x14ac:dyDescent="0.3">
      <c r="C10" t="s">
        <v>21</v>
      </c>
      <c r="D10" t="s">
        <v>589</v>
      </c>
      <c r="E10" t="s">
        <v>42</v>
      </c>
    </row>
    <row r="11" spans="1:10" x14ac:dyDescent="0.3">
      <c r="C11" t="s">
        <v>22</v>
      </c>
      <c r="D11" t="s">
        <v>33</v>
      </c>
      <c r="E11" t="s">
        <v>43</v>
      </c>
    </row>
    <row r="12" spans="1:10" x14ac:dyDescent="0.3">
      <c r="C12" t="s">
        <v>23</v>
      </c>
      <c r="D12" t="s">
        <v>34</v>
      </c>
      <c r="E12" t="s">
        <v>44</v>
      </c>
    </row>
    <row r="13" spans="1:10" x14ac:dyDescent="0.3">
      <c r="C13" t="s">
        <v>24</v>
      </c>
      <c r="D13" t="s">
        <v>587</v>
      </c>
      <c r="E13" t="s">
        <v>45</v>
      </c>
    </row>
    <row r="14" spans="1:10" x14ac:dyDescent="0.3">
      <c r="C14" t="s">
        <v>25</v>
      </c>
      <c r="D14" t="s">
        <v>590</v>
      </c>
      <c r="E14" t="s">
        <v>35</v>
      </c>
    </row>
    <row r="15" spans="1:10" x14ac:dyDescent="0.3">
      <c r="C15" t="s">
        <v>26</v>
      </c>
      <c r="D15" t="s">
        <v>35</v>
      </c>
    </row>
    <row r="16" spans="1:10" x14ac:dyDescent="0.3">
      <c r="C16" t="s">
        <v>27</v>
      </c>
    </row>
    <row r="17" spans="3:3" x14ac:dyDescent="0.3">
      <c r="C17" t="s">
        <v>628</v>
      </c>
    </row>
    <row r="18" spans="3:3" x14ac:dyDescent="0.3">
      <c r="C18" t="s">
        <v>627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51473-282C-4A59-911D-0879B334A2B4}">
  <sheetPr>
    <tabColor rgb="FF002060"/>
  </sheetPr>
  <dimension ref="A1:C15"/>
  <sheetViews>
    <sheetView workbookViewId="0">
      <selection activeCell="B21" sqref="B21:B22"/>
    </sheetView>
  </sheetViews>
  <sheetFormatPr defaultRowHeight="14.4" x14ac:dyDescent="0.3"/>
  <cols>
    <col min="1" max="1" width="6.5546875" bestFit="1" customWidth="1"/>
    <col min="2" max="2" width="54.44140625" bestFit="1" customWidth="1"/>
  </cols>
  <sheetData>
    <row r="1" spans="1:3" x14ac:dyDescent="0.3">
      <c r="A1" s="6" t="s">
        <v>5</v>
      </c>
      <c r="B1" s="17" t="s">
        <v>622</v>
      </c>
      <c r="C1" t="s">
        <v>560</v>
      </c>
    </row>
    <row r="2" spans="1:3" x14ac:dyDescent="0.3">
      <c r="A2" t="str">
        <f>IF(AND('2. Facility Planning'!B11="No",'2. Facility Planning'!C11="Yes"),"Action","No")</f>
        <v>No</v>
      </c>
      <c r="B2" t="str">
        <f>CONCATENATE("PrEP is required to be provided in ",'2. Facility Planning'!A11)</f>
        <v>PrEP is required to be provided in STI services</v>
      </c>
      <c r="C2" t="s">
        <v>686</v>
      </c>
    </row>
    <row r="3" spans="1:3" x14ac:dyDescent="0.3">
      <c r="A3" t="str">
        <f>IF(AND('2. Facility Planning'!B12="No",'2. Facility Planning'!C12="Yes"),"Action","No")</f>
        <v>Action</v>
      </c>
      <c r="B3" t="str">
        <f>CONCATENATE("PrEP is required to be provided in ",'2. Facility Planning'!A12)</f>
        <v>PrEP is required to be provided in Family planning</v>
      </c>
      <c r="C3" t="s">
        <v>686</v>
      </c>
    </row>
    <row r="4" spans="1:3" x14ac:dyDescent="0.3">
      <c r="A4" t="str">
        <f>IF(AND('2. Facility Planning'!B13="No",'2. Facility Planning'!C13="Yes"),"Action","No")</f>
        <v>No</v>
      </c>
      <c r="B4" t="str">
        <f>CONCATENATE("PrEP is required to be provided in ",'2. Facility Planning'!A13)</f>
        <v>PrEP is required to be provided in ART services</v>
      </c>
      <c r="C4" t="s">
        <v>686</v>
      </c>
    </row>
    <row r="5" spans="1:3" x14ac:dyDescent="0.3">
      <c r="A5" t="str">
        <f>IF(AND('2. Facility Planning'!B14="No",'2. Facility Planning'!C14="Yes"),"Action","No")</f>
        <v>No</v>
      </c>
      <c r="B5" t="str">
        <f>CONCATENATE("PrEP is required to be provided in ",'2. Facility Planning'!A14)</f>
        <v>PrEP is required to be provided in Emergency/Acute</v>
      </c>
      <c r="C5" t="s">
        <v>686</v>
      </c>
    </row>
    <row r="6" spans="1:3" x14ac:dyDescent="0.3">
      <c r="A6" t="str">
        <f>IF(AND('2. Facility Planning'!B15="No",'2. Facility Planning'!C15="Yes"),"Action","No")</f>
        <v>No</v>
      </c>
      <c r="B6" t="str">
        <f>CONCATENATE("PrEP is required to be provided in ",'2. Facility Planning'!A15)</f>
        <v>PrEP is required to be provided in Antenatal Services</v>
      </c>
      <c r="C6" t="s">
        <v>686</v>
      </c>
    </row>
    <row r="7" spans="1:3" x14ac:dyDescent="0.3">
      <c r="A7" t="str">
        <f>IF(AND('2. Facility Planning'!B16="No",'2. Facility Planning'!C16="Yes"),"Action","No")</f>
        <v>Action</v>
      </c>
      <c r="B7" t="str">
        <f>CONCATENATE("PrEP is required to be provided in ",'2. Facility Planning'!A16)</f>
        <v>PrEP is required to be provided in Postnatal Services</v>
      </c>
      <c r="C7" t="s">
        <v>686</v>
      </c>
    </row>
    <row r="8" spans="1:3" x14ac:dyDescent="0.3">
      <c r="A8" t="str">
        <f>IF(AND('2. Facility Planning'!B17="No",'2. Facility Planning'!C17="Yes"),"Action","No")</f>
        <v>No</v>
      </c>
      <c r="B8" t="str">
        <f>CONCATENATE("PrEP is required to be provided in ",'2. Facility Planning'!A17)</f>
        <v>PrEP is required to be provided in Consulting rooms</v>
      </c>
      <c r="C8" t="s">
        <v>686</v>
      </c>
    </row>
    <row r="9" spans="1:3" x14ac:dyDescent="0.3">
      <c r="A9" t="str">
        <f>IF(AND('2. Facility Planning'!B18="No",'2. Facility Planning'!C18="Yes"),"Action","No")</f>
        <v>No</v>
      </c>
      <c r="B9" t="str">
        <f>CONCATENATE("PrEP is required to be provided in ",'2. Facility Planning'!A18)</f>
        <v>PrEP is required to be provided in Youth Zones</v>
      </c>
      <c r="C9" t="s">
        <v>686</v>
      </c>
    </row>
    <row r="10" spans="1:3" x14ac:dyDescent="0.3">
      <c r="A10" t="str">
        <f>IF(AND('2. Facility Planning'!B19="No",'2. Facility Planning'!C19="Yes"),"Action","No")</f>
        <v>No</v>
      </c>
      <c r="B10" t="str">
        <f>CONCATENATE("PrEP is required to be provided in ",'2. Facility Planning'!A19)</f>
        <v>PrEP is required to be provided in Men’s Health services</v>
      </c>
      <c r="C10" t="s">
        <v>686</v>
      </c>
    </row>
    <row r="11" spans="1:3" x14ac:dyDescent="0.3">
      <c r="A11" t="str">
        <f>IF(AND('2. Facility Planning'!B20="No",'2. Facility Planning'!C20="Yes"),"Action","No")</f>
        <v>No</v>
      </c>
      <c r="B11" t="str">
        <f>CONCATENATE("PrEP is required to be provided in ",'2. Facility Planning'!A20)</f>
        <v>PrEP is required to be provided in Chronic care</v>
      </c>
      <c r="C11" t="s">
        <v>686</v>
      </c>
    </row>
    <row r="12" spans="1:3" x14ac:dyDescent="0.3">
      <c r="A12" t="str">
        <f>IF(AND('2. Facility Planning'!B21="No",'2. Facility Planning'!C21="Yes"),"Action","No")</f>
        <v>Action</v>
      </c>
      <c r="B12" t="str">
        <f>CONCATENATE("PrEP is required to be provided in ",'2. Facility Planning'!A21)</f>
        <v>PrEP is required to be provided in Mobile/Outreach</v>
      </c>
      <c r="C12" t="s">
        <v>686</v>
      </c>
    </row>
    <row r="13" spans="1:3" x14ac:dyDescent="0.3">
      <c r="A13" t="str">
        <f>IF(AND('2. Facility Planning'!B22="No",'2. Facility Planning'!C22="Yes"),"Action","No")</f>
        <v>No</v>
      </c>
      <c r="B13" t="str">
        <f>CONCATENATE("PrEP is required to be provided in ",'2. Facility Planning'!A22)</f>
        <v>PrEP is required to be provided in Immunization Services</v>
      </c>
      <c r="C13" t="s">
        <v>686</v>
      </c>
    </row>
    <row r="14" spans="1:3" x14ac:dyDescent="0.3">
      <c r="A14" t="str">
        <f>IF(AND('2. Facility Planning'!B23="No",'2. Facility Planning'!C23="Yes"),"Action","No")</f>
        <v>No</v>
      </c>
      <c r="B14" t="str">
        <f>CONCATENATE("PrEP is required to be provided in ",'2. Facility Planning'!A23)</f>
        <v>PrEP is required to be provided in Key Pops Friendly Services</v>
      </c>
      <c r="C14" t="s">
        <v>686</v>
      </c>
    </row>
    <row r="15" spans="1:3" x14ac:dyDescent="0.3">
      <c r="A15" t="str">
        <f>IF(AND('2. Facility Planning'!B24="No",'2. Facility Planning'!C24="Yes"),"Action","No")</f>
        <v>No</v>
      </c>
      <c r="B15" t="str">
        <f>CONCATENATE("PrEP is required to be provided in ",'2. Facility Planning'!A24)</f>
        <v>PrEP is required to be provided in Other</v>
      </c>
      <c r="C15" t="s">
        <v>686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2:K13"/>
  <sheetViews>
    <sheetView tabSelected="1" topLeftCell="A3" workbookViewId="0">
      <selection activeCell="A13" sqref="A13"/>
    </sheetView>
  </sheetViews>
  <sheetFormatPr defaultRowHeight="14.4" x14ac:dyDescent="0.3"/>
  <cols>
    <col min="1" max="8" width="35.77734375" customWidth="1"/>
    <col min="9" max="11" width="17.33203125" customWidth="1"/>
  </cols>
  <sheetData>
    <row r="12" spans="1:11" x14ac:dyDescent="0.3">
      <c r="A12" s="1" t="s">
        <v>53</v>
      </c>
      <c r="B12" s="1" t="s">
        <v>54</v>
      </c>
      <c r="C12" s="1" t="s">
        <v>509</v>
      </c>
      <c r="D12" s="1" t="s">
        <v>147</v>
      </c>
      <c r="E12" s="1" t="s">
        <v>510</v>
      </c>
      <c r="F12" s="15" t="s">
        <v>4099</v>
      </c>
      <c r="G12" s="1" t="s">
        <v>4098</v>
      </c>
      <c r="H12" s="1" t="s">
        <v>511</v>
      </c>
      <c r="I12" s="1" t="s">
        <v>580</v>
      </c>
      <c r="J12" s="1" t="s">
        <v>583</v>
      </c>
      <c r="K12" s="1" t="s">
        <v>582</v>
      </c>
    </row>
    <row r="13" spans="1:11" x14ac:dyDescent="0.3">
      <c r="A13" s="4" t="s">
        <v>123</v>
      </c>
      <c r="B13" t="s">
        <v>127</v>
      </c>
      <c r="C13" s="4" t="s">
        <v>128</v>
      </c>
      <c r="D13" s="4" t="s">
        <v>439</v>
      </c>
      <c r="E13" s="4" t="s">
        <v>572</v>
      </c>
      <c r="F13" s="41">
        <v>45947.426730095322</v>
      </c>
      <c r="G13" s="5">
        <v>46082</v>
      </c>
      <c r="H13" s="4" t="s">
        <v>573</v>
      </c>
      <c r="I13" s="4">
        <v>240</v>
      </c>
      <c r="J13">
        <v>264.16999999999996</v>
      </c>
      <c r="K13">
        <v>74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9B75F541-518E-41EE-A4B8-748BDAA796BA}">
          <x14:formula1>
            <xm:f>_xlfn.ANCHORARRAY('Filtered Geography List'!$A$2)</xm:f>
          </x14:formula1>
          <xm:sqref>A13</xm:sqref>
        </x14:dataValidation>
        <x14:dataValidation type="list" allowBlank="1" showInputMessage="1" showErrorMessage="1" xr:uid="{B638473A-29FE-4516-880F-F1A9074BDEFA}">
          <x14:formula1>
            <xm:f>_xlfn.ANCHORARRAY('Filtered Geography List'!$B$2)</xm:f>
          </x14:formula1>
          <xm:sqref>B13</xm:sqref>
        </x14:dataValidation>
        <x14:dataValidation type="list" allowBlank="1" showInputMessage="1" showErrorMessage="1" xr:uid="{7F2032E3-0EFD-4F78-BB56-D3F7795325B1}">
          <x14:formula1>
            <xm:f>_xlfn.ANCHORARRAY('Filtered Geography List'!$C$2)</xm:f>
          </x14:formula1>
          <xm:sqref>C13</xm:sqref>
        </x14:dataValidation>
        <x14:dataValidation type="list" allowBlank="1" showInputMessage="1" showErrorMessage="1" xr:uid="{DCDF5486-6255-497E-BF3A-B275AE6B798E}">
          <x14:formula1>
            <xm:f>_xlfn.ANCHORARRAY('Filtered Geography List'!$D$2)</xm:f>
          </x14:formula1>
          <xm:sqref>D13</xm:sqref>
        </x14:dataValidation>
        <x14:dataValidation type="list" allowBlank="1" showInputMessage="1" showErrorMessage="1" xr:uid="{A357EB0D-5300-431E-AC27-20BC21F0789A}">
          <x14:formula1>
            <xm:f>_xlfn.ANCHORARRAY('Filtered Geography List'!$E2)</xm:f>
          </x14:formula1>
          <xm:sqref>I13</xm:sqref>
        </x14:dataValidation>
        <x14:dataValidation type="list" allowBlank="1" showInputMessage="1" showErrorMessage="1" xr:uid="{7FB679B2-E099-4458-A9EC-4CC1C79E4D8C}">
          <x14:formula1>
            <xm:f>_xlfn.ANCHORARRAY('Filtered Geography List'!$F2)</xm:f>
          </x14:formula1>
          <xm:sqref>J13</xm:sqref>
        </x14:dataValidation>
        <x14:dataValidation type="list" allowBlank="1" showInputMessage="1" showErrorMessage="1" xr:uid="{DDEE832E-E228-4A69-817F-8F97C5987315}">
          <x14:formula1>
            <xm:f>_xlfn.ANCHORARRAY('Filtered Geography List'!$G2)</xm:f>
          </x14:formula1>
          <xm:sqref>K13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61"/>
  <sheetViews>
    <sheetView workbookViewId="0">
      <selection activeCell="K5" sqref="K5"/>
    </sheetView>
  </sheetViews>
  <sheetFormatPr defaultRowHeight="14.4" x14ac:dyDescent="0.3"/>
  <cols>
    <col min="1" max="7" width="22.77734375" customWidth="1"/>
  </cols>
  <sheetData>
    <row r="1" spans="1:7" x14ac:dyDescent="0.3">
      <c r="A1" s="7" t="s">
        <v>53</v>
      </c>
      <c r="B1" s="7" t="s">
        <v>54</v>
      </c>
      <c r="C1" s="7" t="s">
        <v>55</v>
      </c>
      <c r="D1" s="7" t="s">
        <v>147</v>
      </c>
      <c r="E1" s="7" t="s">
        <v>508</v>
      </c>
      <c r="F1" s="7" t="s">
        <v>578</v>
      </c>
      <c r="G1" s="7" t="s">
        <v>579</v>
      </c>
    </row>
    <row r="2" spans="1:7" x14ac:dyDescent="0.3">
      <c r="A2" t="s">
        <v>56</v>
      </c>
      <c r="B2" t="s">
        <v>57</v>
      </c>
      <c r="C2" t="s">
        <v>58</v>
      </c>
      <c r="D2" t="s">
        <v>148</v>
      </c>
      <c r="E2" s="8">
        <v>190</v>
      </c>
      <c r="F2" s="8">
        <v>408.01</v>
      </c>
      <c r="G2" s="8">
        <v>360</v>
      </c>
    </row>
    <row r="3" spans="1:7" x14ac:dyDescent="0.3">
      <c r="A3" t="s">
        <v>56</v>
      </c>
      <c r="B3" t="s">
        <v>57</v>
      </c>
      <c r="C3" t="s">
        <v>58</v>
      </c>
      <c r="D3" t="s">
        <v>149</v>
      </c>
      <c r="E3" s="8">
        <v>174</v>
      </c>
      <c r="F3" s="8">
        <v>366.9</v>
      </c>
      <c r="G3" s="8">
        <v>263</v>
      </c>
    </row>
    <row r="4" spans="1:7" x14ac:dyDescent="0.3">
      <c r="A4" t="s">
        <v>56</v>
      </c>
      <c r="B4" t="s">
        <v>57</v>
      </c>
      <c r="C4" t="s">
        <v>59</v>
      </c>
      <c r="D4" t="s">
        <v>150</v>
      </c>
      <c r="E4" s="8">
        <v>105</v>
      </c>
      <c r="F4" s="8">
        <v>167.4</v>
      </c>
      <c r="G4" s="8">
        <v>116</v>
      </c>
    </row>
    <row r="5" spans="1:7" x14ac:dyDescent="0.3">
      <c r="A5" t="s">
        <v>56</v>
      </c>
      <c r="B5" t="s">
        <v>57</v>
      </c>
      <c r="C5" t="s">
        <v>59</v>
      </c>
      <c r="D5" t="s">
        <v>151</v>
      </c>
      <c r="E5" s="8">
        <v>300</v>
      </c>
      <c r="F5" s="8">
        <v>451.94000000000005</v>
      </c>
      <c r="G5" s="8">
        <v>70</v>
      </c>
    </row>
    <row r="6" spans="1:7" x14ac:dyDescent="0.3">
      <c r="A6" t="s">
        <v>56</v>
      </c>
      <c r="B6" t="s">
        <v>57</v>
      </c>
      <c r="C6" t="s">
        <v>59</v>
      </c>
      <c r="D6" t="s">
        <v>152</v>
      </c>
      <c r="E6" s="8">
        <v>111</v>
      </c>
      <c r="F6" s="8">
        <v>242.22000000000003</v>
      </c>
      <c r="G6" s="8">
        <v>264</v>
      </c>
    </row>
    <row r="7" spans="1:7" x14ac:dyDescent="0.3">
      <c r="A7" t="s">
        <v>56</v>
      </c>
      <c r="B7" t="s">
        <v>57</v>
      </c>
      <c r="C7" t="s">
        <v>60</v>
      </c>
      <c r="D7" t="s">
        <v>153</v>
      </c>
      <c r="E7" s="8">
        <v>263</v>
      </c>
      <c r="F7" s="8">
        <v>541.79</v>
      </c>
      <c r="G7" s="8">
        <v>139</v>
      </c>
    </row>
    <row r="8" spans="1:7" x14ac:dyDescent="0.3">
      <c r="A8" t="s">
        <v>56</v>
      </c>
      <c r="B8" t="s">
        <v>57</v>
      </c>
      <c r="C8" t="s">
        <v>61</v>
      </c>
      <c r="D8" t="s">
        <v>154</v>
      </c>
      <c r="E8" s="8">
        <v>225</v>
      </c>
      <c r="F8" s="8">
        <v>473.79999999999995</v>
      </c>
      <c r="G8" s="8">
        <v>206</v>
      </c>
    </row>
    <row r="9" spans="1:7" x14ac:dyDescent="0.3">
      <c r="A9" t="s">
        <v>56</v>
      </c>
      <c r="B9" t="s">
        <v>57</v>
      </c>
      <c r="C9" t="s">
        <v>61</v>
      </c>
      <c r="D9" t="s">
        <v>155</v>
      </c>
      <c r="E9" s="8">
        <v>117</v>
      </c>
      <c r="F9" s="8">
        <v>214.5</v>
      </c>
      <c r="G9" s="8">
        <v>367</v>
      </c>
    </row>
    <row r="10" spans="1:7" x14ac:dyDescent="0.3">
      <c r="A10" t="s">
        <v>56</v>
      </c>
      <c r="B10" t="s">
        <v>62</v>
      </c>
      <c r="C10" t="s">
        <v>63</v>
      </c>
      <c r="D10" t="s">
        <v>156</v>
      </c>
      <c r="E10" s="8">
        <v>105</v>
      </c>
      <c r="F10" s="8">
        <v>349.83000000000004</v>
      </c>
      <c r="G10" s="8">
        <v>73</v>
      </c>
    </row>
    <row r="11" spans="1:7" x14ac:dyDescent="0.3">
      <c r="A11" t="s">
        <v>56</v>
      </c>
      <c r="B11" t="s">
        <v>62</v>
      </c>
      <c r="C11" t="s">
        <v>63</v>
      </c>
      <c r="D11" t="s">
        <v>157</v>
      </c>
      <c r="E11" s="8">
        <v>176</v>
      </c>
      <c r="F11" s="8">
        <v>551.94000000000005</v>
      </c>
      <c r="G11" s="8">
        <v>58</v>
      </c>
    </row>
    <row r="12" spans="1:7" x14ac:dyDescent="0.3">
      <c r="A12" t="s">
        <v>56</v>
      </c>
      <c r="B12" t="s">
        <v>62</v>
      </c>
      <c r="C12" t="s">
        <v>63</v>
      </c>
      <c r="D12" t="s">
        <v>158</v>
      </c>
      <c r="E12" s="8">
        <v>213</v>
      </c>
      <c r="F12" s="8">
        <v>677.72</v>
      </c>
      <c r="G12" s="8">
        <v>141</v>
      </c>
    </row>
    <row r="13" spans="1:7" x14ac:dyDescent="0.3">
      <c r="A13" t="s">
        <v>56</v>
      </c>
      <c r="B13" t="s">
        <v>62</v>
      </c>
      <c r="C13" t="s">
        <v>63</v>
      </c>
      <c r="D13" t="s">
        <v>159</v>
      </c>
      <c r="E13" s="8">
        <v>62</v>
      </c>
      <c r="F13" s="8">
        <v>210.38</v>
      </c>
      <c r="G13" s="8">
        <v>53</v>
      </c>
    </row>
    <row r="14" spans="1:7" x14ac:dyDescent="0.3">
      <c r="A14" t="s">
        <v>56</v>
      </c>
      <c r="B14" t="s">
        <v>62</v>
      </c>
      <c r="C14" t="s">
        <v>63</v>
      </c>
      <c r="D14" t="s">
        <v>160</v>
      </c>
      <c r="E14" s="8">
        <v>91</v>
      </c>
      <c r="F14" s="8">
        <v>280.71000000000004</v>
      </c>
      <c r="G14" s="8">
        <v>75</v>
      </c>
    </row>
    <row r="15" spans="1:7" x14ac:dyDescent="0.3">
      <c r="A15" t="s">
        <v>56</v>
      </c>
      <c r="B15" t="s">
        <v>62</v>
      </c>
      <c r="C15" t="s">
        <v>63</v>
      </c>
      <c r="D15" t="s">
        <v>161</v>
      </c>
      <c r="E15" s="8">
        <v>39</v>
      </c>
      <c r="F15" s="8">
        <v>148.06</v>
      </c>
      <c r="G15" s="8">
        <v>157</v>
      </c>
    </row>
    <row r="16" spans="1:7" x14ac:dyDescent="0.3">
      <c r="A16" t="s">
        <v>56</v>
      </c>
      <c r="B16" t="s">
        <v>62</v>
      </c>
      <c r="C16" t="s">
        <v>63</v>
      </c>
      <c r="D16" t="s">
        <v>162</v>
      </c>
      <c r="E16" s="8">
        <v>74</v>
      </c>
      <c r="F16" s="8">
        <v>206</v>
      </c>
      <c r="G16" s="8">
        <v>60</v>
      </c>
    </row>
    <row r="17" spans="1:7" x14ac:dyDescent="0.3">
      <c r="A17" t="s">
        <v>56</v>
      </c>
      <c r="B17" t="s">
        <v>62</v>
      </c>
      <c r="C17" t="s">
        <v>63</v>
      </c>
      <c r="D17" t="s">
        <v>163</v>
      </c>
      <c r="E17" s="8">
        <v>69</v>
      </c>
      <c r="F17" s="8">
        <v>219.16</v>
      </c>
      <c r="G17" s="8">
        <v>65</v>
      </c>
    </row>
    <row r="18" spans="1:7" x14ac:dyDescent="0.3">
      <c r="A18" t="s">
        <v>56</v>
      </c>
      <c r="B18" t="s">
        <v>62</v>
      </c>
      <c r="C18" t="s">
        <v>63</v>
      </c>
      <c r="D18" t="s">
        <v>164</v>
      </c>
      <c r="E18" s="8">
        <v>41</v>
      </c>
      <c r="F18" s="8">
        <v>144.12</v>
      </c>
      <c r="G18" s="8">
        <v>47</v>
      </c>
    </row>
    <row r="19" spans="1:7" x14ac:dyDescent="0.3">
      <c r="A19" t="s">
        <v>56</v>
      </c>
      <c r="B19" t="s">
        <v>62</v>
      </c>
      <c r="C19" t="s">
        <v>63</v>
      </c>
      <c r="D19" t="s">
        <v>165</v>
      </c>
      <c r="E19" s="8">
        <v>54</v>
      </c>
      <c r="F19" s="8">
        <v>250.54000000000002</v>
      </c>
      <c r="G19" s="8">
        <v>247</v>
      </c>
    </row>
    <row r="20" spans="1:7" x14ac:dyDescent="0.3">
      <c r="A20" t="s">
        <v>56</v>
      </c>
      <c r="B20" t="s">
        <v>62</v>
      </c>
      <c r="C20" t="s">
        <v>63</v>
      </c>
      <c r="D20" t="s">
        <v>166</v>
      </c>
      <c r="E20" s="8">
        <v>39</v>
      </c>
      <c r="F20" s="8">
        <v>134.1</v>
      </c>
      <c r="G20" s="8">
        <v>45</v>
      </c>
    </row>
    <row r="21" spans="1:7" x14ac:dyDescent="0.3">
      <c r="A21" t="s">
        <v>56</v>
      </c>
      <c r="B21" t="s">
        <v>62</v>
      </c>
      <c r="C21" t="s">
        <v>63</v>
      </c>
      <c r="D21" t="s">
        <v>167</v>
      </c>
      <c r="E21" s="8">
        <v>43</v>
      </c>
      <c r="F21" s="8">
        <v>165.44</v>
      </c>
      <c r="G21" s="8">
        <v>60</v>
      </c>
    </row>
    <row r="22" spans="1:7" x14ac:dyDescent="0.3">
      <c r="A22" t="s">
        <v>56</v>
      </c>
      <c r="B22" t="s">
        <v>64</v>
      </c>
      <c r="C22" t="s">
        <v>65</v>
      </c>
      <c r="D22" t="s">
        <v>168</v>
      </c>
      <c r="E22" s="8">
        <v>67</v>
      </c>
      <c r="F22" s="8">
        <v>251.4</v>
      </c>
      <c r="G22" s="8">
        <v>102</v>
      </c>
    </row>
    <row r="23" spans="1:7" x14ac:dyDescent="0.3">
      <c r="A23" t="s">
        <v>56</v>
      </c>
      <c r="B23" t="s">
        <v>64</v>
      </c>
      <c r="C23" t="s">
        <v>65</v>
      </c>
      <c r="D23" t="s">
        <v>169</v>
      </c>
      <c r="E23" s="8">
        <v>179</v>
      </c>
      <c r="F23" s="8">
        <v>584.70000000000005</v>
      </c>
      <c r="G23" s="8">
        <v>113</v>
      </c>
    </row>
    <row r="24" spans="1:7" x14ac:dyDescent="0.3">
      <c r="A24" t="s">
        <v>56</v>
      </c>
      <c r="B24" t="s">
        <v>64</v>
      </c>
      <c r="C24" t="s">
        <v>65</v>
      </c>
      <c r="D24" t="s">
        <v>170</v>
      </c>
      <c r="E24" s="8">
        <v>86</v>
      </c>
      <c r="F24" s="8">
        <v>272.63</v>
      </c>
      <c r="G24" s="8">
        <v>78</v>
      </c>
    </row>
    <row r="25" spans="1:7" x14ac:dyDescent="0.3">
      <c r="A25" t="s">
        <v>56</v>
      </c>
      <c r="B25" t="s">
        <v>64</v>
      </c>
      <c r="C25" t="s">
        <v>65</v>
      </c>
      <c r="D25" t="s">
        <v>171</v>
      </c>
      <c r="E25" s="8">
        <v>90</v>
      </c>
      <c r="F25" s="8">
        <v>455.82</v>
      </c>
      <c r="G25" s="8">
        <v>153</v>
      </c>
    </row>
    <row r="26" spans="1:7" x14ac:dyDescent="0.3">
      <c r="A26" t="s">
        <v>56</v>
      </c>
      <c r="B26" t="s">
        <v>64</v>
      </c>
      <c r="C26" t="s">
        <v>65</v>
      </c>
      <c r="D26" t="s">
        <v>172</v>
      </c>
      <c r="E26" s="8">
        <v>136</v>
      </c>
      <c r="F26" s="8">
        <v>415.03999999999996</v>
      </c>
      <c r="G26" s="8">
        <v>119</v>
      </c>
    </row>
    <row r="27" spans="1:7" x14ac:dyDescent="0.3">
      <c r="A27" t="s">
        <v>56</v>
      </c>
      <c r="B27" t="s">
        <v>64</v>
      </c>
      <c r="C27" t="s">
        <v>65</v>
      </c>
      <c r="D27" t="s">
        <v>173</v>
      </c>
      <c r="E27" s="8">
        <v>132</v>
      </c>
      <c r="F27" s="8">
        <v>405.91999999999996</v>
      </c>
      <c r="G27" s="8">
        <v>127</v>
      </c>
    </row>
    <row r="28" spans="1:7" x14ac:dyDescent="0.3">
      <c r="A28" t="s">
        <v>56</v>
      </c>
      <c r="B28" t="s">
        <v>64</v>
      </c>
      <c r="C28" t="s">
        <v>65</v>
      </c>
      <c r="D28" t="s">
        <v>174</v>
      </c>
      <c r="E28" s="8">
        <v>110</v>
      </c>
      <c r="F28" s="8">
        <v>373.01</v>
      </c>
      <c r="G28" s="8">
        <v>220</v>
      </c>
    </row>
    <row r="29" spans="1:7" x14ac:dyDescent="0.3">
      <c r="A29" t="s">
        <v>56</v>
      </c>
      <c r="B29" t="s">
        <v>64</v>
      </c>
      <c r="C29" t="s">
        <v>65</v>
      </c>
      <c r="D29" t="s">
        <v>175</v>
      </c>
      <c r="E29" s="8">
        <v>211</v>
      </c>
      <c r="F29" s="8">
        <v>685.69</v>
      </c>
      <c r="G29" s="8">
        <v>158</v>
      </c>
    </row>
    <row r="30" spans="1:7" x14ac:dyDescent="0.3">
      <c r="A30" t="s">
        <v>56</v>
      </c>
      <c r="B30" t="s">
        <v>64</v>
      </c>
      <c r="C30" t="s">
        <v>66</v>
      </c>
      <c r="D30" t="s">
        <v>176</v>
      </c>
      <c r="E30" s="8">
        <v>156</v>
      </c>
      <c r="F30" s="8">
        <v>502.42</v>
      </c>
      <c r="G30" s="8">
        <v>89</v>
      </c>
    </row>
    <row r="31" spans="1:7" x14ac:dyDescent="0.3">
      <c r="A31" t="s">
        <v>56</v>
      </c>
      <c r="B31" t="s">
        <v>64</v>
      </c>
      <c r="C31" t="s">
        <v>66</v>
      </c>
      <c r="D31" t="s">
        <v>177</v>
      </c>
      <c r="E31" s="8">
        <v>92</v>
      </c>
      <c r="F31" s="8">
        <v>309.27999999999997</v>
      </c>
      <c r="G31" s="8">
        <v>107</v>
      </c>
    </row>
    <row r="32" spans="1:7" x14ac:dyDescent="0.3">
      <c r="A32" t="s">
        <v>56</v>
      </c>
      <c r="B32" t="s">
        <v>64</v>
      </c>
      <c r="C32" t="s">
        <v>66</v>
      </c>
      <c r="D32" t="s">
        <v>178</v>
      </c>
      <c r="E32" s="8">
        <v>136</v>
      </c>
      <c r="F32" s="8">
        <v>417.08000000000004</v>
      </c>
      <c r="G32" s="8">
        <v>194</v>
      </c>
    </row>
    <row r="33" spans="1:7" x14ac:dyDescent="0.3">
      <c r="A33" t="s">
        <v>56</v>
      </c>
      <c r="B33" t="s">
        <v>64</v>
      </c>
      <c r="C33" t="s">
        <v>66</v>
      </c>
      <c r="D33" t="s">
        <v>179</v>
      </c>
      <c r="E33" s="8">
        <v>225</v>
      </c>
      <c r="F33" s="8">
        <v>713.16</v>
      </c>
      <c r="G33" s="8">
        <v>251</v>
      </c>
    </row>
    <row r="34" spans="1:7" x14ac:dyDescent="0.3">
      <c r="A34" t="s">
        <v>56</v>
      </c>
      <c r="B34" t="s">
        <v>64</v>
      </c>
      <c r="C34" t="s">
        <v>67</v>
      </c>
      <c r="D34" t="s">
        <v>180</v>
      </c>
      <c r="E34" s="8">
        <v>122</v>
      </c>
      <c r="F34" s="8">
        <v>422.4</v>
      </c>
      <c r="G34" s="8">
        <v>121</v>
      </c>
    </row>
    <row r="35" spans="1:7" x14ac:dyDescent="0.3">
      <c r="A35" t="s">
        <v>56</v>
      </c>
      <c r="B35" t="s">
        <v>64</v>
      </c>
      <c r="C35" t="s">
        <v>67</v>
      </c>
      <c r="D35" t="s">
        <v>181</v>
      </c>
      <c r="E35" s="8">
        <v>176</v>
      </c>
      <c r="F35" s="8">
        <v>582.08000000000004</v>
      </c>
      <c r="G35" s="8">
        <v>20</v>
      </c>
    </row>
    <row r="36" spans="1:7" x14ac:dyDescent="0.3">
      <c r="A36" t="s">
        <v>56</v>
      </c>
      <c r="B36" t="s">
        <v>64</v>
      </c>
      <c r="C36" t="s">
        <v>67</v>
      </c>
      <c r="D36" t="s">
        <v>182</v>
      </c>
      <c r="E36" s="8">
        <v>203</v>
      </c>
      <c r="F36" s="8">
        <v>656.56999999999994</v>
      </c>
      <c r="G36" s="8">
        <v>280</v>
      </c>
    </row>
    <row r="37" spans="1:7" x14ac:dyDescent="0.3">
      <c r="A37" t="s">
        <v>56</v>
      </c>
      <c r="B37" t="s">
        <v>64</v>
      </c>
      <c r="C37" t="s">
        <v>67</v>
      </c>
      <c r="D37" t="s">
        <v>183</v>
      </c>
      <c r="E37" s="8">
        <v>126</v>
      </c>
      <c r="F37" s="8">
        <v>432.41</v>
      </c>
      <c r="G37" s="8">
        <v>251</v>
      </c>
    </row>
    <row r="38" spans="1:7" x14ac:dyDescent="0.3">
      <c r="A38" t="s">
        <v>56</v>
      </c>
      <c r="B38" t="s">
        <v>64</v>
      </c>
      <c r="C38" t="s">
        <v>67</v>
      </c>
      <c r="D38" t="s">
        <v>184</v>
      </c>
      <c r="E38" s="8">
        <v>174</v>
      </c>
      <c r="F38" s="8">
        <v>476.02</v>
      </c>
      <c r="G38" s="8">
        <v>238</v>
      </c>
    </row>
    <row r="39" spans="1:7" x14ac:dyDescent="0.3">
      <c r="A39" t="s">
        <v>56</v>
      </c>
      <c r="B39" t="s">
        <v>64</v>
      </c>
      <c r="C39" t="s">
        <v>67</v>
      </c>
      <c r="D39" t="s">
        <v>185</v>
      </c>
      <c r="E39" s="8">
        <v>126</v>
      </c>
      <c r="F39" s="8">
        <v>386.70000000000005</v>
      </c>
      <c r="G39" s="8">
        <v>105</v>
      </c>
    </row>
    <row r="40" spans="1:7" x14ac:dyDescent="0.3">
      <c r="A40" t="s">
        <v>56</v>
      </c>
      <c r="B40" t="s">
        <v>64</v>
      </c>
      <c r="C40" t="s">
        <v>67</v>
      </c>
      <c r="D40" t="s">
        <v>186</v>
      </c>
      <c r="E40" s="8">
        <v>139</v>
      </c>
      <c r="F40" s="8">
        <v>445.57</v>
      </c>
      <c r="G40" s="8">
        <v>119</v>
      </c>
    </row>
    <row r="41" spans="1:7" x14ac:dyDescent="0.3">
      <c r="A41" t="s">
        <v>56</v>
      </c>
      <c r="B41" t="s">
        <v>64</v>
      </c>
      <c r="C41" t="s">
        <v>67</v>
      </c>
      <c r="D41" t="s">
        <v>187</v>
      </c>
      <c r="E41" s="8">
        <v>287</v>
      </c>
      <c r="F41" s="8">
        <v>926.1</v>
      </c>
      <c r="G41" s="8">
        <v>341</v>
      </c>
    </row>
    <row r="42" spans="1:7" x14ac:dyDescent="0.3">
      <c r="A42" t="s">
        <v>56</v>
      </c>
      <c r="B42" t="s">
        <v>68</v>
      </c>
      <c r="C42" t="s">
        <v>69</v>
      </c>
      <c r="D42" t="s">
        <v>188</v>
      </c>
      <c r="E42" s="8">
        <v>592</v>
      </c>
      <c r="F42" s="8">
        <v>1148.6100000000001</v>
      </c>
      <c r="G42" s="8">
        <v>342</v>
      </c>
    </row>
    <row r="43" spans="1:7" x14ac:dyDescent="0.3">
      <c r="A43" t="s">
        <v>56</v>
      </c>
      <c r="B43" t="s">
        <v>68</v>
      </c>
      <c r="C43" t="s">
        <v>69</v>
      </c>
      <c r="D43" t="s">
        <v>189</v>
      </c>
      <c r="E43" s="8">
        <v>308</v>
      </c>
      <c r="F43" s="8">
        <v>534.14</v>
      </c>
      <c r="G43" s="8">
        <v>214</v>
      </c>
    </row>
    <row r="44" spans="1:7" x14ac:dyDescent="0.3">
      <c r="A44" t="s">
        <v>56</v>
      </c>
      <c r="B44" t="s">
        <v>68</v>
      </c>
      <c r="C44" t="s">
        <v>69</v>
      </c>
      <c r="D44" t="s">
        <v>190</v>
      </c>
      <c r="E44" s="8">
        <v>241</v>
      </c>
      <c r="F44" s="8">
        <v>463.17</v>
      </c>
      <c r="G44" s="8">
        <v>326</v>
      </c>
    </row>
    <row r="45" spans="1:7" x14ac:dyDescent="0.3">
      <c r="A45" t="s">
        <v>56</v>
      </c>
      <c r="B45" t="s">
        <v>68</v>
      </c>
      <c r="C45" t="s">
        <v>70</v>
      </c>
      <c r="D45" t="s">
        <v>191</v>
      </c>
      <c r="E45" s="8">
        <v>218</v>
      </c>
      <c r="F45" s="8">
        <v>467.31</v>
      </c>
      <c r="G45" s="8">
        <v>59</v>
      </c>
    </row>
    <row r="46" spans="1:7" x14ac:dyDescent="0.3">
      <c r="A46" t="s">
        <v>56</v>
      </c>
      <c r="B46" t="s">
        <v>68</v>
      </c>
      <c r="C46" t="s">
        <v>70</v>
      </c>
      <c r="D46" t="s">
        <v>192</v>
      </c>
      <c r="E46" s="8">
        <v>208</v>
      </c>
      <c r="F46" s="8">
        <v>446.77</v>
      </c>
      <c r="G46" s="8">
        <v>86</v>
      </c>
    </row>
    <row r="47" spans="1:7" x14ac:dyDescent="0.3">
      <c r="A47" t="s">
        <v>56</v>
      </c>
      <c r="B47" t="s">
        <v>68</v>
      </c>
      <c r="C47" t="s">
        <v>70</v>
      </c>
      <c r="D47" t="s">
        <v>193</v>
      </c>
      <c r="E47" s="8">
        <v>256</v>
      </c>
      <c r="F47" s="8">
        <v>572.94000000000005</v>
      </c>
      <c r="G47" s="8">
        <v>175</v>
      </c>
    </row>
    <row r="48" spans="1:7" x14ac:dyDescent="0.3">
      <c r="A48" t="s">
        <v>56</v>
      </c>
      <c r="B48" t="s">
        <v>68</v>
      </c>
      <c r="C48" t="s">
        <v>70</v>
      </c>
      <c r="D48" t="s">
        <v>194</v>
      </c>
      <c r="E48" s="8">
        <v>85</v>
      </c>
      <c r="F48" s="8">
        <v>376.9</v>
      </c>
      <c r="G48" s="8">
        <v>296</v>
      </c>
    </row>
    <row r="49" spans="1:7" x14ac:dyDescent="0.3">
      <c r="A49" t="s">
        <v>56</v>
      </c>
      <c r="B49" t="s">
        <v>68</v>
      </c>
      <c r="C49" t="s">
        <v>70</v>
      </c>
      <c r="D49" t="s">
        <v>195</v>
      </c>
      <c r="E49" s="8">
        <v>49</v>
      </c>
      <c r="F49" s="8">
        <v>169.58</v>
      </c>
      <c r="G49" s="8">
        <v>182</v>
      </c>
    </row>
    <row r="50" spans="1:7" x14ac:dyDescent="0.3">
      <c r="A50" t="s">
        <v>56</v>
      </c>
      <c r="B50" t="s">
        <v>68</v>
      </c>
      <c r="C50" t="s">
        <v>71</v>
      </c>
      <c r="D50" t="s">
        <v>196</v>
      </c>
      <c r="E50" s="8">
        <v>216</v>
      </c>
      <c r="F50" s="8">
        <v>429.33</v>
      </c>
      <c r="G50" s="8">
        <v>135</v>
      </c>
    </row>
    <row r="51" spans="1:7" x14ac:dyDescent="0.3">
      <c r="A51" t="s">
        <v>72</v>
      </c>
      <c r="B51" t="s">
        <v>73</v>
      </c>
      <c r="C51" t="s">
        <v>74</v>
      </c>
      <c r="D51" t="s">
        <v>197</v>
      </c>
      <c r="E51" s="8">
        <v>387</v>
      </c>
      <c r="F51" s="8">
        <v>955.26</v>
      </c>
      <c r="G51" s="8">
        <v>492</v>
      </c>
    </row>
    <row r="52" spans="1:7" x14ac:dyDescent="0.3">
      <c r="A52" t="s">
        <v>72</v>
      </c>
      <c r="B52" t="s">
        <v>73</v>
      </c>
      <c r="C52" t="s">
        <v>74</v>
      </c>
      <c r="D52" t="s">
        <v>198</v>
      </c>
      <c r="E52" s="8">
        <v>433</v>
      </c>
      <c r="F52" s="8">
        <v>1057.55</v>
      </c>
      <c r="G52" s="8">
        <v>601</v>
      </c>
    </row>
    <row r="53" spans="1:7" x14ac:dyDescent="0.3">
      <c r="A53" t="s">
        <v>72</v>
      </c>
      <c r="B53" t="s">
        <v>73</v>
      </c>
      <c r="C53" t="s">
        <v>74</v>
      </c>
      <c r="D53" t="s">
        <v>199</v>
      </c>
      <c r="E53" s="8">
        <v>751</v>
      </c>
      <c r="F53" s="8">
        <v>1738.25</v>
      </c>
      <c r="G53" s="8">
        <v>733</v>
      </c>
    </row>
    <row r="54" spans="1:7" x14ac:dyDescent="0.3">
      <c r="A54" t="s">
        <v>72</v>
      </c>
      <c r="B54" t="s">
        <v>73</v>
      </c>
      <c r="C54" t="s">
        <v>74</v>
      </c>
      <c r="D54" t="s">
        <v>200</v>
      </c>
      <c r="E54" s="8">
        <v>182</v>
      </c>
      <c r="F54" s="8">
        <v>428.81</v>
      </c>
      <c r="G54" s="8">
        <v>324</v>
      </c>
    </row>
    <row r="55" spans="1:7" x14ac:dyDescent="0.3">
      <c r="A55" t="s">
        <v>72</v>
      </c>
      <c r="B55" t="s">
        <v>73</v>
      </c>
      <c r="C55" t="s">
        <v>74</v>
      </c>
      <c r="D55" t="s">
        <v>201</v>
      </c>
      <c r="E55" s="8">
        <v>358</v>
      </c>
      <c r="F55" s="8">
        <v>843.72</v>
      </c>
      <c r="G55" s="8">
        <v>399</v>
      </c>
    </row>
    <row r="56" spans="1:7" x14ac:dyDescent="0.3">
      <c r="A56" t="s">
        <v>72</v>
      </c>
      <c r="B56" t="s">
        <v>73</v>
      </c>
      <c r="C56" t="s">
        <v>74</v>
      </c>
      <c r="D56" t="s">
        <v>202</v>
      </c>
      <c r="E56" s="8">
        <v>446</v>
      </c>
      <c r="F56" s="8">
        <v>1050.3699999999999</v>
      </c>
      <c r="G56" s="8">
        <v>716</v>
      </c>
    </row>
    <row r="57" spans="1:7" x14ac:dyDescent="0.3">
      <c r="A57" t="s">
        <v>72</v>
      </c>
      <c r="B57" t="s">
        <v>73</v>
      </c>
      <c r="C57" t="s">
        <v>74</v>
      </c>
      <c r="D57" t="s">
        <v>203</v>
      </c>
      <c r="E57" s="8">
        <v>521</v>
      </c>
      <c r="F57" s="8">
        <v>1287.3600000000001</v>
      </c>
      <c r="G57" s="8">
        <v>776</v>
      </c>
    </row>
    <row r="58" spans="1:7" x14ac:dyDescent="0.3">
      <c r="A58" t="s">
        <v>72</v>
      </c>
      <c r="B58" t="s">
        <v>73</v>
      </c>
      <c r="C58" t="s">
        <v>74</v>
      </c>
      <c r="D58" t="s">
        <v>204</v>
      </c>
      <c r="E58" s="8">
        <v>426</v>
      </c>
      <c r="F58" s="8">
        <v>991.80000000000007</v>
      </c>
      <c r="G58" s="8">
        <v>505</v>
      </c>
    </row>
    <row r="59" spans="1:7" x14ac:dyDescent="0.3">
      <c r="A59" t="s">
        <v>72</v>
      </c>
      <c r="B59" t="s">
        <v>73</v>
      </c>
      <c r="C59" t="s">
        <v>74</v>
      </c>
      <c r="D59" t="s">
        <v>205</v>
      </c>
      <c r="E59" s="8">
        <v>449</v>
      </c>
      <c r="F59" s="8">
        <v>1057.0900000000001</v>
      </c>
      <c r="G59" s="8">
        <v>548</v>
      </c>
    </row>
    <row r="60" spans="1:7" x14ac:dyDescent="0.3">
      <c r="A60" t="s">
        <v>72</v>
      </c>
      <c r="B60" t="s">
        <v>73</v>
      </c>
      <c r="C60" t="s">
        <v>74</v>
      </c>
      <c r="D60" t="s">
        <v>206</v>
      </c>
      <c r="E60" s="8">
        <v>480</v>
      </c>
      <c r="F60" s="8">
        <v>1152.1599999999999</v>
      </c>
      <c r="G60" s="8">
        <v>829</v>
      </c>
    </row>
    <row r="61" spans="1:7" x14ac:dyDescent="0.3">
      <c r="A61" t="s">
        <v>72</v>
      </c>
      <c r="B61" t="s">
        <v>73</v>
      </c>
      <c r="C61" t="s">
        <v>75</v>
      </c>
      <c r="D61" t="s">
        <v>207</v>
      </c>
      <c r="E61" s="8">
        <v>418</v>
      </c>
      <c r="F61" s="8">
        <v>1009.9</v>
      </c>
      <c r="G61" s="8">
        <v>379</v>
      </c>
    </row>
    <row r="62" spans="1:7" x14ac:dyDescent="0.3">
      <c r="A62" t="s">
        <v>72</v>
      </c>
      <c r="B62" t="s">
        <v>73</v>
      </c>
      <c r="C62" t="s">
        <v>76</v>
      </c>
      <c r="D62" t="s">
        <v>208</v>
      </c>
      <c r="E62" s="8">
        <v>280</v>
      </c>
      <c r="F62" s="8">
        <v>659.17000000000007</v>
      </c>
      <c r="G62" s="8">
        <v>222</v>
      </c>
    </row>
    <row r="63" spans="1:7" x14ac:dyDescent="0.3">
      <c r="A63" t="s">
        <v>72</v>
      </c>
      <c r="B63" t="s">
        <v>73</v>
      </c>
      <c r="C63" t="s">
        <v>76</v>
      </c>
      <c r="D63" t="s">
        <v>209</v>
      </c>
      <c r="E63" s="8">
        <v>299</v>
      </c>
      <c r="F63" s="8">
        <v>704.32999999999993</v>
      </c>
      <c r="G63" s="8">
        <v>298</v>
      </c>
    </row>
    <row r="64" spans="1:7" x14ac:dyDescent="0.3">
      <c r="A64" t="s">
        <v>72</v>
      </c>
      <c r="B64" t="s">
        <v>73</v>
      </c>
      <c r="C64" t="s">
        <v>76</v>
      </c>
      <c r="D64" t="s">
        <v>210</v>
      </c>
      <c r="E64" s="8">
        <v>336</v>
      </c>
      <c r="F64" s="8">
        <v>788.89</v>
      </c>
      <c r="G64" s="8">
        <v>570</v>
      </c>
    </row>
    <row r="65" spans="1:7" x14ac:dyDescent="0.3">
      <c r="A65" t="s">
        <v>72</v>
      </c>
      <c r="B65" t="s">
        <v>73</v>
      </c>
      <c r="C65" t="s">
        <v>76</v>
      </c>
      <c r="D65" t="s">
        <v>211</v>
      </c>
      <c r="E65" s="8">
        <v>875</v>
      </c>
      <c r="F65" s="8">
        <v>2055</v>
      </c>
      <c r="G65" s="8">
        <v>316</v>
      </c>
    </row>
    <row r="66" spans="1:7" x14ac:dyDescent="0.3">
      <c r="A66" t="s">
        <v>72</v>
      </c>
      <c r="B66" t="s">
        <v>73</v>
      </c>
      <c r="C66" t="s">
        <v>76</v>
      </c>
      <c r="D66" t="s">
        <v>212</v>
      </c>
      <c r="E66" s="8">
        <v>279</v>
      </c>
      <c r="F66" s="8">
        <v>704.66000000000008</v>
      </c>
      <c r="G66" s="8">
        <v>328</v>
      </c>
    </row>
    <row r="67" spans="1:7" x14ac:dyDescent="0.3">
      <c r="A67" t="s">
        <v>72</v>
      </c>
      <c r="B67" t="s">
        <v>73</v>
      </c>
      <c r="C67" t="s">
        <v>76</v>
      </c>
      <c r="D67" t="s">
        <v>213</v>
      </c>
      <c r="E67" s="8">
        <v>397</v>
      </c>
      <c r="F67" s="8">
        <v>933.88</v>
      </c>
      <c r="G67" s="8">
        <v>320</v>
      </c>
    </row>
    <row r="68" spans="1:7" x14ac:dyDescent="0.3">
      <c r="A68" t="s">
        <v>72</v>
      </c>
      <c r="B68" t="s">
        <v>73</v>
      </c>
      <c r="C68" t="s">
        <v>76</v>
      </c>
      <c r="D68" t="s">
        <v>214</v>
      </c>
      <c r="E68" s="8">
        <v>351</v>
      </c>
      <c r="F68" s="8">
        <v>825.14</v>
      </c>
      <c r="G68" s="8">
        <v>238</v>
      </c>
    </row>
    <row r="69" spans="1:7" x14ac:dyDescent="0.3">
      <c r="A69" t="s">
        <v>72</v>
      </c>
      <c r="B69" t="s">
        <v>73</v>
      </c>
      <c r="C69" t="s">
        <v>77</v>
      </c>
      <c r="D69" t="s">
        <v>215</v>
      </c>
      <c r="E69" s="8">
        <v>783</v>
      </c>
      <c r="F69" s="8">
        <v>1837.62</v>
      </c>
      <c r="G69" s="8">
        <v>467</v>
      </c>
    </row>
    <row r="70" spans="1:7" x14ac:dyDescent="0.3">
      <c r="A70" t="s">
        <v>72</v>
      </c>
      <c r="B70" t="s">
        <v>73</v>
      </c>
      <c r="C70" t="s">
        <v>77</v>
      </c>
      <c r="D70" t="s">
        <v>216</v>
      </c>
      <c r="E70" s="8">
        <v>369</v>
      </c>
      <c r="F70" s="8">
        <v>859.92000000000007</v>
      </c>
      <c r="G70" s="8">
        <v>433</v>
      </c>
    </row>
    <row r="71" spans="1:7" x14ac:dyDescent="0.3">
      <c r="A71" t="s">
        <v>72</v>
      </c>
      <c r="B71" t="s">
        <v>73</v>
      </c>
      <c r="C71" t="s">
        <v>77</v>
      </c>
      <c r="D71" t="s">
        <v>217</v>
      </c>
      <c r="E71" s="8">
        <v>430</v>
      </c>
      <c r="F71" s="8">
        <v>1027.71</v>
      </c>
      <c r="G71" s="8">
        <v>325</v>
      </c>
    </row>
    <row r="72" spans="1:7" x14ac:dyDescent="0.3">
      <c r="A72" t="s">
        <v>72</v>
      </c>
      <c r="B72" t="s">
        <v>73</v>
      </c>
      <c r="C72" t="s">
        <v>77</v>
      </c>
      <c r="D72" t="s">
        <v>218</v>
      </c>
      <c r="E72" s="8">
        <v>498</v>
      </c>
      <c r="F72" s="8">
        <v>1211.6100000000001</v>
      </c>
      <c r="G72" s="8">
        <v>566</v>
      </c>
    </row>
    <row r="73" spans="1:7" x14ac:dyDescent="0.3">
      <c r="A73" t="s">
        <v>72</v>
      </c>
      <c r="B73" t="s">
        <v>73</v>
      </c>
      <c r="C73" t="s">
        <v>77</v>
      </c>
      <c r="D73" t="s">
        <v>219</v>
      </c>
      <c r="E73" s="8">
        <v>446</v>
      </c>
      <c r="F73" s="8">
        <v>1035.6199999999999</v>
      </c>
      <c r="G73" s="8">
        <v>322</v>
      </c>
    </row>
    <row r="74" spans="1:7" x14ac:dyDescent="0.3">
      <c r="A74" t="s">
        <v>72</v>
      </c>
      <c r="B74" t="s">
        <v>73</v>
      </c>
      <c r="C74" t="s">
        <v>77</v>
      </c>
      <c r="D74" t="s">
        <v>220</v>
      </c>
      <c r="E74" s="8">
        <v>571</v>
      </c>
      <c r="F74" s="8">
        <v>1542.06</v>
      </c>
      <c r="G74" s="8">
        <v>376</v>
      </c>
    </row>
    <row r="75" spans="1:7" x14ac:dyDescent="0.3">
      <c r="A75" t="s">
        <v>72</v>
      </c>
      <c r="B75" t="s">
        <v>73</v>
      </c>
      <c r="C75" t="s">
        <v>77</v>
      </c>
      <c r="D75" t="s">
        <v>221</v>
      </c>
      <c r="E75" s="8">
        <v>452</v>
      </c>
      <c r="F75" s="8">
        <v>1056.5</v>
      </c>
      <c r="G75" s="8">
        <v>224</v>
      </c>
    </row>
    <row r="76" spans="1:7" x14ac:dyDescent="0.3">
      <c r="A76" t="s">
        <v>72</v>
      </c>
      <c r="B76" t="s">
        <v>73</v>
      </c>
      <c r="C76" t="s">
        <v>77</v>
      </c>
      <c r="D76" t="s">
        <v>222</v>
      </c>
      <c r="E76" s="8">
        <v>444</v>
      </c>
      <c r="F76" s="8">
        <v>1056.0999999999999</v>
      </c>
      <c r="G76" s="8">
        <v>249</v>
      </c>
    </row>
    <row r="77" spans="1:7" x14ac:dyDescent="0.3">
      <c r="A77" t="s">
        <v>72</v>
      </c>
      <c r="B77" t="s">
        <v>73</v>
      </c>
      <c r="C77" t="s">
        <v>77</v>
      </c>
      <c r="D77" t="s">
        <v>223</v>
      </c>
      <c r="E77" s="8">
        <v>381</v>
      </c>
      <c r="F77" s="8">
        <v>885.74</v>
      </c>
      <c r="G77" s="8">
        <v>378</v>
      </c>
    </row>
    <row r="78" spans="1:7" x14ac:dyDescent="0.3">
      <c r="A78" t="s">
        <v>72</v>
      </c>
      <c r="B78" t="s">
        <v>73</v>
      </c>
      <c r="C78" t="s">
        <v>77</v>
      </c>
      <c r="D78" t="s">
        <v>224</v>
      </c>
      <c r="E78" s="8">
        <v>194</v>
      </c>
      <c r="F78" s="8">
        <v>448.84000000000003</v>
      </c>
      <c r="G78" s="8">
        <v>203</v>
      </c>
    </row>
    <row r="79" spans="1:7" x14ac:dyDescent="0.3">
      <c r="A79" t="s">
        <v>72</v>
      </c>
      <c r="B79" t="s">
        <v>73</v>
      </c>
      <c r="C79" t="s">
        <v>77</v>
      </c>
      <c r="D79" t="s">
        <v>225</v>
      </c>
      <c r="E79" s="8">
        <v>286</v>
      </c>
      <c r="F79" s="8">
        <v>671.23</v>
      </c>
      <c r="G79" s="8">
        <v>131</v>
      </c>
    </row>
    <row r="80" spans="1:7" x14ac:dyDescent="0.3">
      <c r="A80" t="s">
        <v>72</v>
      </c>
      <c r="B80" t="s">
        <v>73</v>
      </c>
      <c r="C80" t="s">
        <v>77</v>
      </c>
      <c r="D80" t="s">
        <v>226</v>
      </c>
      <c r="E80" s="8">
        <v>623</v>
      </c>
      <c r="F80" s="8">
        <v>1485.18</v>
      </c>
      <c r="G80" s="8">
        <v>359</v>
      </c>
    </row>
    <row r="81" spans="1:7" x14ac:dyDescent="0.3">
      <c r="A81" t="s">
        <v>72</v>
      </c>
      <c r="B81" t="s">
        <v>73</v>
      </c>
      <c r="C81" t="s">
        <v>77</v>
      </c>
      <c r="D81" t="s">
        <v>227</v>
      </c>
      <c r="E81" s="8">
        <v>236</v>
      </c>
      <c r="F81" s="8">
        <v>543.04</v>
      </c>
      <c r="G81" s="8">
        <v>211</v>
      </c>
    </row>
    <row r="82" spans="1:7" x14ac:dyDescent="0.3">
      <c r="A82" t="s">
        <v>72</v>
      </c>
      <c r="B82" t="s">
        <v>73</v>
      </c>
      <c r="C82" t="s">
        <v>78</v>
      </c>
      <c r="D82" t="s">
        <v>228</v>
      </c>
      <c r="E82" s="8">
        <v>286</v>
      </c>
      <c r="F82" s="8">
        <v>681.69</v>
      </c>
      <c r="G82" s="8">
        <v>278</v>
      </c>
    </row>
    <row r="83" spans="1:7" x14ac:dyDescent="0.3">
      <c r="A83" t="s">
        <v>72</v>
      </c>
      <c r="B83" t="s">
        <v>73</v>
      </c>
      <c r="C83" t="s">
        <v>78</v>
      </c>
      <c r="D83" t="s">
        <v>229</v>
      </c>
      <c r="E83" s="8">
        <v>280</v>
      </c>
      <c r="F83" s="8">
        <v>652.93000000000006</v>
      </c>
      <c r="G83" s="8">
        <v>280</v>
      </c>
    </row>
    <row r="84" spans="1:7" x14ac:dyDescent="0.3">
      <c r="A84" t="s">
        <v>72</v>
      </c>
      <c r="B84" t="s">
        <v>73</v>
      </c>
      <c r="C84" t="s">
        <v>78</v>
      </c>
      <c r="D84" t="s">
        <v>230</v>
      </c>
      <c r="E84" s="8">
        <v>1045</v>
      </c>
      <c r="F84" s="8">
        <v>2577.33</v>
      </c>
      <c r="G84" s="8">
        <v>606</v>
      </c>
    </row>
    <row r="85" spans="1:7" x14ac:dyDescent="0.3">
      <c r="A85" t="s">
        <v>72</v>
      </c>
      <c r="B85" t="s">
        <v>73</v>
      </c>
      <c r="C85" t="s">
        <v>78</v>
      </c>
      <c r="D85" t="s">
        <v>231</v>
      </c>
      <c r="E85" s="8">
        <v>604</v>
      </c>
      <c r="F85" s="8">
        <v>1468.83</v>
      </c>
      <c r="G85" s="8">
        <v>414</v>
      </c>
    </row>
    <row r="86" spans="1:7" x14ac:dyDescent="0.3">
      <c r="A86" t="s">
        <v>72</v>
      </c>
      <c r="B86" t="s">
        <v>73</v>
      </c>
      <c r="C86" t="s">
        <v>78</v>
      </c>
      <c r="D86" t="s">
        <v>232</v>
      </c>
      <c r="E86" s="8">
        <v>396</v>
      </c>
      <c r="F86" s="8">
        <v>923.51</v>
      </c>
      <c r="G86" s="8">
        <v>601</v>
      </c>
    </row>
    <row r="87" spans="1:7" x14ac:dyDescent="0.3">
      <c r="A87" t="s">
        <v>72</v>
      </c>
      <c r="B87" t="s">
        <v>73</v>
      </c>
      <c r="C87" t="s">
        <v>79</v>
      </c>
      <c r="D87" t="s">
        <v>233</v>
      </c>
      <c r="E87" s="8">
        <v>293</v>
      </c>
      <c r="F87" s="8">
        <v>779.12</v>
      </c>
      <c r="G87" s="8">
        <v>403</v>
      </c>
    </row>
    <row r="88" spans="1:7" x14ac:dyDescent="0.3">
      <c r="A88" t="s">
        <v>72</v>
      </c>
      <c r="B88" t="s">
        <v>73</v>
      </c>
      <c r="C88" t="s">
        <v>79</v>
      </c>
      <c r="D88" t="s">
        <v>234</v>
      </c>
      <c r="E88" s="8">
        <v>313</v>
      </c>
      <c r="F88" s="8">
        <v>733.91000000000008</v>
      </c>
      <c r="G88" s="8">
        <v>315</v>
      </c>
    </row>
    <row r="89" spans="1:7" x14ac:dyDescent="0.3">
      <c r="A89" t="s">
        <v>72</v>
      </c>
      <c r="B89" t="s">
        <v>73</v>
      </c>
      <c r="C89" t="s">
        <v>79</v>
      </c>
      <c r="D89" t="s">
        <v>235</v>
      </c>
      <c r="E89" s="8">
        <v>1449</v>
      </c>
      <c r="F89" s="8">
        <v>3662.66</v>
      </c>
      <c r="G89" s="8">
        <v>772</v>
      </c>
    </row>
    <row r="90" spans="1:7" x14ac:dyDescent="0.3">
      <c r="A90" t="s">
        <v>72</v>
      </c>
      <c r="B90" t="s">
        <v>73</v>
      </c>
      <c r="C90" t="s">
        <v>79</v>
      </c>
      <c r="D90" t="s">
        <v>236</v>
      </c>
      <c r="E90" s="8">
        <v>605</v>
      </c>
      <c r="F90" s="8">
        <v>1422.24</v>
      </c>
      <c r="G90" s="8">
        <v>734</v>
      </c>
    </row>
    <row r="91" spans="1:7" x14ac:dyDescent="0.3">
      <c r="A91" t="s">
        <v>72</v>
      </c>
      <c r="B91" t="s">
        <v>73</v>
      </c>
      <c r="C91" t="s">
        <v>79</v>
      </c>
      <c r="D91" t="s">
        <v>237</v>
      </c>
      <c r="E91" s="8">
        <v>422</v>
      </c>
      <c r="F91" s="8">
        <v>986.21</v>
      </c>
      <c r="G91" s="8">
        <v>468</v>
      </c>
    </row>
    <row r="92" spans="1:7" x14ac:dyDescent="0.3">
      <c r="A92" t="s">
        <v>72</v>
      </c>
      <c r="B92" t="s">
        <v>73</v>
      </c>
      <c r="C92" t="s">
        <v>79</v>
      </c>
      <c r="D92" t="s">
        <v>238</v>
      </c>
      <c r="E92" s="8">
        <v>140</v>
      </c>
      <c r="F92" s="8">
        <v>436.68</v>
      </c>
      <c r="G92" s="8">
        <v>659</v>
      </c>
    </row>
    <row r="93" spans="1:7" x14ac:dyDescent="0.3">
      <c r="A93" t="s">
        <v>72</v>
      </c>
      <c r="B93" t="s">
        <v>73</v>
      </c>
      <c r="C93" t="s">
        <v>79</v>
      </c>
      <c r="D93" t="s">
        <v>239</v>
      </c>
      <c r="E93" s="8">
        <v>573</v>
      </c>
      <c r="F93" s="8">
        <v>1385.98</v>
      </c>
      <c r="G93" s="8">
        <v>412</v>
      </c>
    </row>
    <row r="94" spans="1:7" x14ac:dyDescent="0.3">
      <c r="A94" t="s">
        <v>72</v>
      </c>
      <c r="B94" t="s">
        <v>73</v>
      </c>
      <c r="C94" t="s">
        <v>79</v>
      </c>
      <c r="D94" t="s">
        <v>240</v>
      </c>
      <c r="E94" s="8">
        <v>509</v>
      </c>
      <c r="F94" s="8">
        <v>1185.26</v>
      </c>
      <c r="G94" s="8">
        <v>444</v>
      </c>
    </row>
    <row r="95" spans="1:7" x14ac:dyDescent="0.3">
      <c r="A95" t="s">
        <v>72</v>
      </c>
      <c r="B95" t="s">
        <v>73</v>
      </c>
      <c r="C95" t="s">
        <v>80</v>
      </c>
      <c r="D95" t="s">
        <v>241</v>
      </c>
      <c r="E95" s="8">
        <v>267</v>
      </c>
      <c r="F95" s="8">
        <v>611</v>
      </c>
      <c r="G95" s="8">
        <v>443</v>
      </c>
    </row>
    <row r="96" spans="1:7" x14ac:dyDescent="0.3">
      <c r="A96" t="s">
        <v>72</v>
      </c>
      <c r="B96" t="s">
        <v>73</v>
      </c>
      <c r="C96" t="s">
        <v>80</v>
      </c>
      <c r="D96" t="s">
        <v>242</v>
      </c>
      <c r="E96" s="8">
        <v>348</v>
      </c>
      <c r="F96" s="8">
        <v>811.3900000000001</v>
      </c>
      <c r="G96" s="8">
        <v>295</v>
      </c>
    </row>
    <row r="97" spans="1:7" x14ac:dyDescent="0.3">
      <c r="A97" t="s">
        <v>72</v>
      </c>
      <c r="B97" t="s">
        <v>73</v>
      </c>
      <c r="C97" t="s">
        <v>80</v>
      </c>
      <c r="D97" t="s">
        <v>243</v>
      </c>
      <c r="E97" s="8">
        <v>422</v>
      </c>
      <c r="F97" s="8">
        <v>965.99</v>
      </c>
      <c r="G97" s="8">
        <v>401</v>
      </c>
    </row>
    <row r="98" spans="1:7" x14ac:dyDescent="0.3">
      <c r="A98" t="s">
        <v>72</v>
      </c>
      <c r="B98" t="s">
        <v>73</v>
      </c>
      <c r="C98" t="s">
        <v>80</v>
      </c>
      <c r="D98" t="s">
        <v>244</v>
      </c>
      <c r="E98" s="8">
        <v>225</v>
      </c>
      <c r="F98" s="8">
        <v>528.73</v>
      </c>
      <c r="G98" s="8">
        <v>206</v>
      </c>
    </row>
    <row r="99" spans="1:7" x14ac:dyDescent="0.3">
      <c r="A99" t="s">
        <v>72</v>
      </c>
      <c r="B99" t="s">
        <v>73</v>
      </c>
      <c r="C99" t="s">
        <v>80</v>
      </c>
      <c r="D99" t="s">
        <v>245</v>
      </c>
      <c r="E99" s="8">
        <v>1284</v>
      </c>
      <c r="F99" s="8">
        <v>3168.03</v>
      </c>
      <c r="G99" s="8">
        <v>390</v>
      </c>
    </row>
    <row r="100" spans="1:7" x14ac:dyDescent="0.3">
      <c r="A100" t="s">
        <v>72</v>
      </c>
      <c r="B100" t="s">
        <v>81</v>
      </c>
      <c r="C100" t="s">
        <v>82</v>
      </c>
      <c r="D100" t="s">
        <v>246</v>
      </c>
      <c r="E100" s="8">
        <v>963</v>
      </c>
      <c r="F100" s="8">
        <v>1284.94</v>
      </c>
      <c r="G100" s="8">
        <v>483</v>
      </c>
    </row>
    <row r="101" spans="1:7" x14ac:dyDescent="0.3">
      <c r="A101" t="s">
        <v>72</v>
      </c>
      <c r="B101" t="s">
        <v>81</v>
      </c>
      <c r="C101" t="s">
        <v>82</v>
      </c>
      <c r="D101" t="s">
        <v>247</v>
      </c>
      <c r="E101" s="8">
        <v>584</v>
      </c>
      <c r="F101" s="8">
        <v>1054.6500000000001</v>
      </c>
      <c r="G101" s="8">
        <v>708</v>
      </c>
    </row>
    <row r="102" spans="1:7" x14ac:dyDescent="0.3">
      <c r="A102" t="s">
        <v>72</v>
      </c>
      <c r="B102" t="s">
        <v>81</v>
      </c>
      <c r="C102" t="s">
        <v>82</v>
      </c>
      <c r="D102" t="s">
        <v>248</v>
      </c>
      <c r="E102" s="8">
        <v>202</v>
      </c>
      <c r="F102" s="8">
        <v>583.1</v>
      </c>
      <c r="G102" s="8">
        <v>328</v>
      </c>
    </row>
    <row r="103" spans="1:7" x14ac:dyDescent="0.3">
      <c r="A103" t="s">
        <v>72</v>
      </c>
      <c r="B103" t="s">
        <v>81</v>
      </c>
      <c r="C103" t="s">
        <v>82</v>
      </c>
      <c r="D103" t="s">
        <v>249</v>
      </c>
      <c r="E103" s="8">
        <v>108</v>
      </c>
      <c r="F103" s="8">
        <v>299.86</v>
      </c>
      <c r="G103" s="8">
        <v>162</v>
      </c>
    </row>
    <row r="104" spans="1:7" x14ac:dyDescent="0.3">
      <c r="A104" t="s">
        <v>72</v>
      </c>
      <c r="B104" t="s">
        <v>81</v>
      </c>
      <c r="C104" t="s">
        <v>82</v>
      </c>
      <c r="D104" t="s">
        <v>250</v>
      </c>
      <c r="E104" s="8">
        <v>425</v>
      </c>
      <c r="F104" s="8">
        <v>764.46</v>
      </c>
      <c r="G104" s="8">
        <v>254</v>
      </c>
    </row>
    <row r="105" spans="1:7" x14ac:dyDescent="0.3">
      <c r="A105" t="s">
        <v>72</v>
      </c>
      <c r="B105" t="s">
        <v>81</v>
      </c>
      <c r="C105" t="s">
        <v>82</v>
      </c>
      <c r="D105" t="s">
        <v>251</v>
      </c>
      <c r="E105" s="8">
        <v>289</v>
      </c>
      <c r="F105" s="8">
        <v>492.29</v>
      </c>
      <c r="G105" s="8">
        <v>243</v>
      </c>
    </row>
    <row r="106" spans="1:7" x14ac:dyDescent="0.3">
      <c r="A106" t="s">
        <v>72</v>
      </c>
      <c r="B106" t="s">
        <v>81</v>
      </c>
      <c r="C106" t="s">
        <v>82</v>
      </c>
      <c r="D106" t="s">
        <v>252</v>
      </c>
      <c r="E106" s="8">
        <v>311</v>
      </c>
      <c r="F106" s="8">
        <v>579.29999999999995</v>
      </c>
      <c r="G106" s="8">
        <v>269</v>
      </c>
    </row>
    <row r="107" spans="1:7" x14ac:dyDescent="0.3">
      <c r="A107" t="s">
        <v>72</v>
      </c>
      <c r="B107" t="s">
        <v>81</v>
      </c>
      <c r="C107" t="s">
        <v>82</v>
      </c>
      <c r="D107" t="s">
        <v>253</v>
      </c>
      <c r="E107" s="8">
        <v>297</v>
      </c>
      <c r="F107" s="8">
        <v>558.89</v>
      </c>
      <c r="G107" s="8">
        <v>332</v>
      </c>
    </row>
    <row r="108" spans="1:7" x14ac:dyDescent="0.3">
      <c r="A108" t="s">
        <v>72</v>
      </c>
      <c r="B108" t="s">
        <v>81</v>
      </c>
      <c r="C108" t="s">
        <v>82</v>
      </c>
      <c r="D108" t="s">
        <v>254</v>
      </c>
      <c r="E108" s="8">
        <v>959</v>
      </c>
      <c r="F108" s="8">
        <v>1450.23</v>
      </c>
      <c r="G108" s="8">
        <v>200</v>
      </c>
    </row>
    <row r="109" spans="1:7" x14ac:dyDescent="0.3">
      <c r="A109" t="s">
        <v>72</v>
      </c>
      <c r="B109" t="s">
        <v>81</v>
      </c>
      <c r="C109" t="s">
        <v>83</v>
      </c>
      <c r="D109" t="s">
        <v>255</v>
      </c>
      <c r="E109" s="8">
        <v>328</v>
      </c>
      <c r="F109" s="8">
        <v>549.98</v>
      </c>
      <c r="G109" s="8">
        <v>286</v>
      </c>
    </row>
    <row r="110" spans="1:7" x14ac:dyDescent="0.3">
      <c r="A110" t="s">
        <v>72</v>
      </c>
      <c r="B110" t="s">
        <v>81</v>
      </c>
      <c r="C110" t="s">
        <v>83</v>
      </c>
      <c r="D110" t="s">
        <v>256</v>
      </c>
      <c r="E110" s="8">
        <v>325</v>
      </c>
      <c r="F110" s="8">
        <v>479.32</v>
      </c>
      <c r="G110" s="8">
        <v>109</v>
      </c>
    </row>
    <row r="111" spans="1:7" x14ac:dyDescent="0.3">
      <c r="A111" t="s">
        <v>72</v>
      </c>
      <c r="B111" t="s">
        <v>81</v>
      </c>
      <c r="C111" t="s">
        <v>83</v>
      </c>
      <c r="D111" t="s">
        <v>257</v>
      </c>
      <c r="E111" s="8">
        <v>276</v>
      </c>
      <c r="F111" s="8">
        <v>515.68000000000006</v>
      </c>
      <c r="G111" s="8">
        <v>168</v>
      </c>
    </row>
    <row r="112" spans="1:7" x14ac:dyDescent="0.3">
      <c r="A112" t="s">
        <v>72</v>
      </c>
      <c r="B112" t="s">
        <v>81</v>
      </c>
      <c r="C112" t="s">
        <v>83</v>
      </c>
      <c r="D112" t="s">
        <v>258</v>
      </c>
      <c r="E112" s="8">
        <v>329</v>
      </c>
      <c r="F112" s="8">
        <v>610.27</v>
      </c>
      <c r="G112" s="8">
        <v>112</v>
      </c>
    </row>
    <row r="113" spans="1:7" x14ac:dyDescent="0.3">
      <c r="A113" t="s">
        <v>72</v>
      </c>
      <c r="B113" t="s">
        <v>81</v>
      </c>
      <c r="C113" t="s">
        <v>83</v>
      </c>
      <c r="D113" t="s">
        <v>259</v>
      </c>
      <c r="E113" s="8">
        <v>317</v>
      </c>
      <c r="F113" s="8">
        <v>663.56999999999994</v>
      </c>
      <c r="G113" s="8">
        <v>234</v>
      </c>
    </row>
    <row r="114" spans="1:7" x14ac:dyDescent="0.3">
      <c r="A114" t="s">
        <v>72</v>
      </c>
      <c r="B114" t="s">
        <v>81</v>
      </c>
      <c r="C114" t="s">
        <v>84</v>
      </c>
      <c r="D114" t="s">
        <v>260</v>
      </c>
      <c r="E114" s="8">
        <v>279</v>
      </c>
      <c r="F114" s="8">
        <v>522.47</v>
      </c>
      <c r="G114" s="8">
        <v>229</v>
      </c>
    </row>
    <row r="115" spans="1:7" x14ac:dyDescent="0.3">
      <c r="A115" t="s">
        <v>72</v>
      </c>
      <c r="B115" t="s">
        <v>81</v>
      </c>
      <c r="C115" t="s">
        <v>84</v>
      </c>
      <c r="D115" t="s">
        <v>261</v>
      </c>
      <c r="E115" s="8">
        <v>557</v>
      </c>
      <c r="F115" s="8">
        <v>1222.81</v>
      </c>
      <c r="G115" s="8">
        <v>668</v>
      </c>
    </row>
    <row r="116" spans="1:7" x14ac:dyDescent="0.3">
      <c r="A116" t="s">
        <v>72</v>
      </c>
      <c r="B116" t="s">
        <v>81</v>
      </c>
      <c r="C116" t="s">
        <v>84</v>
      </c>
      <c r="D116" t="s">
        <v>262</v>
      </c>
      <c r="E116" s="8">
        <v>446</v>
      </c>
      <c r="F116" s="8">
        <v>779.7</v>
      </c>
      <c r="G116" s="8">
        <v>382</v>
      </c>
    </row>
    <row r="117" spans="1:7" x14ac:dyDescent="0.3">
      <c r="A117" t="s">
        <v>72</v>
      </c>
      <c r="B117" t="s">
        <v>81</v>
      </c>
      <c r="C117" t="s">
        <v>84</v>
      </c>
      <c r="D117" t="s">
        <v>263</v>
      </c>
      <c r="E117" s="8">
        <v>1324</v>
      </c>
      <c r="F117" s="8">
        <v>2067.2600000000002</v>
      </c>
      <c r="G117" s="8">
        <v>1074</v>
      </c>
    </row>
    <row r="118" spans="1:7" x14ac:dyDescent="0.3">
      <c r="A118" t="s">
        <v>72</v>
      </c>
      <c r="B118" t="s">
        <v>81</v>
      </c>
      <c r="C118" t="s">
        <v>84</v>
      </c>
      <c r="D118" t="s">
        <v>264</v>
      </c>
      <c r="E118" s="8">
        <v>396</v>
      </c>
      <c r="F118" s="8">
        <v>746.56999999999994</v>
      </c>
      <c r="G118" s="8">
        <v>439</v>
      </c>
    </row>
    <row r="119" spans="1:7" x14ac:dyDescent="0.3">
      <c r="A119" t="s">
        <v>72</v>
      </c>
      <c r="B119" t="s">
        <v>81</v>
      </c>
      <c r="C119" t="s">
        <v>84</v>
      </c>
      <c r="D119" t="s">
        <v>265</v>
      </c>
      <c r="E119" s="8">
        <v>260</v>
      </c>
      <c r="F119" s="8">
        <v>456.47</v>
      </c>
      <c r="G119" s="8">
        <v>143</v>
      </c>
    </row>
    <row r="120" spans="1:7" x14ac:dyDescent="0.3">
      <c r="A120" t="s">
        <v>72</v>
      </c>
      <c r="B120" t="s">
        <v>81</v>
      </c>
      <c r="C120" t="s">
        <v>85</v>
      </c>
      <c r="D120" t="s">
        <v>266</v>
      </c>
      <c r="E120" s="8">
        <v>376</v>
      </c>
      <c r="F120" s="8">
        <v>718.9</v>
      </c>
      <c r="G120" s="8">
        <v>257</v>
      </c>
    </row>
    <row r="121" spans="1:7" x14ac:dyDescent="0.3">
      <c r="A121" t="s">
        <v>72</v>
      </c>
      <c r="B121" t="s">
        <v>81</v>
      </c>
      <c r="C121" t="s">
        <v>85</v>
      </c>
      <c r="D121" t="s">
        <v>267</v>
      </c>
      <c r="E121" s="8">
        <v>1014</v>
      </c>
      <c r="F121" s="8">
        <v>1674.8600000000001</v>
      </c>
      <c r="G121" s="8">
        <v>549</v>
      </c>
    </row>
    <row r="122" spans="1:7" x14ac:dyDescent="0.3">
      <c r="A122" t="s">
        <v>72</v>
      </c>
      <c r="B122" t="s">
        <v>81</v>
      </c>
      <c r="C122" t="s">
        <v>86</v>
      </c>
      <c r="D122" t="s">
        <v>268</v>
      </c>
      <c r="E122" s="8">
        <v>299</v>
      </c>
      <c r="F122" s="8">
        <v>477.45</v>
      </c>
      <c r="G122" s="8">
        <v>143</v>
      </c>
    </row>
    <row r="123" spans="1:7" x14ac:dyDescent="0.3">
      <c r="A123" t="s">
        <v>72</v>
      </c>
      <c r="B123" t="s">
        <v>81</v>
      </c>
      <c r="C123" t="s">
        <v>86</v>
      </c>
      <c r="D123" t="s">
        <v>269</v>
      </c>
      <c r="E123" s="8">
        <v>577</v>
      </c>
      <c r="F123" s="8">
        <v>975.51</v>
      </c>
      <c r="G123" s="8">
        <v>681</v>
      </c>
    </row>
    <row r="124" spans="1:7" x14ac:dyDescent="0.3">
      <c r="A124" t="s">
        <v>72</v>
      </c>
      <c r="B124" t="s">
        <v>81</v>
      </c>
      <c r="C124" t="s">
        <v>87</v>
      </c>
      <c r="D124" t="s">
        <v>270</v>
      </c>
      <c r="E124" s="8">
        <v>324</v>
      </c>
      <c r="F124" s="8">
        <v>530.82999999999993</v>
      </c>
      <c r="G124" s="8">
        <v>208</v>
      </c>
    </row>
    <row r="125" spans="1:7" x14ac:dyDescent="0.3">
      <c r="A125" t="s">
        <v>72</v>
      </c>
      <c r="B125" t="s">
        <v>81</v>
      </c>
      <c r="C125" t="s">
        <v>87</v>
      </c>
      <c r="D125" t="s">
        <v>271</v>
      </c>
      <c r="E125" s="8">
        <v>736</v>
      </c>
      <c r="F125" s="8">
        <v>1302.73</v>
      </c>
      <c r="G125" s="8">
        <v>300</v>
      </c>
    </row>
    <row r="126" spans="1:7" x14ac:dyDescent="0.3">
      <c r="A126" t="s">
        <v>72</v>
      </c>
      <c r="B126" t="s">
        <v>81</v>
      </c>
      <c r="C126" t="s">
        <v>87</v>
      </c>
      <c r="D126" t="s">
        <v>272</v>
      </c>
      <c r="E126" s="8">
        <v>545</v>
      </c>
      <c r="F126" s="8">
        <v>970.08</v>
      </c>
      <c r="G126" s="8">
        <v>341</v>
      </c>
    </row>
    <row r="127" spans="1:7" x14ac:dyDescent="0.3">
      <c r="A127" t="s">
        <v>72</v>
      </c>
      <c r="B127" t="s">
        <v>81</v>
      </c>
      <c r="C127" t="s">
        <v>87</v>
      </c>
      <c r="D127" t="s">
        <v>273</v>
      </c>
      <c r="E127" s="8">
        <v>384</v>
      </c>
      <c r="F127" s="8">
        <v>665.55</v>
      </c>
      <c r="G127" s="8">
        <v>417</v>
      </c>
    </row>
    <row r="128" spans="1:7" x14ac:dyDescent="0.3">
      <c r="A128" t="s">
        <v>72</v>
      </c>
      <c r="B128" t="s">
        <v>81</v>
      </c>
      <c r="C128" t="s">
        <v>87</v>
      </c>
      <c r="D128" t="s">
        <v>274</v>
      </c>
      <c r="E128" s="8">
        <v>1296</v>
      </c>
      <c r="F128" s="8">
        <v>2293</v>
      </c>
      <c r="G128" s="8">
        <v>782</v>
      </c>
    </row>
    <row r="129" spans="1:7" x14ac:dyDescent="0.3">
      <c r="A129" t="s">
        <v>72</v>
      </c>
      <c r="B129" t="s">
        <v>81</v>
      </c>
      <c r="C129" t="s">
        <v>88</v>
      </c>
      <c r="D129" t="s">
        <v>275</v>
      </c>
      <c r="E129" s="8">
        <v>210</v>
      </c>
      <c r="F129" s="8">
        <v>362.15</v>
      </c>
      <c r="G129" s="8">
        <v>161</v>
      </c>
    </row>
    <row r="130" spans="1:7" x14ac:dyDescent="0.3">
      <c r="A130" t="s">
        <v>72</v>
      </c>
      <c r="B130" t="s">
        <v>89</v>
      </c>
      <c r="C130" t="s">
        <v>90</v>
      </c>
      <c r="D130" t="s">
        <v>276</v>
      </c>
      <c r="E130" s="8">
        <v>225</v>
      </c>
      <c r="F130" s="8">
        <v>599.11</v>
      </c>
      <c r="G130" s="8">
        <v>239</v>
      </c>
    </row>
    <row r="131" spans="1:7" x14ac:dyDescent="0.3">
      <c r="A131" t="s">
        <v>72</v>
      </c>
      <c r="B131" t="s">
        <v>89</v>
      </c>
      <c r="C131" t="s">
        <v>90</v>
      </c>
      <c r="D131" t="s">
        <v>277</v>
      </c>
      <c r="E131" s="8">
        <v>164</v>
      </c>
      <c r="F131" s="8">
        <v>471.82</v>
      </c>
      <c r="G131" s="8">
        <v>224</v>
      </c>
    </row>
    <row r="132" spans="1:7" x14ac:dyDescent="0.3">
      <c r="A132" t="s">
        <v>72</v>
      </c>
      <c r="B132" t="s">
        <v>89</v>
      </c>
      <c r="C132" t="s">
        <v>90</v>
      </c>
      <c r="D132" t="s">
        <v>278</v>
      </c>
      <c r="E132" s="8">
        <v>578</v>
      </c>
      <c r="F132" s="8">
        <v>1658.98</v>
      </c>
      <c r="G132" s="8">
        <v>772</v>
      </c>
    </row>
    <row r="133" spans="1:7" x14ac:dyDescent="0.3">
      <c r="A133" t="s">
        <v>72</v>
      </c>
      <c r="B133" t="s">
        <v>89</v>
      </c>
      <c r="C133" t="s">
        <v>90</v>
      </c>
      <c r="D133" t="s">
        <v>279</v>
      </c>
      <c r="E133" s="8">
        <v>174</v>
      </c>
      <c r="F133" s="8">
        <v>477.8</v>
      </c>
      <c r="G133" s="8">
        <v>195</v>
      </c>
    </row>
    <row r="134" spans="1:7" x14ac:dyDescent="0.3">
      <c r="A134" t="s">
        <v>72</v>
      </c>
      <c r="B134" t="s">
        <v>89</v>
      </c>
      <c r="C134" t="s">
        <v>90</v>
      </c>
      <c r="D134" t="s">
        <v>280</v>
      </c>
      <c r="E134" s="8">
        <v>156</v>
      </c>
      <c r="F134" s="8">
        <v>440.64</v>
      </c>
      <c r="G134" s="8">
        <v>142</v>
      </c>
    </row>
    <row r="135" spans="1:7" x14ac:dyDescent="0.3">
      <c r="A135" t="s">
        <v>72</v>
      </c>
      <c r="B135" t="s">
        <v>89</v>
      </c>
      <c r="C135" t="s">
        <v>90</v>
      </c>
      <c r="D135" t="s">
        <v>281</v>
      </c>
      <c r="E135" s="8">
        <v>503</v>
      </c>
      <c r="F135" s="8">
        <v>1392.66</v>
      </c>
      <c r="G135" s="8">
        <v>342</v>
      </c>
    </row>
    <row r="136" spans="1:7" x14ac:dyDescent="0.3">
      <c r="A136" t="s">
        <v>72</v>
      </c>
      <c r="B136" t="s">
        <v>89</v>
      </c>
      <c r="C136" t="s">
        <v>90</v>
      </c>
      <c r="D136" t="s">
        <v>282</v>
      </c>
      <c r="E136" s="8">
        <v>245</v>
      </c>
      <c r="F136" s="8">
        <v>694.97</v>
      </c>
      <c r="G136" s="8">
        <v>174</v>
      </c>
    </row>
    <row r="137" spans="1:7" x14ac:dyDescent="0.3">
      <c r="A137" t="s">
        <v>72</v>
      </c>
      <c r="B137" t="s">
        <v>89</v>
      </c>
      <c r="C137" t="s">
        <v>91</v>
      </c>
      <c r="D137" t="s">
        <v>283</v>
      </c>
      <c r="E137" s="8">
        <v>157</v>
      </c>
      <c r="F137" s="8">
        <v>436.11</v>
      </c>
      <c r="G137" s="8">
        <v>148</v>
      </c>
    </row>
    <row r="138" spans="1:7" x14ac:dyDescent="0.3">
      <c r="A138" t="s">
        <v>72</v>
      </c>
      <c r="B138" t="s">
        <v>89</v>
      </c>
      <c r="C138" t="s">
        <v>91</v>
      </c>
      <c r="D138" t="s">
        <v>284</v>
      </c>
      <c r="E138" s="8">
        <v>290</v>
      </c>
      <c r="F138" s="8">
        <v>838.93</v>
      </c>
      <c r="G138" s="8">
        <v>242</v>
      </c>
    </row>
    <row r="139" spans="1:7" x14ac:dyDescent="0.3">
      <c r="A139" t="s">
        <v>72</v>
      </c>
      <c r="B139" t="s">
        <v>89</v>
      </c>
      <c r="C139" t="s">
        <v>91</v>
      </c>
      <c r="D139" t="s">
        <v>285</v>
      </c>
      <c r="E139" s="8">
        <v>452</v>
      </c>
      <c r="F139" s="8">
        <v>1245.19</v>
      </c>
      <c r="G139" s="8">
        <v>399</v>
      </c>
    </row>
    <row r="140" spans="1:7" x14ac:dyDescent="0.3">
      <c r="A140" t="s">
        <v>72</v>
      </c>
      <c r="B140" t="s">
        <v>89</v>
      </c>
      <c r="C140" t="s">
        <v>91</v>
      </c>
      <c r="D140" t="s">
        <v>286</v>
      </c>
      <c r="E140" s="8">
        <v>157</v>
      </c>
      <c r="F140" s="8">
        <v>452.11</v>
      </c>
      <c r="G140" s="8">
        <v>390</v>
      </c>
    </row>
    <row r="141" spans="1:7" x14ac:dyDescent="0.3">
      <c r="A141" t="s">
        <v>72</v>
      </c>
      <c r="B141" t="s">
        <v>89</v>
      </c>
      <c r="C141" t="s">
        <v>91</v>
      </c>
      <c r="D141" t="s">
        <v>287</v>
      </c>
      <c r="E141" s="8">
        <v>185</v>
      </c>
      <c r="F141" s="8">
        <v>529.32999999999993</v>
      </c>
      <c r="G141" s="8">
        <v>151</v>
      </c>
    </row>
    <row r="142" spans="1:7" x14ac:dyDescent="0.3">
      <c r="A142" t="s">
        <v>72</v>
      </c>
      <c r="B142" t="s">
        <v>89</v>
      </c>
      <c r="C142" t="s">
        <v>92</v>
      </c>
      <c r="D142" t="s">
        <v>288</v>
      </c>
      <c r="E142" s="8">
        <v>239</v>
      </c>
      <c r="F142" s="8">
        <v>656.71</v>
      </c>
      <c r="G142" s="8">
        <v>306</v>
      </c>
    </row>
    <row r="143" spans="1:7" x14ac:dyDescent="0.3">
      <c r="A143" t="s">
        <v>72</v>
      </c>
      <c r="B143" t="s">
        <v>89</v>
      </c>
      <c r="C143" t="s">
        <v>92</v>
      </c>
      <c r="D143" t="s">
        <v>289</v>
      </c>
      <c r="E143" s="8">
        <v>372</v>
      </c>
      <c r="F143" s="8">
        <v>1060.6399999999999</v>
      </c>
      <c r="G143" s="8">
        <v>362</v>
      </c>
    </row>
    <row r="144" spans="1:7" x14ac:dyDescent="0.3">
      <c r="A144" t="s">
        <v>72</v>
      </c>
      <c r="B144" t="s">
        <v>89</v>
      </c>
      <c r="C144" t="s">
        <v>92</v>
      </c>
      <c r="D144" t="s">
        <v>290</v>
      </c>
      <c r="E144" s="8">
        <v>748</v>
      </c>
      <c r="F144" s="8">
        <v>2086.59</v>
      </c>
      <c r="G144" s="8">
        <v>639</v>
      </c>
    </row>
    <row r="145" spans="1:7" x14ac:dyDescent="0.3">
      <c r="A145" t="s">
        <v>72</v>
      </c>
      <c r="B145" t="s">
        <v>89</v>
      </c>
      <c r="C145" t="s">
        <v>92</v>
      </c>
      <c r="D145" t="s">
        <v>291</v>
      </c>
      <c r="E145" s="8">
        <v>274</v>
      </c>
      <c r="F145" s="8">
        <v>768.92</v>
      </c>
      <c r="G145" s="8">
        <v>350</v>
      </c>
    </row>
    <row r="146" spans="1:7" x14ac:dyDescent="0.3">
      <c r="A146" t="s">
        <v>72</v>
      </c>
      <c r="B146" t="s">
        <v>89</v>
      </c>
      <c r="C146" t="s">
        <v>92</v>
      </c>
      <c r="D146" t="s">
        <v>292</v>
      </c>
      <c r="E146" s="8">
        <v>453</v>
      </c>
      <c r="F146" s="8">
        <v>1285.82</v>
      </c>
      <c r="G146" s="8">
        <v>403</v>
      </c>
    </row>
    <row r="147" spans="1:7" x14ac:dyDescent="0.3">
      <c r="A147" t="s">
        <v>72</v>
      </c>
      <c r="B147" t="s">
        <v>89</v>
      </c>
      <c r="C147" t="s">
        <v>92</v>
      </c>
      <c r="D147" t="s">
        <v>293</v>
      </c>
      <c r="E147" s="8">
        <v>527</v>
      </c>
      <c r="F147" s="8">
        <v>1529.94</v>
      </c>
      <c r="G147" s="8">
        <v>417</v>
      </c>
    </row>
    <row r="148" spans="1:7" x14ac:dyDescent="0.3">
      <c r="A148" t="s">
        <v>72</v>
      </c>
      <c r="B148" t="s">
        <v>89</v>
      </c>
      <c r="C148" t="s">
        <v>92</v>
      </c>
      <c r="D148" t="s">
        <v>294</v>
      </c>
      <c r="E148" s="8">
        <v>735</v>
      </c>
      <c r="F148" s="8">
        <v>2061.87</v>
      </c>
      <c r="G148" s="8">
        <v>904</v>
      </c>
    </row>
    <row r="149" spans="1:7" x14ac:dyDescent="0.3">
      <c r="A149" t="s">
        <v>72</v>
      </c>
      <c r="B149" t="s">
        <v>89</v>
      </c>
      <c r="C149" t="s">
        <v>93</v>
      </c>
      <c r="D149" t="s">
        <v>295</v>
      </c>
      <c r="E149" s="8">
        <v>200</v>
      </c>
      <c r="F149" s="8">
        <v>570.81999999999994</v>
      </c>
      <c r="G149" s="8">
        <v>254</v>
      </c>
    </row>
    <row r="150" spans="1:7" x14ac:dyDescent="0.3">
      <c r="A150" t="s">
        <v>72</v>
      </c>
      <c r="B150" t="s">
        <v>89</v>
      </c>
      <c r="C150" t="s">
        <v>93</v>
      </c>
      <c r="D150" t="s">
        <v>296</v>
      </c>
      <c r="E150" s="8">
        <v>168</v>
      </c>
      <c r="F150" s="8">
        <v>478.59000000000003</v>
      </c>
      <c r="G150" s="8">
        <v>374</v>
      </c>
    </row>
    <row r="151" spans="1:7" x14ac:dyDescent="0.3">
      <c r="A151" t="s">
        <v>72</v>
      </c>
      <c r="B151" t="s">
        <v>89</v>
      </c>
      <c r="C151" t="s">
        <v>93</v>
      </c>
      <c r="D151" t="s">
        <v>297</v>
      </c>
      <c r="E151" s="8">
        <v>584</v>
      </c>
      <c r="F151" s="8">
        <v>1611.27</v>
      </c>
      <c r="G151" s="8">
        <v>553</v>
      </c>
    </row>
    <row r="152" spans="1:7" x14ac:dyDescent="0.3">
      <c r="A152" t="s">
        <v>72</v>
      </c>
      <c r="B152" t="s">
        <v>89</v>
      </c>
      <c r="C152" t="s">
        <v>93</v>
      </c>
      <c r="D152" t="s">
        <v>298</v>
      </c>
      <c r="E152" s="8">
        <v>306</v>
      </c>
      <c r="F152" s="8">
        <v>863.11</v>
      </c>
      <c r="G152" s="8">
        <v>401</v>
      </c>
    </row>
    <row r="153" spans="1:7" x14ac:dyDescent="0.3">
      <c r="A153" t="s">
        <v>72</v>
      </c>
      <c r="B153" t="s">
        <v>89</v>
      </c>
      <c r="C153" t="s">
        <v>93</v>
      </c>
      <c r="D153" t="s">
        <v>299</v>
      </c>
      <c r="E153" s="8">
        <v>260</v>
      </c>
      <c r="F153" s="8">
        <v>706.58999999999992</v>
      </c>
      <c r="G153" s="8">
        <v>259</v>
      </c>
    </row>
    <row r="154" spans="1:7" x14ac:dyDescent="0.3">
      <c r="A154" t="s">
        <v>72</v>
      </c>
      <c r="B154" t="s">
        <v>89</v>
      </c>
      <c r="C154" t="s">
        <v>93</v>
      </c>
      <c r="D154" t="s">
        <v>300</v>
      </c>
      <c r="E154" s="8">
        <v>214</v>
      </c>
      <c r="F154" s="8">
        <v>599.46</v>
      </c>
      <c r="G154" s="8">
        <v>248</v>
      </c>
    </row>
    <row r="155" spans="1:7" x14ac:dyDescent="0.3">
      <c r="A155" t="s">
        <v>72</v>
      </c>
      <c r="B155" t="s">
        <v>89</v>
      </c>
      <c r="C155" t="s">
        <v>93</v>
      </c>
      <c r="D155" t="s">
        <v>301</v>
      </c>
      <c r="E155" s="8">
        <v>244</v>
      </c>
      <c r="F155" s="8">
        <v>672.38</v>
      </c>
      <c r="G155" s="8">
        <v>235</v>
      </c>
    </row>
    <row r="156" spans="1:7" x14ac:dyDescent="0.3">
      <c r="A156" t="s">
        <v>72</v>
      </c>
      <c r="B156" t="s">
        <v>89</v>
      </c>
      <c r="C156" t="s">
        <v>94</v>
      </c>
      <c r="D156" t="s">
        <v>302</v>
      </c>
      <c r="E156" s="8">
        <v>355</v>
      </c>
      <c r="F156" s="8">
        <v>970.11</v>
      </c>
      <c r="G156" s="8">
        <v>330</v>
      </c>
    </row>
    <row r="157" spans="1:7" x14ac:dyDescent="0.3">
      <c r="A157" t="s">
        <v>72</v>
      </c>
      <c r="B157" t="s">
        <v>89</v>
      </c>
      <c r="C157" t="s">
        <v>94</v>
      </c>
      <c r="D157" t="s">
        <v>303</v>
      </c>
      <c r="E157" s="8">
        <v>182</v>
      </c>
      <c r="F157" s="8">
        <v>509.98</v>
      </c>
      <c r="G157" s="8">
        <v>248</v>
      </c>
    </row>
    <row r="158" spans="1:7" x14ac:dyDescent="0.3">
      <c r="A158" t="s">
        <v>72</v>
      </c>
      <c r="B158" t="s">
        <v>89</v>
      </c>
      <c r="C158" t="s">
        <v>94</v>
      </c>
      <c r="D158" t="s">
        <v>304</v>
      </c>
      <c r="E158" s="8">
        <v>241</v>
      </c>
      <c r="F158" s="8">
        <v>673.6</v>
      </c>
      <c r="G158" s="8">
        <v>245</v>
      </c>
    </row>
    <row r="159" spans="1:7" x14ac:dyDescent="0.3">
      <c r="A159" t="s">
        <v>72</v>
      </c>
      <c r="B159" t="s">
        <v>89</v>
      </c>
      <c r="C159" t="s">
        <v>94</v>
      </c>
      <c r="D159" t="s">
        <v>305</v>
      </c>
      <c r="E159" s="8">
        <v>547</v>
      </c>
      <c r="F159" s="8">
        <v>1509.03</v>
      </c>
      <c r="G159" s="8">
        <v>372</v>
      </c>
    </row>
    <row r="160" spans="1:7" x14ac:dyDescent="0.3">
      <c r="A160" t="s">
        <v>72</v>
      </c>
      <c r="B160" t="s">
        <v>89</v>
      </c>
      <c r="C160" t="s">
        <v>94</v>
      </c>
      <c r="D160" t="s">
        <v>306</v>
      </c>
      <c r="E160" s="8">
        <v>326</v>
      </c>
      <c r="F160" s="8">
        <v>893.57999999999993</v>
      </c>
      <c r="G160" s="8">
        <v>260</v>
      </c>
    </row>
    <row r="161" spans="1:7" x14ac:dyDescent="0.3">
      <c r="A161" t="s">
        <v>72</v>
      </c>
      <c r="B161" t="s">
        <v>89</v>
      </c>
      <c r="C161" t="s">
        <v>94</v>
      </c>
      <c r="D161" t="s">
        <v>307</v>
      </c>
      <c r="E161" s="8">
        <v>216</v>
      </c>
      <c r="F161" s="8">
        <v>589.54</v>
      </c>
      <c r="G161" s="8">
        <v>159</v>
      </c>
    </row>
    <row r="162" spans="1:7" x14ac:dyDescent="0.3">
      <c r="A162" t="s">
        <v>72</v>
      </c>
      <c r="B162" t="s">
        <v>89</v>
      </c>
      <c r="C162" t="s">
        <v>94</v>
      </c>
      <c r="D162" t="s">
        <v>308</v>
      </c>
      <c r="E162" s="8">
        <v>268</v>
      </c>
      <c r="F162" s="8">
        <v>724.83</v>
      </c>
      <c r="G162" s="8">
        <v>133</v>
      </c>
    </row>
    <row r="163" spans="1:7" x14ac:dyDescent="0.3">
      <c r="A163" t="s">
        <v>72</v>
      </c>
      <c r="B163" t="s">
        <v>89</v>
      </c>
      <c r="C163" t="s">
        <v>94</v>
      </c>
      <c r="D163" t="s">
        <v>309</v>
      </c>
      <c r="E163" s="8">
        <v>351</v>
      </c>
      <c r="F163" s="8">
        <v>1014.0799999999999</v>
      </c>
      <c r="G163" s="8">
        <v>301</v>
      </c>
    </row>
    <row r="164" spans="1:7" x14ac:dyDescent="0.3">
      <c r="A164" t="s">
        <v>72</v>
      </c>
      <c r="B164" t="s">
        <v>89</v>
      </c>
      <c r="C164" t="s">
        <v>94</v>
      </c>
      <c r="D164" t="s">
        <v>310</v>
      </c>
      <c r="E164" s="8">
        <v>222</v>
      </c>
      <c r="F164" s="8">
        <v>643.16999999999996</v>
      </c>
      <c r="G164" s="8">
        <v>344</v>
      </c>
    </row>
    <row r="165" spans="1:7" x14ac:dyDescent="0.3">
      <c r="A165" t="s">
        <v>72</v>
      </c>
      <c r="B165" t="s">
        <v>89</v>
      </c>
      <c r="C165" t="s">
        <v>95</v>
      </c>
      <c r="D165" t="s">
        <v>311</v>
      </c>
      <c r="E165" s="8">
        <v>200</v>
      </c>
      <c r="F165" s="8">
        <v>575.14</v>
      </c>
      <c r="G165" s="8">
        <v>234</v>
      </c>
    </row>
    <row r="166" spans="1:7" x14ac:dyDescent="0.3">
      <c r="A166" t="s">
        <v>72</v>
      </c>
      <c r="B166" t="s">
        <v>89</v>
      </c>
      <c r="C166" t="s">
        <v>95</v>
      </c>
      <c r="D166" t="s">
        <v>312</v>
      </c>
      <c r="E166" s="8">
        <v>456</v>
      </c>
      <c r="F166" s="8">
        <v>1316.82</v>
      </c>
      <c r="G166" s="8">
        <v>356</v>
      </c>
    </row>
    <row r="167" spans="1:7" x14ac:dyDescent="0.3">
      <c r="A167" t="s">
        <v>72</v>
      </c>
      <c r="B167" t="s">
        <v>89</v>
      </c>
      <c r="C167" t="s">
        <v>95</v>
      </c>
      <c r="D167" t="s">
        <v>313</v>
      </c>
      <c r="E167" s="8">
        <v>194</v>
      </c>
      <c r="F167" s="8">
        <v>586.47</v>
      </c>
      <c r="G167" s="8">
        <v>167</v>
      </c>
    </row>
    <row r="168" spans="1:7" x14ac:dyDescent="0.3">
      <c r="A168" t="s">
        <v>72</v>
      </c>
      <c r="B168" t="s">
        <v>89</v>
      </c>
      <c r="C168" t="s">
        <v>95</v>
      </c>
      <c r="D168" t="s">
        <v>314</v>
      </c>
      <c r="E168" s="8">
        <v>325</v>
      </c>
      <c r="F168" s="8">
        <v>826.7</v>
      </c>
      <c r="G168" s="8">
        <v>163</v>
      </c>
    </row>
    <row r="169" spans="1:7" x14ac:dyDescent="0.3">
      <c r="A169" t="s">
        <v>72</v>
      </c>
      <c r="B169" t="s">
        <v>89</v>
      </c>
      <c r="C169" t="s">
        <v>95</v>
      </c>
      <c r="D169" t="s">
        <v>315</v>
      </c>
      <c r="E169" s="8">
        <v>208</v>
      </c>
      <c r="F169" s="8">
        <v>584.51</v>
      </c>
      <c r="G169" s="8">
        <v>295</v>
      </c>
    </row>
    <row r="170" spans="1:7" x14ac:dyDescent="0.3">
      <c r="A170" t="s">
        <v>72</v>
      </c>
      <c r="B170" t="s">
        <v>89</v>
      </c>
      <c r="C170" t="s">
        <v>95</v>
      </c>
      <c r="D170" t="s">
        <v>316</v>
      </c>
      <c r="E170" s="8">
        <v>160</v>
      </c>
      <c r="F170" s="8">
        <v>456.9</v>
      </c>
      <c r="G170" s="8">
        <v>261</v>
      </c>
    </row>
    <row r="171" spans="1:7" x14ac:dyDescent="0.3">
      <c r="A171" t="s">
        <v>72</v>
      </c>
      <c r="B171" t="s">
        <v>89</v>
      </c>
      <c r="C171" t="s">
        <v>95</v>
      </c>
      <c r="D171" t="s">
        <v>317</v>
      </c>
      <c r="E171" s="8">
        <v>325</v>
      </c>
      <c r="F171" s="8">
        <v>823.66</v>
      </c>
      <c r="G171" s="8">
        <v>493</v>
      </c>
    </row>
    <row r="172" spans="1:7" x14ac:dyDescent="0.3">
      <c r="A172" t="s">
        <v>72</v>
      </c>
      <c r="B172" t="s">
        <v>89</v>
      </c>
      <c r="C172" t="s">
        <v>95</v>
      </c>
      <c r="D172" t="s">
        <v>318</v>
      </c>
      <c r="E172" s="8">
        <v>340</v>
      </c>
      <c r="F172" s="8">
        <v>999.29</v>
      </c>
      <c r="G172" s="8">
        <v>328</v>
      </c>
    </row>
    <row r="173" spans="1:7" x14ac:dyDescent="0.3">
      <c r="A173" t="s">
        <v>72</v>
      </c>
      <c r="B173" t="s">
        <v>89</v>
      </c>
      <c r="C173" t="s">
        <v>95</v>
      </c>
      <c r="D173" t="s">
        <v>319</v>
      </c>
      <c r="E173" s="8">
        <v>182</v>
      </c>
      <c r="F173" s="8">
        <v>512.94000000000005</v>
      </c>
      <c r="G173" s="8">
        <v>209</v>
      </c>
    </row>
    <row r="174" spans="1:7" x14ac:dyDescent="0.3">
      <c r="A174" t="s">
        <v>72</v>
      </c>
      <c r="B174" t="s">
        <v>96</v>
      </c>
      <c r="C174" t="s">
        <v>97</v>
      </c>
      <c r="D174" t="s">
        <v>320</v>
      </c>
      <c r="E174" s="8">
        <v>200</v>
      </c>
      <c r="F174" s="8">
        <v>565.4</v>
      </c>
      <c r="G174" s="8">
        <v>232</v>
      </c>
    </row>
    <row r="175" spans="1:7" x14ac:dyDescent="0.3">
      <c r="A175" t="s">
        <v>72</v>
      </c>
      <c r="B175" t="s">
        <v>96</v>
      </c>
      <c r="C175" t="s">
        <v>97</v>
      </c>
      <c r="D175" t="s">
        <v>321</v>
      </c>
      <c r="E175" s="8">
        <v>254</v>
      </c>
      <c r="F175" s="8">
        <v>727.43999999999994</v>
      </c>
      <c r="G175" s="8">
        <v>338</v>
      </c>
    </row>
    <row r="176" spans="1:7" x14ac:dyDescent="0.3">
      <c r="A176" t="s">
        <v>72</v>
      </c>
      <c r="B176" t="s">
        <v>96</v>
      </c>
      <c r="C176" t="s">
        <v>97</v>
      </c>
      <c r="D176" t="s">
        <v>322</v>
      </c>
      <c r="E176" s="8">
        <v>229</v>
      </c>
      <c r="F176" s="8">
        <v>642.99</v>
      </c>
      <c r="G176" s="8">
        <v>347</v>
      </c>
    </row>
    <row r="177" spans="1:7" x14ac:dyDescent="0.3">
      <c r="A177" t="s">
        <v>72</v>
      </c>
      <c r="B177" t="s">
        <v>96</v>
      </c>
      <c r="C177" t="s">
        <v>97</v>
      </c>
      <c r="D177" t="s">
        <v>323</v>
      </c>
      <c r="E177" s="8">
        <v>216</v>
      </c>
      <c r="F177" s="8">
        <v>642.55999999999995</v>
      </c>
      <c r="G177" s="8">
        <v>280</v>
      </c>
    </row>
    <row r="178" spans="1:7" x14ac:dyDescent="0.3">
      <c r="A178" t="s">
        <v>72</v>
      </c>
      <c r="B178" t="s">
        <v>96</v>
      </c>
      <c r="C178" t="s">
        <v>97</v>
      </c>
      <c r="D178" t="s">
        <v>324</v>
      </c>
      <c r="E178" s="8">
        <v>74</v>
      </c>
      <c r="F178" s="8">
        <v>237.53</v>
      </c>
      <c r="G178" s="8">
        <v>295</v>
      </c>
    </row>
    <row r="179" spans="1:7" x14ac:dyDescent="0.3">
      <c r="A179" t="s">
        <v>72</v>
      </c>
      <c r="B179" t="s">
        <v>96</v>
      </c>
      <c r="C179" t="s">
        <v>97</v>
      </c>
      <c r="D179" t="s">
        <v>325</v>
      </c>
      <c r="E179" s="8">
        <v>241</v>
      </c>
      <c r="F179" s="8">
        <v>685.06999999999994</v>
      </c>
      <c r="G179" s="8">
        <v>132</v>
      </c>
    </row>
    <row r="180" spans="1:7" x14ac:dyDescent="0.3">
      <c r="A180" t="s">
        <v>72</v>
      </c>
      <c r="B180" t="s">
        <v>96</v>
      </c>
      <c r="C180" t="s">
        <v>97</v>
      </c>
      <c r="D180" t="s">
        <v>326</v>
      </c>
      <c r="E180" s="8">
        <v>190</v>
      </c>
      <c r="F180" s="8">
        <v>537.79999999999995</v>
      </c>
      <c r="G180" s="8">
        <v>212</v>
      </c>
    </row>
    <row r="181" spans="1:7" x14ac:dyDescent="0.3">
      <c r="A181" t="s">
        <v>72</v>
      </c>
      <c r="B181" t="s">
        <v>98</v>
      </c>
      <c r="C181" t="s">
        <v>99</v>
      </c>
      <c r="D181" t="s">
        <v>327</v>
      </c>
      <c r="E181" s="8">
        <v>273</v>
      </c>
      <c r="F181" s="8">
        <v>518.37</v>
      </c>
      <c r="G181" s="8">
        <v>221</v>
      </c>
    </row>
    <row r="182" spans="1:7" x14ac:dyDescent="0.3">
      <c r="A182" t="s">
        <v>72</v>
      </c>
      <c r="B182" t="s">
        <v>98</v>
      </c>
      <c r="C182" t="s">
        <v>99</v>
      </c>
      <c r="D182" t="s">
        <v>328</v>
      </c>
      <c r="E182" s="8">
        <v>313</v>
      </c>
      <c r="F182" s="8">
        <v>595.23</v>
      </c>
      <c r="G182" s="8">
        <v>162</v>
      </c>
    </row>
    <row r="183" spans="1:7" x14ac:dyDescent="0.3">
      <c r="A183" t="s">
        <v>72</v>
      </c>
      <c r="B183" t="s">
        <v>98</v>
      </c>
      <c r="C183" t="s">
        <v>99</v>
      </c>
      <c r="D183" t="s">
        <v>329</v>
      </c>
      <c r="E183" s="8">
        <v>329</v>
      </c>
      <c r="F183" s="8">
        <v>518.89</v>
      </c>
      <c r="G183" s="8">
        <v>158</v>
      </c>
    </row>
    <row r="184" spans="1:7" x14ac:dyDescent="0.3">
      <c r="A184" t="s">
        <v>100</v>
      </c>
      <c r="B184" t="s">
        <v>101</v>
      </c>
      <c r="C184" t="s">
        <v>102</v>
      </c>
      <c r="D184" t="s">
        <v>330</v>
      </c>
      <c r="E184" s="8">
        <v>308</v>
      </c>
      <c r="F184" s="8">
        <v>516.21</v>
      </c>
      <c r="G184" s="8">
        <v>272</v>
      </c>
    </row>
    <row r="185" spans="1:7" x14ac:dyDescent="0.3">
      <c r="A185" t="s">
        <v>100</v>
      </c>
      <c r="B185" t="s">
        <v>101</v>
      </c>
      <c r="C185" t="s">
        <v>102</v>
      </c>
      <c r="D185" t="s">
        <v>331</v>
      </c>
      <c r="E185" s="8">
        <v>291</v>
      </c>
      <c r="F185" s="8">
        <v>516.1</v>
      </c>
      <c r="G185" s="8">
        <v>263</v>
      </c>
    </row>
    <row r="186" spans="1:7" x14ac:dyDescent="0.3">
      <c r="A186" t="s">
        <v>100</v>
      </c>
      <c r="B186" t="s">
        <v>101</v>
      </c>
      <c r="C186" t="s">
        <v>102</v>
      </c>
      <c r="D186" t="s">
        <v>332</v>
      </c>
      <c r="E186" s="8">
        <v>213</v>
      </c>
      <c r="F186" s="8">
        <v>351.84000000000003</v>
      </c>
      <c r="G186" s="8">
        <v>167</v>
      </c>
    </row>
    <row r="187" spans="1:7" x14ac:dyDescent="0.3">
      <c r="A187" t="s">
        <v>100</v>
      </c>
      <c r="B187" t="s">
        <v>101</v>
      </c>
      <c r="C187" t="s">
        <v>102</v>
      </c>
      <c r="D187" t="s">
        <v>333</v>
      </c>
      <c r="E187" s="8">
        <v>453</v>
      </c>
      <c r="F187" s="8">
        <v>742.77</v>
      </c>
      <c r="G187" s="8">
        <v>107</v>
      </c>
    </row>
    <row r="188" spans="1:7" x14ac:dyDescent="0.3">
      <c r="A188" t="s">
        <v>100</v>
      </c>
      <c r="B188" t="s">
        <v>101</v>
      </c>
      <c r="C188" t="s">
        <v>102</v>
      </c>
      <c r="D188" t="s">
        <v>334</v>
      </c>
      <c r="E188" s="8">
        <v>305</v>
      </c>
      <c r="F188" s="8">
        <v>546.57000000000005</v>
      </c>
      <c r="G188" s="8">
        <v>204</v>
      </c>
    </row>
    <row r="189" spans="1:7" x14ac:dyDescent="0.3">
      <c r="A189" t="s">
        <v>100</v>
      </c>
      <c r="B189" t="s">
        <v>103</v>
      </c>
      <c r="C189" t="s">
        <v>104</v>
      </c>
      <c r="D189" t="s">
        <v>335</v>
      </c>
      <c r="E189" s="8">
        <v>95</v>
      </c>
      <c r="F189" s="8">
        <v>201.88</v>
      </c>
      <c r="G189" s="8">
        <v>94</v>
      </c>
    </row>
    <row r="190" spans="1:7" x14ac:dyDescent="0.3">
      <c r="A190" t="s">
        <v>100</v>
      </c>
      <c r="B190" t="s">
        <v>103</v>
      </c>
      <c r="C190" t="s">
        <v>104</v>
      </c>
      <c r="D190" t="s">
        <v>336</v>
      </c>
      <c r="E190" s="8">
        <v>86</v>
      </c>
      <c r="F190" s="8">
        <v>189.7</v>
      </c>
      <c r="G190" s="8">
        <v>804</v>
      </c>
    </row>
    <row r="191" spans="1:7" x14ac:dyDescent="0.3">
      <c r="A191" t="s">
        <v>100</v>
      </c>
      <c r="B191" t="s">
        <v>103</v>
      </c>
      <c r="C191" t="s">
        <v>104</v>
      </c>
      <c r="D191" t="s">
        <v>337</v>
      </c>
      <c r="E191" s="8">
        <v>248</v>
      </c>
      <c r="F191" s="8">
        <v>540.16</v>
      </c>
      <c r="G191" s="8">
        <v>279</v>
      </c>
    </row>
    <row r="192" spans="1:7" x14ac:dyDescent="0.3">
      <c r="A192" t="s">
        <v>100</v>
      </c>
      <c r="B192" t="s">
        <v>103</v>
      </c>
      <c r="C192" t="s">
        <v>104</v>
      </c>
      <c r="D192" t="s">
        <v>338</v>
      </c>
      <c r="E192" s="8">
        <v>74</v>
      </c>
      <c r="F192" s="8">
        <v>191.54</v>
      </c>
      <c r="G192" s="8">
        <v>513</v>
      </c>
    </row>
    <row r="193" spans="1:7" x14ac:dyDescent="0.3">
      <c r="A193" t="s">
        <v>100</v>
      </c>
      <c r="B193" t="s">
        <v>103</v>
      </c>
      <c r="C193" t="s">
        <v>104</v>
      </c>
      <c r="D193" t="s">
        <v>339</v>
      </c>
      <c r="E193" s="8">
        <v>353</v>
      </c>
      <c r="F193" s="8">
        <v>759.87</v>
      </c>
      <c r="G193" s="8">
        <v>737</v>
      </c>
    </row>
    <row r="194" spans="1:7" x14ac:dyDescent="0.3">
      <c r="A194" t="s">
        <v>100</v>
      </c>
      <c r="B194" t="s">
        <v>103</v>
      </c>
      <c r="C194" t="s">
        <v>104</v>
      </c>
      <c r="D194" t="s">
        <v>340</v>
      </c>
      <c r="E194" s="8">
        <v>69</v>
      </c>
      <c r="F194" s="8">
        <v>212.1</v>
      </c>
      <c r="G194" s="8">
        <v>221</v>
      </c>
    </row>
    <row r="195" spans="1:7" x14ac:dyDescent="0.3">
      <c r="A195" t="s">
        <v>100</v>
      </c>
      <c r="B195" t="s">
        <v>103</v>
      </c>
      <c r="C195" t="s">
        <v>104</v>
      </c>
      <c r="D195" t="s">
        <v>341</v>
      </c>
      <c r="E195" s="8">
        <v>102</v>
      </c>
      <c r="F195" s="8">
        <v>211.48000000000002</v>
      </c>
      <c r="G195" s="8">
        <v>284</v>
      </c>
    </row>
    <row r="196" spans="1:7" x14ac:dyDescent="0.3">
      <c r="A196" t="s">
        <v>100</v>
      </c>
      <c r="B196" t="s">
        <v>103</v>
      </c>
      <c r="C196" t="s">
        <v>104</v>
      </c>
      <c r="D196" t="s">
        <v>342</v>
      </c>
      <c r="E196" s="8">
        <v>77</v>
      </c>
      <c r="F196" s="8">
        <v>210.5</v>
      </c>
      <c r="G196" s="8">
        <v>239</v>
      </c>
    </row>
    <row r="197" spans="1:7" x14ac:dyDescent="0.3">
      <c r="A197" t="s">
        <v>100</v>
      </c>
      <c r="B197" t="s">
        <v>103</v>
      </c>
      <c r="C197" t="s">
        <v>104</v>
      </c>
      <c r="D197" t="s">
        <v>343</v>
      </c>
      <c r="E197" s="8">
        <v>131</v>
      </c>
      <c r="F197" s="8">
        <v>285.48</v>
      </c>
      <c r="G197" s="8">
        <v>201</v>
      </c>
    </row>
    <row r="198" spans="1:7" x14ac:dyDescent="0.3">
      <c r="A198" t="s">
        <v>100</v>
      </c>
      <c r="B198" t="s">
        <v>103</v>
      </c>
      <c r="C198" t="s">
        <v>104</v>
      </c>
      <c r="D198" t="s">
        <v>344</v>
      </c>
      <c r="E198" s="8">
        <v>100</v>
      </c>
      <c r="F198" s="8">
        <v>237.72</v>
      </c>
      <c r="G198" s="8">
        <v>173</v>
      </c>
    </row>
    <row r="199" spans="1:7" x14ac:dyDescent="0.3">
      <c r="A199" t="s">
        <v>100</v>
      </c>
      <c r="B199" t="s">
        <v>103</v>
      </c>
      <c r="C199" t="s">
        <v>104</v>
      </c>
      <c r="D199" t="s">
        <v>345</v>
      </c>
      <c r="E199" s="8">
        <v>210</v>
      </c>
      <c r="F199" s="8">
        <v>416.08000000000004</v>
      </c>
      <c r="G199" s="8">
        <v>202</v>
      </c>
    </row>
    <row r="200" spans="1:7" x14ac:dyDescent="0.3">
      <c r="A200" t="s">
        <v>100</v>
      </c>
      <c r="B200" t="s">
        <v>103</v>
      </c>
      <c r="C200" t="s">
        <v>104</v>
      </c>
      <c r="D200" t="s">
        <v>346</v>
      </c>
      <c r="E200" s="8">
        <v>93</v>
      </c>
      <c r="F200" s="8">
        <v>197.54</v>
      </c>
      <c r="G200" s="8">
        <v>114</v>
      </c>
    </row>
    <row r="201" spans="1:7" x14ac:dyDescent="0.3">
      <c r="A201" t="s">
        <v>100</v>
      </c>
      <c r="B201" t="s">
        <v>103</v>
      </c>
      <c r="C201" t="s">
        <v>104</v>
      </c>
      <c r="D201" t="s">
        <v>347</v>
      </c>
      <c r="E201" s="8">
        <v>125</v>
      </c>
      <c r="F201" s="8">
        <v>288.89999999999998</v>
      </c>
      <c r="G201" s="8">
        <v>159</v>
      </c>
    </row>
    <row r="202" spans="1:7" x14ac:dyDescent="0.3">
      <c r="A202" t="s">
        <v>100</v>
      </c>
      <c r="B202" t="s">
        <v>103</v>
      </c>
      <c r="C202" t="s">
        <v>104</v>
      </c>
      <c r="D202" t="s">
        <v>348</v>
      </c>
      <c r="E202" s="8">
        <v>225</v>
      </c>
      <c r="F202" s="8">
        <v>455</v>
      </c>
      <c r="G202" s="8">
        <v>238</v>
      </c>
    </row>
    <row r="203" spans="1:7" x14ac:dyDescent="0.3">
      <c r="A203" t="s">
        <v>100</v>
      </c>
      <c r="B203" t="s">
        <v>103</v>
      </c>
      <c r="C203" t="s">
        <v>104</v>
      </c>
      <c r="D203" t="s">
        <v>349</v>
      </c>
      <c r="E203" s="8">
        <v>367</v>
      </c>
      <c r="F203" s="8">
        <v>767.21</v>
      </c>
      <c r="G203" s="8">
        <v>307</v>
      </c>
    </row>
    <row r="204" spans="1:7" x14ac:dyDescent="0.3">
      <c r="A204" t="s">
        <v>100</v>
      </c>
      <c r="B204" t="s">
        <v>103</v>
      </c>
      <c r="C204" t="s">
        <v>104</v>
      </c>
      <c r="D204" t="s">
        <v>350</v>
      </c>
      <c r="E204" s="8">
        <v>487</v>
      </c>
      <c r="F204" s="8">
        <v>1024.1199999999999</v>
      </c>
      <c r="G204" s="8">
        <v>522</v>
      </c>
    </row>
    <row r="205" spans="1:7" x14ac:dyDescent="0.3">
      <c r="A205" t="s">
        <v>100</v>
      </c>
      <c r="B205" t="s">
        <v>103</v>
      </c>
      <c r="C205" t="s">
        <v>104</v>
      </c>
      <c r="D205" t="s">
        <v>351</v>
      </c>
      <c r="E205" s="8">
        <v>120</v>
      </c>
      <c r="F205" s="8">
        <v>246.97</v>
      </c>
      <c r="G205" s="8">
        <v>106</v>
      </c>
    </row>
    <row r="206" spans="1:7" x14ac:dyDescent="0.3">
      <c r="A206" t="s">
        <v>100</v>
      </c>
      <c r="B206" t="s">
        <v>103</v>
      </c>
      <c r="C206" t="s">
        <v>104</v>
      </c>
      <c r="D206" t="s">
        <v>352</v>
      </c>
      <c r="E206" s="8">
        <v>111</v>
      </c>
      <c r="F206" s="8">
        <v>278.5</v>
      </c>
      <c r="G206" s="8">
        <v>279</v>
      </c>
    </row>
    <row r="207" spans="1:7" x14ac:dyDescent="0.3">
      <c r="A207" t="s">
        <v>100</v>
      </c>
      <c r="B207" t="s">
        <v>103</v>
      </c>
      <c r="C207" t="s">
        <v>104</v>
      </c>
      <c r="D207" t="s">
        <v>353</v>
      </c>
      <c r="E207" s="8">
        <v>384</v>
      </c>
      <c r="F207" s="8">
        <v>855.19</v>
      </c>
      <c r="G207" s="8">
        <v>380</v>
      </c>
    </row>
    <row r="208" spans="1:7" x14ac:dyDescent="0.3">
      <c r="A208" t="s">
        <v>100</v>
      </c>
      <c r="B208" t="s">
        <v>103</v>
      </c>
      <c r="C208" t="s">
        <v>104</v>
      </c>
      <c r="D208" t="s">
        <v>354</v>
      </c>
      <c r="E208" s="8">
        <v>384</v>
      </c>
      <c r="F208" s="8">
        <v>630.29999999999995</v>
      </c>
      <c r="G208" s="8">
        <v>161</v>
      </c>
    </row>
    <row r="209" spans="1:7" x14ac:dyDescent="0.3">
      <c r="A209" t="s">
        <v>100</v>
      </c>
      <c r="B209" t="s">
        <v>103</v>
      </c>
      <c r="C209" t="s">
        <v>104</v>
      </c>
      <c r="D209" t="s">
        <v>355</v>
      </c>
      <c r="E209" s="8">
        <v>1071</v>
      </c>
      <c r="F209" s="8">
        <v>2085.75</v>
      </c>
      <c r="G209" s="8">
        <v>731</v>
      </c>
    </row>
    <row r="210" spans="1:7" x14ac:dyDescent="0.3">
      <c r="A210" t="s">
        <v>100</v>
      </c>
      <c r="B210" t="s">
        <v>103</v>
      </c>
      <c r="C210" t="s">
        <v>104</v>
      </c>
      <c r="D210" t="s">
        <v>356</v>
      </c>
      <c r="E210" s="8">
        <v>300</v>
      </c>
      <c r="F210" s="8">
        <v>614.4</v>
      </c>
      <c r="G210" s="8">
        <v>212</v>
      </c>
    </row>
    <row r="211" spans="1:7" x14ac:dyDescent="0.3">
      <c r="A211" t="s">
        <v>100</v>
      </c>
      <c r="B211" t="s">
        <v>103</v>
      </c>
      <c r="C211" t="s">
        <v>104</v>
      </c>
      <c r="D211" t="s">
        <v>357</v>
      </c>
      <c r="E211" s="8">
        <v>84</v>
      </c>
      <c r="F211" s="8">
        <v>250.22</v>
      </c>
      <c r="G211" s="8">
        <v>265</v>
      </c>
    </row>
    <row r="212" spans="1:7" x14ac:dyDescent="0.3">
      <c r="A212" t="s">
        <v>100</v>
      </c>
      <c r="B212" t="s">
        <v>103</v>
      </c>
      <c r="C212" t="s">
        <v>104</v>
      </c>
      <c r="D212" t="s">
        <v>358</v>
      </c>
      <c r="E212" s="8">
        <v>125</v>
      </c>
      <c r="F212" s="8">
        <v>467.62</v>
      </c>
      <c r="G212" s="8">
        <v>442</v>
      </c>
    </row>
    <row r="213" spans="1:7" x14ac:dyDescent="0.3">
      <c r="A213" t="s">
        <v>100</v>
      </c>
      <c r="B213" t="s">
        <v>103</v>
      </c>
      <c r="C213" t="s">
        <v>104</v>
      </c>
      <c r="D213" t="s">
        <v>359</v>
      </c>
      <c r="E213" s="8">
        <v>276</v>
      </c>
      <c r="F213" s="8">
        <v>392.89</v>
      </c>
      <c r="G213" s="8">
        <v>322</v>
      </c>
    </row>
    <row r="214" spans="1:7" x14ac:dyDescent="0.3">
      <c r="A214" t="s">
        <v>100</v>
      </c>
      <c r="B214" t="s">
        <v>103</v>
      </c>
      <c r="C214" t="s">
        <v>104</v>
      </c>
      <c r="D214" t="s">
        <v>360</v>
      </c>
      <c r="E214" s="8">
        <v>110</v>
      </c>
      <c r="F214" s="8">
        <v>263.18</v>
      </c>
      <c r="G214" s="8">
        <v>113</v>
      </c>
    </row>
    <row r="215" spans="1:7" x14ac:dyDescent="0.3">
      <c r="A215" t="s">
        <v>100</v>
      </c>
      <c r="B215" t="s">
        <v>103</v>
      </c>
      <c r="C215" t="s">
        <v>104</v>
      </c>
      <c r="D215" t="s">
        <v>361</v>
      </c>
      <c r="E215" s="8">
        <v>155</v>
      </c>
      <c r="F215" s="8">
        <v>375.88</v>
      </c>
      <c r="G215" s="8">
        <v>215</v>
      </c>
    </row>
    <row r="216" spans="1:7" x14ac:dyDescent="0.3">
      <c r="A216" t="s">
        <v>100</v>
      </c>
      <c r="B216" t="s">
        <v>103</v>
      </c>
      <c r="C216" t="s">
        <v>104</v>
      </c>
      <c r="D216" t="s">
        <v>362</v>
      </c>
      <c r="E216" s="8">
        <v>129</v>
      </c>
      <c r="F216" s="8">
        <v>293.11</v>
      </c>
      <c r="G216" s="8">
        <v>125</v>
      </c>
    </row>
    <row r="217" spans="1:7" x14ac:dyDescent="0.3">
      <c r="A217" t="s">
        <v>100</v>
      </c>
      <c r="B217" t="s">
        <v>103</v>
      </c>
      <c r="C217" t="s">
        <v>104</v>
      </c>
      <c r="D217" t="s">
        <v>363</v>
      </c>
      <c r="E217" s="8">
        <v>174</v>
      </c>
      <c r="F217" s="8">
        <v>332.66999999999996</v>
      </c>
      <c r="G217" s="8">
        <v>120</v>
      </c>
    </row>
    <row r="218" spans="1:7" x14ac:dyDescent="0.3">
      <c r="A218" t="s">
        <v>100</v>
      </c>
      <c r="B218" t="s">
        <v>103</v>
      </c>
      <c r="C218" t="s">
        <v>104</v>
      </c>
      <c r="D218" t="s">
        <v>364</v>
      </c>
      <c r="E218" s="8">
        <v>248</v>
      </c>
      <c r="F218" s="8">
        <v>647.91000000000008</v>
      </c>
      <c r="G218" s="8">
        <v>252</v>
      </c>
    </row>
    <row r="219" spans="1:7" x14ac:dyDescent="0.3">
      <c r="A219" t="s">
        <v>100</v>
      </c>
      <c r="B219" t="s">
        <v>103</v>
      </c>
      <c r="C219" t="s">
        <v>104</v>
      </c>
      <c r="D219" t="s">
        <v>365</v>
      </c>
      <c r="E219" s="8">
        <v>117</v>
      </c>
      <c r="F219" s="8">
        <v>258.79000000000002</v>
      </c>
      <c r="G219" s="8">
        <v>357</v>
      </c>
    </row>
    <row r="220" spans="1:7" x14ac:dyDescent="0.3">
      <c r="A220" t="s">
        <v>100</v>
      </c>
      <c r="B220" t="s">
        <v>103</v>
      </c>
      <c r="C220" t="s">
        <v>104</v>
      </c>
      <c r="D220" t="s">
        <v>366</v>
      </c>
      <c r="E220" s="8">
        <v>156</v>
      </c>
      <c r="F220" s="8">
        <v>288.32</v>
      </c>
      <c r="G220" s="8">
        <v>95</v>
      </c>
    </row>
    <row r="221" spans="1:7" x14ac:dyDescent="0.3">
      <c r="A221" t="s">
        <v>100</v>
      </c>
      <c r="B221" t="s">
        <v>103</v>
      </c>
      <c r="C221" t="s">
        <v>104</v>
      </c>
      <c r="D221" t="s">
        <v>367</v>
      </c>
      <c r="E221" s="8">
        <v>612</v>
      </c>
      <c r="F221" s="8">
        <v>1244.33</v>
      </c>
      <c r="G221" s="8">
        <v>540</v>
      </c>
    </row>
    <row r="222" spans="1:7" x14ac:dyDescent="0.3">
      <c r="A222" t="s">
        <v>100</v>
      </c>
      <c r="B222" t="s">
        <v>103</v>
      </c>
      <c r="C222" t="s">
        <v>104</v>
      </c>
      <c r="D222" t="s">
        <v>368</v>
      </c>
      <c r="E222" s="8">
        <v>128</v>
      </c>
      <c r="F222" s="8">
        <v>408.43</v>
      </c>
      <c r="G222" s="8">
        <v>352</v>
      </c>
    </row>
    <row r="223" spans="1:7" x14ac:dyDescent="0.3">
      <c r="A223" t="s">
        <v>100</v>
      </c>
      <c r="B223" t="s">
        <v>103</v>
      </c>
      <c r="C223" t="s">
        <v>104</v>
      </c>
      <c r="D223" t="s">
        <v>369</v>
      </c>
      <c r="E223" s="8">
        <v>231</v>
      </c>
      <c r="F223" s="8">
        <v>499.72</v>
      </c>
      <c r="G223" s="8">
        <v>343</v>
      </c>
    </row>
    <row r="224" spans="1:7" x14ac:dyDescent="0.3">
      <c r="A224" t="s">
        <v>100</v>
      </c>
      <c r="B224" t="s">
        <v>103</v>
      </c>
      <c r="C224" t="s">
        <v>104</v>
      </c>
      <c r="D224" t="s">
        <v>370</v>
      </c>
      <c r="E224" s="8">
        <v>300</v>
      </c>
      <c r="F224" s="8">
        <v>675.48</v>
      </c>
      <c r="G224" s="8">
        <v>244</v>
      </c>
    </row>
    <row r="225" spans="1:7" x14ac:dyDescent="0.3">
      <c r="A225" t="s">
        <v>100</v>
      </c>
      <c r="B225" t="s">
        <v>103</v>
      </c>
      <c r="C225" t="s">
        <v>104</v>
      </c>
      <c r="D225" t="s">
        <v>371</v>
      </c>
      <c r="E225" s="8">
        <v>74</v>
      </c>
      <c r="F225" s="8">
        <v>213.27</v>
      </c>
      <c r="G225" s="8">
        <v>238</v>
      </c>
    </row>
    <row r="226" spans="1:7" x14ac:dyDescent="0.3">
      <c r="A226" t="s">
        <v>100</v>
      </c>
      <c r="B226" t="s">
        <v>103</v>
      </c>
      <c r="C226" t="s">
        <v>104</v>
      </c>
      <c r="D226" t="s">
        <v>372</v>
      </c>
      <c r="E226" s="8">
        <v>144</v>
      </c>
      <c r="F226" s="8">
        <v>291.34000000000003</v>
      </c>
      <c r="G226" s="8">
        <v>253</v>
      </c>
    </row>
    <row r="227" spans="1:7" x14ac:dyDescent="0.3">
      <c r="A227" t="s">
        <v>100</v>
      </c>
      <c r="B227" t="s">
        <v>103</v>
      </c>
      <c r="C227" t="s">
        <v>104</v>
      </c>
      <c r="D227" t="s">
        <v>373</v>
      </c>
      <c r="E227" s="8">
        <v>169</v>
      </c>
      <c r="F227" s="8">
        <v>374.31</v>
      </c>
      <c r="G227" s="8">
        <v>334</v>
      </c>
    </row>
    <row r="228" spans="1:7" x14ac:dyDescent="0.3">
      <c r="A228" t="s">
        <v>100</v>
      </c>
      <c r="B228" t="s">
        <v>103</v>
      </c>
      <c r="C228" t="s">
        <v>104</v>
      </c>
      <c r="D228" t="s">
        <v>374</v>
      </c>
      <c r="E228" s="8">
        <v>390</v>
      </c>
      <c r="F228" s="8">
        <v>787.37</v>
      </c>
      <c r="G228" s="8">
        <v>564</v>
      </c>
    </row>
    <row r="229" spans="1:7" x14ac:dyDescent="0.3">
      <c r="A229" t="s">
        <v>100</v>
      </c>
      <c r="B229" t="s">
        <v>103</v>
      </c>
      <c r="C229" t="s">
        <v>104</v>
      </c>
      <c r="D229" t="s">
        <v>375</v>
      </c>
      <c r="E229" s="8">
        <v>147</v>
      </c>
      <c r="F229" s="8">
        <v>321.67</v>
      </c>
      <c r="G229" s="8">
        <v>147</v>
      </c>
    </row>
    <row r="230" spans="1:7" x14ac:dyDescent="0.3">
      <c r="A230" t="s">
        <v>100</v>
      </c>
      <c r="B230" t="s">
        <v>103</v>
      </c>
      <c r="C230" t="s">
        <v>104</v>
      </c>
      <c r="D230" t="s">
        <v>376</v>
      </c>
      <c r="E230" s="8">
        <v>216</v>
      </c>
      <c r="F230" s="8">
        <v>415.02</v>
      </c>
      <c r="G230" s="8">
        <v>156</v>
      </c>
    </row>
    <row r="231" spans="1:7" x14ac:dyDescent="0.3">
      <c r="A231" t="s">
        <v>100</v>
      </c>
      <c r="B231" t="s">
        <v>103</v>
      </c>
      <c r="C231" t="s">
        <v>104</v>
      </c>
      <c r="D231" t="s">
        <v>377</v>
      </c>
      <c r="E231" s="8">
        <v>376</v>
      </c>
      <c r="F231" s="8">
        <v>721.59</v>
      </c>
      <c r="G231" s="8">
        <v>347</v>
      </c>
    </row>
    <row r="232" spans="1:7" x14ac:dyDescent="0.3">
      <c r="A232" t="s">
        <v>100</v>
      </c>
      <c r="B232" t="s">
        <v>103</v>
      </c>
      <c r="C232" t="s">
        <v>104</v>
      </c>
      <c r="D232" t="s">
        <v>378</v>
      </c>
      <c r="E232" s="8">
        <v>159</v>
      </c>
      <c r="F232" s="8">
        <v>339.77</v>
      </c>
      <c r="G232" s="8">
        <v>142</v>
      </c>
    </row>
    <row r="233" spans="1:7" x14ac:dyDescent="0.3">
      <c r="A233" t="s">
        <v>100</v>
      </c>
      <c r="B233" t="s">
        <v>103</v>
      </c>
      <c r="C233" t="s">
        <v>104</v>
      </c>
      <c r="D233" t="s">
        <v>379</v>
      </c>
      <c r="E233" s="8">
        <v>108</v>
      </c>
      <c r="F233" s="8">
        <v>255.82999999999998</v>
      </c>
      <c r="G233" s="8">
        <v>113</v>
      </c>
    </row>
    <row r="234" spans="1:7" x14ac:dyDescent="0.3">
      <c r="A234" t="s">
        <v>100</v>
      </c>
      <c r="B234" t="s">
        <v>103</v>
      </c>
      <c r="C234" t="s">
        <v>104</v>
      </c>
      <c r="D234" t="s">
        <v>380</v>
      </c>
      <c r="E234" s="8">
        <v>308</v>
      </c>
      <c r="F234" s="8">
        <v>668.05</v>
      </c>
      <c r="G234" s="8">
        <v>162</v>
      </c>
    </row>
    <row r="235" spans="1:7" x14ac:dyDescent="0.3">
      <c r="A235" t="s">
        <v>100</v>
      </c>
      <c r="B235" t="s">
        <v>103</v>
      </c>
      <c r="C235" t="s">
        <v>104</v>
      </c>
      <c r="D235" t="s">
        <v>381</v>
      </c>
      <c r="E235" s="8">
        <v>535</v>
      </c>
      <c r="F235" s="8">
        <v>750.8</v>
      </c>
      <c r="G235" s="8">
        <v>239</v>
      </c>
    </row>
    <row r="236" spans="1:7" x14ac:dyDescent="0.3">
      <c r="A236" t="s">
        <v>100</v>
      </c>
      <c r="B236" t="s">
        <v>103</v>
      </c>
      <c r="C236" t="s">
        <v>104</v>
      </c>
      <c r="D236" t="s">
        <v>382</v>
      </c>
      <c r="E236" s="8">
        <v>176</v>
      </c>
      <c r="F236" s="8">
        <v>406.51</v>
      </c>
      <c r="G236" s="8">
        <v>310</v>
      </c>
    </row>
    <row r="237" spans="1:7" x14ac:dyDescent="0.3">
      <c r="A237" t="s">
        <v>100</v>
      </c>
      <c r="B237" t="s">
        <v>103</v>
      </c>
      <c r="C237" t="s">
        <v>104</v>
      </c>
      <c r="D237" t="s">
        <v>383</v>
      </c>
      <c r="E237" s="8">
        <v>154</v>
      </c>
      <c r="F237" s="8">
        <v>299.58</v>
      </c>
      <c r="G237" s="8">
        <v>137</v>
      </c>
    </row>
    <row r="238" spans="1:7" x14ac:dyDescent="0.3">
      <c r="A238" t="s">
        <v>100</v>
      </c>
      <c r="B238" t="s">
        <v>105</v>
      </c>
      <c r="C238" t="s">
        <v>106</v>
      </c>
      <c r="D238" t="s">
        <v>384</v>
      </c>
      <c r="E238" s="8">
        <v>87</v>
      </c>
      <c r="F238" s="8">
        <v>219.82</v>
      </c>
      <c r="G238" s="8">
        <v>109</v>
      </c>
    </row>
    <row r="239" spans="1:7" x14ac:dyDescent="0.3">
      <c r="A239" t="s">
        <v>100</v>
      </c>
      <c r="B239" t="s">
        <v>105</v>
      </c>
      <c r="C239" t="s">
        <v>106</v>
      </c>
      <c r="D239" t="s">
        <v>385</v>
      </c>
      <c r="E239" s="8">
        <v>117</v>
      </c>
      <c r="F239" s="8">
        <v>285.14999999999998</v>
      </c>
      <c r="G239" s="8">
        <v>149</v>
      </c>
    </row>
    <row r="240" spans="1:7" x14ac:dyDescent="0.3">
      <c r="A240" t="s">
        <v>100</v>
      </c>
      <c r="B240" t="s">
        <v>105</v>
      </c>
      <c r="C240" t="s">
        <v>106</v>
      </c>
      <c r="D240" t="s">
        <v>386</v>
      </c>
      <c r="E240" s="8">
        <v>313</v>
      </c>
      <c r="F240" s="8">
        <v>785.37</v>
      </c>
      <c r="G240" s="8">
        <v>270</v>
      </c>
    </row>
    <row r="241" spans="1:7" x14ac:dyDescent="0.3">
      <c r="A241" t="s">
        <v>100</v>
      </c>
      <c r="B241" t="s">
        <v>105</v>
      </c>
      <c r="C241" t="s">
        <v>106</v>
      </c>
      <c r="D241" t="s">
        <v>387</v>
      </c>
      <c r="E241" s="8">
        <v>322</v>
      </c>
      <c r="F241" s="8">
        <v>779.03</v>
      </c>
      <c r="G241" s="8">
        <v>257</v>
      </c>
    </row>
    <row r="242" spans="1:7" x14ac:dyDescent="0.3">
      <c r="A242" t="s">
        <v>100</v>
      </c>
      <c r="B242" t="s">
        <v>105</v>
      </c>
      <c r="C242" t="s">
        <v>106</v>
      </c>
      <c r="D242" t="s">
        <v>388</v>
      </c>
      <c r="E242" s="8">
        <v>157</v>
      </c>
      <c r="F242" s="8">
        <v>389.86</v>
      </c>
      <c r="G242" s="8">
        <v>324</v>
      </c>
    </row>
    <row r="243" spans="1:7" x14ac:dyDescent="0.3">
      <c r="A243" t="s">
        <v>100</v>
      </c>
      <c r="B243" t="s">
        <v>105</v>
      </c>
      <c r="C243" t="s">
        <v>106</v>
      </c>
      <c r="D243" t="s">
        <v>389</v>
      </c>
      <c r="E243" s="8">
        <v>251</v>
      </c>
      <c r="F243" s="8">
        <v>569.89</v>
      </c>
      <c r="G243" s="8">
        <v>310</v>
      </c>
    </row>
    <row r="244" spans="1:7" x14ac:dyDescent="0.3">
      <c r="A244" t="s">
        <v>100</v>
      </c>
      <c r="B244" t="s">
        <v>105</v>
      </c>
      <c r="C244" t="s">
        <v>107</v>
      </c>
      <c r="D244" t="s">
        <v>390</v>
      </c>
      <c r="E244" s="8">
        <v>77</v>
      </c>
      <c r="F244" s="8">
        <v>198.82</v>
      </c>
      <c r="G244" s="8">
        <v>103</v>
      </c>
    </row>
    <row r="245" spans="1:7" x14ac:dyDescent="0.3">
      <c r="A245" t="s">
        <v>100</v>
      </c>
      <c r="B245" t="s">
        <v>105</v>
      </c>
      <c r="C245" t="s">
        <v>108</v>
      </c>
      <c r="D245" t="s">
        <v>391</v>
      </c>
      <c r="E245" s="8">
        <v>51</v>
      </c>
      <c r="F245" s="8">
        <v>132.22</v>
      </c>
      <c r="G245" s="8">
        <v>343</v>
      </c>
    </row>
    <row r="246" spans="1:7" x14ac:dyDescent="0.3">
      <c r="A246" t="s">
        <v>100</v>
      </c>
      <c r="B246" t="s">
        <v>105</v>
      </c>
      <c r="C246" t="s">
        <v>108</v>
      </c>
      <c r="D246" t="s">
        <v>392</v>
      </c>
      <c r="E246" s="8">
        <v>61</v>
      </c>
      <c r="F246" s="8">
        <v>163.57999999999998</v>
      </c>
      <c r="G246" s="8">
        <v>195</v>
      </c>
    </row>
    <row r="247" spans="1:7" x14ac:dyDescent="0.3">
      <c r="A247" t="s">
        <v>100</v>
      </c>
      <c r="B247" t="s">
        <v>109</v>
      </c>
      <c r="C247" t="s">
        <v>110</v>
      </c>
      <c r="D247" t="s">
        <v>393</v>
      </c>
      <c r="E247" s="8">
        <v>228</v>
      </c>
      <c r="F247" s="8">
        <v>553.68000000000006</v>
      </c>
      <c r="G247" s="8">
        <v>215</v>
      </c>
    </row>
    <row r="248" spans="1:7" x14ac:dyDescent="0.3">
      <c r="A248" t="s">
        <v>100</v>
      </c>
      <c r="B248" t="s">
        <v>109</v>
      </c>
      <c r="C248" t="s">
        <v>110</v>
      </c>
      <c r="D248" t="s">
        <v>394</v>
      </c>
      <c r="E248" s="8">
        <v>156</v>
      </c>
      <c r="F248" s="8">
        <v>366.24</v>
      </c>
      <c r="G248" s="8">
        <v>126</v>
      </c>
    </row>
    <row r="249" spans="1:7" x14ac:dyDescent="0.3">
      <c r="A249" t="s">
        <v>100</v>
      </c>
      <c r="B249" t="s">
        <v>109</v>
      </c>
      <c r="C249" t="s">
        <v>110</v>
      </c>
      <c r="D249" t="s">
        <v>395</v>
      </c>
      <c r="E249" s="8">
        <v>126</v>
      </c>
      <c r="F249" s="8">
        <v>330.62</v>
      </c>
      <c r="G249" s="8">
        <v>163</v>
      </c>
    </row>
    <row r="250" spans="1:7" x14ac:dyDescent="0.3">
      <c r="A250" t="s">
        <v>100</v>
      </c>
      <c r="B250" t="s">
        <v>109</v>
      </c>
      <c r="C250" t="s">
        <v>110</v>
      </c>
      <c r="D250" t="s">
        <v>396</v>
      </c>
      <c r="E250" s="8">
        <v>119</v>
      </c>
      <c r="F250" s="8">
        <v>288.39</v>
      </c>
      <c r="G250" s="8">
        <v>124</v>
      </c>
    </row>
    <row r="251" spans="1:7" x14ac:dyDescent="0.3">
      <c r="A251" t="s">
        <v>100</v>
      </c>
      <c r="B251" t="s">
        <v>109</v>
      </c>
      <c r="C251" t="s">
        <v>110</v>
      </c>
      <c r="D251" t="s">
        <v>397</v>
      </c>
      <c r="E251" s="8">
        <v>87</v>
      </c>
      <c r="F251" s="8">
        <v>216.77</v>
      </c>
      <c r="G251" s="8">
        <v>150</v>
      </c>
    </row>
    <row r="252" spans="1:7" x14ac:dyDescent="0.3">
      <c r="A252" t="s">
        <v>100</v>
      </c>
      <c r="B252" t="s">
        <v>109</v>
      </c>
      <c r="C252" t="s">
        <v>110</v>
      </c>
      <c r="D252" t="s">
        <v>398</v>
      </c>
      <c r="E252" s="8">
        <v>59</v>
      </c>
      <c r="F252" s="8">
        <v>153.01</v>
      </c>
      <c r="G252" s="8">
        <v>193</v>
      </c>
    </row>
    <row r="253" spans="1:7" x14ac:dyDescent="0.3">
      <c r="A253" t="s">
        <v>100</v>
      </c>
      <c r="B253" t="s">
        <v>111</v>
      </c>
      <c r="C253" t="s">
        <v>112</v>
      </c>
      <c r="D253" t="s">
        <v>399</v>
      </c>
      <c r="E253" s="8">
        <v>126</v>
      </c>
      <c r="F253" s="8">
        <v>327.25</v>
      </c>
      <c r="G253" s="8">
        <v>116</v>
      </c>
    </row>
    <row r="254" spans="1:7" x14ac:dyDescent="0.3">
      <c r="A254" t="s">
        <v>100</v>
      </c>
      <c r="B254" t="s">
        <v>111</v>
      </c>
      <c r="C254" t="s">
        <v>113</v>
      </c>
      <c r="D254" t="s">
        <v>400</v>
      </c>
      <c r="E254" s="8">
        <v>117</v>
      </c>
      <c r="F254" s="8">
        <v>293.14</v>
      </c>
      <c r="G254" s="8">
        <v>71</v>
      </c>
    </row>
    <row r="255" spans="1:7" x14ac:dyDescent="0.3">
      <c r="A255" t="s">
        <v>100</v>
      </c>
      <c r="B255" t="s">
        <v>111</v>
      </c>
      <c r="C255" t="s">
        <v>113</v>
      </c>
      <c r="D255" t="s">
        <v>401</v>
      </c>
      <c r="E255" s="8">
        <v>223</v>
      </c>
      <c r="F255" s="8">
        <v>618.54999999999995</v>
      </c>
      <c r="G255" s="8">
        <v>178</v>
      </c>
    </row>
    <row r="256" spans="1:7" x14ac:dyDescent="0.3">
      <c r="A256" t="s">
        <v>100</v>
      </c>
      <c r="B256" t="s">
        <v>111</v>
      </c>
      <c r="C256" t="s">
        <v>113</v>
      </c>
      <c r="D256" t="s">
        <v>402</v>
      </c>
      <c r="E256" s="8">
        <v>369</v>
      </c>
      <c r="F256" s="8">
        <v>1008.84</v>
      </c>
      <c r="G256" s="8">
        <v>441</v>
      </c>
    </row>
    <row r="257" spans="1:7" x14ac:dyDescent="0.3">
      <c r="A257" t="s">
        <v>100</v>
      </c>
      <c r="B257" t="s">
        <v>111</v>
      </c>
      <c r="C257" t="s">
        <v>113</v>
      </c>
      <c r="D257" t="s">
        <v>403</v>
      </c>
      <c r="E257" s="8">
        <v>237</v>
      </c>
      <c r="F257" s="8">
        <v>645.75</v>
      </c>
      <c r="G257" s="8">
        <v>238</v>
      </c>
    </row>
    <row r="258" spans="1:7" x14ac:dyDescent="0.3">
      <c r="A258" t="s">
        <v>100</v>
      </c>
      <c r="B258" t="s">
        <v>111</v>
      </c>
      <c r="C258" t="s">
        <v>113</v>
      </c>
      <c r="D258" t="s">
        <v>404</v>
      </c>
      <c r="E258" s="8">
        <v>117</v>
      </c>
      <c r="F258" s="8">
        <v>311.64999999999998</v>
      </c>
      <c r="G258" s="8">
        <v>109</v>
      </c>
    </row>
    <row r="259" spans="1:7" x14ac:dyDescent="0.3">
      <c r="A259" t="s">
        <v>100</v>
      </c>
      <c r="B259" t="s">
        <v>111</v>
      </c>
      <c r="C259" t="s">
        <v>113</v>
      </c>
      <c r="D259" t="s">
        <v>405</v>
      </c>
      <c r="E259" s="8">
        <v>187</v>
      </c>
      <c r="F259" s="8">
        <v>500.65</v>
      </c>
      <c r="G259" s="8">
        <v>170</v>
      </c>
    </row>
    <row r="260" spans="1:7" x14ac:dyDescent="0.3">
      <c r="A260" t="s">
        <v>100</v>
      </c>
      <c r="B260" t="s">
        <v>111</v>
      </c>
      <c r="C260" t="s">
        <v>113</v>
      </c>
      <c r="D260" t="s">
        <v>406</v>
      </c>
      <c r="E260" s="8">
        <v>171</v>
      </c>
      <c r="F260" s="8">
        <v>448.67</v>
      </c>
      <c r="G260" s="8">
        <v>135</v>
      </c>
    </row>
    <row r="261" spans="1:7" x14ac:dyDescent="0.3">
      <c r="A261" t="s">
        <v>100</v>
      </c>
      <c r="B261" t="s">
        <v>111</v>
      </c>
      <c r="C261" t="s">
        <v>113</v>
      </c>
      <c r="D261" t="s">
        <v>407</v>
      </c>
      <c r="E261" s="8">
        <v>113</v>
      </c>
      <c r="F261" s="8">
        <v>310.41000000000003</v>
      </c>
      <c r="G261" s="8">
        <v>92</v>
      </c>
    </row>
    <row r="262" spans="1:7" x14ac:dyDescent="0.3">
      <c r="A262" t="s">
        <v>100</v>
      </c>
      <c r="B262" t="s">
        <v>111</v>
      </c>
      <c r="C262" t="s">
        <v>113</v>
      </c>
      <c r="D262" t="s">
        <v>408</v>
      </c>
      <c r="E262" s="8">
        <v>176</v>
      </c>
      <c r="F262" s="8">
        <v>472.38</v>
      </c>
      <c r="G262" s="8">
        <v>84</v>
      </c>
    </row>
    <row r="263" spans="1:7" x14ac:dyDescent="0.3">
      <c r="A263" t="s">
        <v>100</v>
      </c>
      <c r="B263" t="s">
        <v>111</v>
      </c>
      <c r="C263" t="s">
        <v>114</v>
      </c>
      <c r="D263" t="s">
        <v>409</v>
      </c>
      <c r="E263" s="8">
        <v>128</v>
      </c>
      <c r="F263" s="8">
        <v>350.24</v>
      </c>
      <c r="G263" s="8">
        <v>174</v>
      </c>
    </row>
    <row r="264" spans="1:7" x14ac:dyDescent="0.3">
      <c r="A264" t="s">
        <v>100</v>
      </c>
      <c r="B264" t="s">
        <v>111</v>
      </c>
      <c r="C264" t="s">
        <v>115</v>
      </c>
      <c r="D264" t="s">
        <v>410</v>
      </c>
      <c r="E264" s="8">
        <v>176</v>
      </c>
      <c r="F264" s="8">
        <v>476.37</v>
      </c>
      <c r="G264" s="8">
        <v>241</v>
      </c>
    </row>
    <row r="265" spans="1:7" x14ac:dyDescent="0.3">
      <c r="A265" t="s">
        <v>100</v>
      </c>
      <c r="B265" t="s">
        <v>111</v>
      </c>
      <c r="C265" t="s">
        <v>115</v>
      </c>
      <c r="D265" t="s">
        <v>411</v>
      </c>
      <c r="E265" s="8">
        <v>141</v>
      </c>
      <c r="F265" s="8">
        <v>433.3</v>
      </c>
      <c r="G265" s="8">
        <v>146</v>
      </c>
    </row>
    <row r="266" spans="1:7" x14ac:dyDescent="0.3">
      <c r="A266" t="s">
        <v>100</v>
      </c>
      <c r="B266" t="s">
        <v>116</v>
      </c>
      <c r="C266" t="s">
        <v>117</v>
      </c>
      <c r="D266" t="s">
        <v>412</v>
      </c>
      <c r="E266" s="8">
        <v>276</v>
      </c>
      <c r="F266" s="8">
        <v>386.5</v>
      </c>
      <c r="G266" s="8">
        <v>217</v>
      </c>
    </row>
    <row r="267" spans="1:7" x14ac:dyDescent="0.3">
      <c r="A267" t="s">
        <v>100</v>
      </c>
      <c r="B267" t="s">
        <v>116</v>
      </c>
      <c r="C267" t="s">
        <v>117</v>
      </c>
      <c r="D267" t="s">
        <v>413</v>
      </c>
      <c r="E267" s="8">
        <v>236</v>
      </c>
      <c r="F267" s="8">
        <v>394.83000000000004</v>
      </c>
      <c r="G267" s="8">
        <v>142</v>
      </c>
    </row>
    <row r="268" spans="1:7" x14ac:dyDescent="0.3">
      <c r="A268" t="s">
        <v>100</v>
      </c>
      <c r="B268" t="s">
        <v>116</v>
      </c>
      <c r="C268" t="s">
        <v>117</v>
      </c>
      <c r="D268" t="s">
        <v>414</v>
      </c>
      <c r="E268" s="8">
        <v>163</v>
      </c>
      <c r="F268" s="8">
        <v>252.19</v>
      </c>
      <c r="G268" s="8">
        <v>156</v>
      </c>
    </row>
    <row r="269" spans="1:7" x14ac:dyDescent="0.3">
      <c r="A269" t="s">
        <v>100</v>
      </c>
      <c r="B269" t="s">
        <v>116</v>
      </c>
      <c r="C269" t="s">
        <v>118</v>
      </c>
      <c r="D269" t="s">
        <v>415</v>
      </c>
      <c r="E269" s="8">
        <v>107</v>
      </c>
      <c r="F269" s="8">
        <v>166.27</v>
      </c>
      <c r="G269" s="8">
        <v>97</v>
      </c>
    </row>
    <row r="270" spans="1:7" x14ac:dyDescent="0.3">
      <c r="A270" t="s">
        <v>100</v>
      </c>
      <c r="B270" t="s">
        <v>116</v>
      </c>
      <c r="C270" t="s">
        <v>118</v>
      </c>
      <c r="D270" t="s">
        <v>416</v>
      </c>
      <c r="E270" s="8">
        <v>115</v>
      </c>
      <c r="F270" s="8">
        <v>184.48000000000002</v>
      </c>
      <c r="G270" s="8">
        <v>100</v>
      </c>
    </row>
    <row r="271" spans="1:7" x14ac:dyDescent="0.3">
      <c r="A271" t="s">
        <v>100</v>
      </c>
      <c r="B271" t="s">
        <v>116</v>
      </c>
      <c r="C271" t="s">
        <v>118</v>
      </c>
      <c r="D271" t="s">
        <v>417</v>
      </c>
      <c r="E271" s="8">
        <v>132</v>
      </c>
      <c r="F271" s="8">
        <v>215.83</v>
      </c>
      <c r="G271" s="8">
        <v>150</v>
      </c>
    </row>
    <row r="272" spans="1:7" x14ac:dyDescent="0.3">
      <c r="A272" t="s">
        <v>100</v>
      </c>
      <c r="B272" t="s">
        <v>119</v>
      </c>
      <c r="C272" t="s">
        <v>120</v>
      </c>
      <c r="D272" t="s">
        <v>418</v>
      </c>
      <c r="E272" s="8">
        <v>187</v>
      </c>
      <c r="F272" s="8">
        <v>476.98</v>
      </c>
      <c r="G272" s="8">
        <v>262</v>
      </c>
    </row>
    <row r="273" spans="1:7" x14ac:dyDescent="0.3">
      <c r="A273" t="s">
        <v>100</v>
      </c>
      <c r="B273" t="s">
        <v>119</v>
      </c>
      <c r="C273" t="s">
        <v>121</v>
      </c>
      <c r="D273" t="s">
        <v>419</v>
      </c>
      <c r="E273" s="8">
        <v>143</v>
      </c>
      <c r="F273" s="8">
        <v>360.25</v>
      </c>
      <c r="G273" s="8">
        <v>171</v>
      </c>
    </row>
    <row r="274" spans="1:7" x14ac:dyDescent="0.3">
      <c r="A274" t="s">
        <v>100</v>
      </c>
      <c r="B274" t="s">
        <v>119</v>
      </c>
      <c r="C274" t="s">
        <v>122</v>
      </c>
      <c r="D274" t="s">
        <v>420</v>
      </c>
      <c r="E274" s="8">
        <v>62</v>
      </c>
      <c r="F274" s="8">
        <v>149.16</v>
      </c>
      <c r="G274" s="8">
        <v>151</v>
      </c>
    </row>
    <row r="275" spans="1:7" x14ac:dyDescent="0.3">
      <c r="A275" t="s">
        <v>100</v>
      </c>
      <c r="B275" t="s">
        <v>119</v>
      </c>
      <c r="C275" t="s">
        <v>122</v>
      </c>
      <c r="D275" t="s">
        <v>421</v>
      </c>
      <c r="E275" s="8">
        <v>116</v>
      </c>
      <c r="F275" s="8">
        <v>276.08000000000004</v>
      </c>
      <c r="G275" s="8">
        <v>271</v>
      </c>
    </row>
    <row r="276" spans="1:7" x14ac:dyDescent="0.3">
      <c r="A276" t="s">
        <v>100</v>
      </c>
      <c r="B276" t="s">
        <v>119</v>
      </c>
      <c r="C276" t="s">
        <v>122</v>
      </c>
      <c r="D276" t="s">
        <v>422</v>
      </c>
      <c r="E276" s="8">
        <v>82</v>
      </c>
      <c r="F276" s="8">
        <v>211.75</v>
      </c>
      <c r="G276" s="8">
        <v>170</v>
      </c>
    </row>
    <row r="277" spans="1:7" x14ac:dyDescent="0.3">
      <c r="A277" t="s">
        <v>100</v>
      </c>
      <c r="B277" t="s">
        <v>119</v>
      </c>
      <c r="C277" t="s">
        <v>122</v>
      </c>
      <c r="D277" t="s">
        <v>423</v>
      </c>
      <c r="E277" s="8">
        <v>111</v>
      </c>
      <c r="F277" s="8">
        <v>294.08000000000004</v>
      </c>
      <c r="G277" s="8">
        <v>233</v>
      </c>
    </row>
    <row r="278" spans="1:7" x14ac:dyDescent="0.3">
      <c r="A278" t="s">
        <v>123</v>
      </c>
      <c r="B278" t="s">
        <v>124</v>
      </c>
      <c r="C278" t="s">
        <v>125</v>
      </c>
      <c r="D278" t="s">
        <v>424</v>
      </c>
      <c r="E278" s="8">
        <v>170</v>
      </c>
      <c r="F278" s="8">
        <v>214.75</v>
      </c>
      <c r="G278" s="8">
        <v>102</v>
      </c>
    </row>
    <row r="279" spans="1:7" x14ac:dyDescent="0.3">
      <c r="A279" t="s">
        <v>123</v>
      </c>
      <c r="B279" t="s">
        <v>124</v>
      </c>
      <c r="C279" t="s">
        <v>125</v>
      </c>
      <c r="D279" t="s">
        <v>425</v>
      </c>
      <c r="E279" s="8">
        <v>205</v>
      </c>
      <c r="F279" s="8">
        <v>332.4</v>
      </c>
      <c r="G279" s="8">
        <v>256</v>
      </c>
    </row>
    <row r="280" spans="1:7" x14ac:dyDescent="0.3">
      <c r="A280" t="s">
        <v>123</v>
      </c>
      <c r="B280" t="s">
        <v>124</v>
      </c>
      <c r="C280" t="s">
        <v>125</v>
      </c>
      <c r="D280" t="s">
        <v>426</v>
      </c>
      <c r="E280" s="8">
        <v>390</v>
      </c>
      <c r="F280" s="8">
        <v>495.49</v>
      </c>
      <c r="G280" s="8">
        <v>186</v>
      </c>
    </row>
    <row r="281" spans="1:7" x14ac:dyDescent="0.3">
      <c r="A281" t="s">
        <v>123</v>
      </c>
      <c r="B281" t="s">
        <v>124</v>
      </c>
      <c r="C281" t="s">
        <v>125</v>
      </c>
      <c r="D281" t="s">
        <v>427</v>
      </c>
      <c r="E281" s="8">
        <v>251</v>
      </c>
      <c r="F281" s="8">
        <v>313.13</v>
      </c>
      <c r="G281" s="8">
        <v>124</v>
      </c>
    </row>
    <row r="282" spans="1:7" x14ac:dyDescent="0.3">
      <c r="A282" t="s">
        <v>123</v>
      </c>
      <c r="B282" t="s">
        <v>124</v>
      </c>
      <c r="C282" t="s">
        <v>125</v>
      </c>
      <c r="D282" t="s">
        <v>428</v>
      </c>
      <c r="E282" s="8">
        <v>333</v>
      </c>
      <c r="F282" s="8">
        <v>331.9</v>
      </c>
      <c r="G282" s="8">
        <v>130</v>
      </c>
    </row>
    <row r="283" spans="1:7" x14ac:dyDescent="0.3">
      <c r="A283" t="s">
        <v>123</v>
      </c>
      <c r="B283" t="s">
        <v>124</v>
      </c>
      <c r="C283" t="s">
        <v>125</v>
      </c>
      <c r="D283" t="s">
        <v>429</v>
      </c>
      <c r="E283" s="8">
        <v>202</v>
      </c>
      <c r="F283" s="8">
        <v>399.90999999999997</v>
      </c>
      <c r="G283" s="8">
        <v>231</v>
      </c>
    </row>
    <row r="284" spans="1:7" x14ac:dyDescent="0.3">
      <c r="A284" t="s">
        <v>123</v>
      </c>
      <c r="B284" t="s">
        <v>124</v>
      </c>
      <c r="C284" t="s">
        <v>125</v>
      </c>
      <c r="D284" t="s">
        <v>430</v>
      </c>
      <c r="E284" s="8">
        <v>229</v>
      </c>
      <c r="F284" s="8">
        <v>244.34</v>
      </c>
      <c r="G284" s="8">
        <v>148</v>
      </c>
    </row>
    <row r="285" spans="1:7" x14ac:dyDescent="0.3">
      <c r="A285" t="s">
        <v>123</v>
      </c>
      <c r="B285" t="s">
        <v>124</v>
      </c>
      <c r="C285" t="s">
        <v>125</v>
      </c>
      <c r="D285" t="s">
        <v>431</v>
      </c>
      <c r="E285" s="8">
        <v>182</v>
      </c>
      <c r="F285" s="8">
        <v>358.52</v>
      </c>
      <c r="G285" s="8">
        <v>337</v>
      </c>
    </row>
    <row r="286" spans="1:7" x14ac:dyDescent="0.3">
      <c r="A286" t="s">
        <v>123</v>
      </c>
      <c r="B286" t="s">
        <v>124</v>
      </c>
      <c r="C286" t="s">
        <v>125</v>
      </c>
      <c r="D286" t="s">
        <v>432</v>
      </c>
      <c r="E286" s="8">
        <v>279</v>
      </c>
      <c r="F286" s="8">
        <v>251.03</v>
      </c>
      <c r="G286" s="8">
        <v>233</v>
      </c>
    </row>
    <row r="287" spans="1:7" x14ac:dyDescent="0.3">
      <c r="A287" t="s">
        <v>123</v>
      </c>
      <c r="B287" t="s">
        <v>124</v>
      </c>
      <c r="C287" t="s">
        <v>125</v>
      </c>
      <c r="D287" t="s">
        <v>433</v>
      </c>
      <c r="E287" s="8">
        <v>438</v>
      </c>
      <c r="F287" s="8">
        <v>547.44000000000005</v>
      </c>
      <c r="G287" s="8">
        <v>101</v>
      </c>
    </row>
    <row r="288" spans="1:7" x14ac:dyDescent="0.3">
      <c r="A288" t="s">
        <v>123</v>
      </c>
      <c r="B288" t="s">
        <v>124</v>
      </c>
      <c r="C288" t="s">
        <v>126</v>
      </c>
      <c r="D288" t="s">
        <v>434</v>
      </c>
      <c r="E288" s="8">
        <v>174</v>
      </c>
      <c r="F288" s="8">
        <v>225.63</v>
      </c>
      <c r="G288" s="8">
        <v>102</v>
      </c>
    </row>
    <row r="289" spans="1:7" x14ac:dyDescent="0.3">
      <c r="A289" t="s">
        <v>123</v>
      </c>
      <c r="B289" t="s">
        <v>124</v>
      </c>
      <c r="C289" t="s">
        <v>126</v>
      </c>
      <c r="D289" t="s">
        <v>435</v>
      </c>
      <c r="E289" s="8">
        <v>299</v>
      </c>
      <c r="F289" s="8">
        <v>428.81</v>
      </c>
      <c r="G289" s="8">
        <v>216</v>
      </c>
    </row>
    <row r="290" spans="1:7" x14ac:dyDescent="0.3">
      <c r="A290" t="s">
        <v>123</v>
      </c>
      <c r="B290" t="s">
        <v>124</v>
      </c>
      <c r="C290" t="s">
        <v>126</v>
      </c>
      <c r="D290" t="s">
        <v>436</v>
      </c>
      <c r="E290" s="8">
        <v>133</v>
      </c>
      <c r="F290" s="8">
        <v>238.44</v>
      </c>
      <c r="G290" s="8">
        <v>267</v>
      </c>
    </row>
    <row r="291" spans="1:7" x14ac:dyDescent="0.3">
      <c r="A291" t="s">
        <v>123</v>
      </c>
      <c r="B291" t="s">
        <v>127</v>
      </c>
      <c r="C291" t="s">
        <v>128</v>
      </c>
      <c r="D291" t="s">
        <v>437</v>
      </c>
      <c r="E291" s="8">
        <v>225</v>
      </c>
      <c r="F291" s="8">
        <v>49.32</v>
      </c>
      <c r="G291" s="8">
        <v>193</v>
      </c>
    </row>
    <row r="292" spans="1:7" x14ac:dyDescent="0.3">
      <c r="A292" t="s">
        <v>123</v>
      </c>
      <c r="B292" t="s">
        <v>127</v>
      </c>
      <c r="C292" t="s">
        <v>128</v>
      </c>
      <c r="D292" t="s">
        <v>438</v>
      </c>
      <c r="E292" s="8">
        <v>248</v>
      </c>
      <c r="F292" s="8">
        <v>554.09</v>
      </c>
      <c r="G292" s="8">
        <v>415</v>
      </c>
    </row>
    <row r="293" spans="1:7" x14ac:dyDescent="0.3">
      <c r="A293" t="s">
        <v>123</v>
      </c>
      <c r="B293" t="s">
        <v>127</v>
      </c>
      <c r="C293" t="s">
        <v>128</v>
      </c>
      <c r="D293" t="s">
        <v>439</v>
      </c>
      <c r="E293" s="8">
        <v>240</v>
      </c>
      <c r="F293" s="8">
        <v>264.16999999999996</v>
      </c>
      <c r="G293" s="8">
        <v>74</v>
      </c>
    </row>
    <row r="294" spans="1:7" x14ac:dyDescent="0.3">
      <c r="A294" t="s">
        <v>123</v>
      </c>
      <c r="B294" t="s">
        <v>127</v>
      </c>
      <c r="C294" t="s">
        <v>128</v>
      </c>
      <c r="D294" t="s">
        <v>440</v>
      </c>
      <c r="E294" s="8">
        <v>322</v>
      </c>
      <c r="F294" s="8">
        <v>437.33000000000004</v>
      </c>
      <c r="G294" s="8">
        <v>261</v>
      </c>
    </row>
    <row r="295" spans="1:7" x14ac:dyDescent="0.3">
      <c r="A295" t="s">
        <v>123</v>
      </c>
      <c r="B295" t="s">
        <v>127</v>
      </c>
      <c r="C295" t="s">
        <v>128</v>
      </c>
      <c r="D295" t="s">
        <v>441</v>
      </c>
      <c r="E295" s="8">
        <v>600</v>
      </c>
      <c r="F295" s="8">
        <v>867.34999999999991</v>
      </c>
      <c r="G295" s="8">
        <v>240</v>
      </c>
    </row>
    <row r="296" spans="1:7" x14ac:dyDescent="0.3">
      <c r="A296" t="s">
        <v>123</v>
      </c>
      <c r="B296" t="s">
        <v>127</v>
      </c>
      <c r="C296" t="s">
        <v>128</v>
      </c>
      <c r="D296" t="s">
        <v>442</v>
      </c>
      <c r="E296" s="8">
        <v>376</v>
      </c>
      <c r="F296" s="8">
        <v>1181.1599999999999</v>
      </c>
      <c r="G296" s="8">
        <v>229</v>
      </c>
    </row>
    <row r="297" spans="1:7" x14ac:dyDescent="0.3">
      <c r="A297" t="s">
        <v>123</v>
      </c>
      <c r="B297" t="s">
        <v>127</v>
      </c>
      <c r="C297" t="s">
        <v>128</v>
      </c>
      <c r="D297" t="s">
        <v>443</v>
      </c>
      <c r="E297" s="8">
        <v>497</v>
      </c>
      <c r="F297" s="8">
        <v>349.39</v>
      </c>
      <c r="G297" s="8">
        <v>111</v>
      </c>
    </row>
    <row r="298" spans="1:7" x14ac:dyDescent="0.3">
      <c r="A298" t="s">
        <v>123</v>
      </c>
      <c r="B298" t="s">
        <v>127</v>
      </c>
      <c r="C298" t="s">
        <v>128</v>
      </c>
      <c r="D298" t="s">
        <v>444</v>
      </c>
      <c r="E298" s="8">
        <v>228</v>
      </c>
      <c r="F298" s="8">
        <v>333.1</v>
      </c>
      <c r="G298" s="8">
        <v>144</v>
      </c>
    </row>
    <row r="299" spans="1:7" x14ac:dyDescent="0.3">
      <c r="A299" t="s">
        <v>123</v>
      </c>
      <c r="B299" t="s">
        <v>127</v>
      </c>
      <c r="C299" t="s">
        <v>129</v>
      </c>
      <c r="D299" t="s">
        <v>445</v>
      </c>
      <c r="E299" s="8">
        <v>266</v>
      </c>
      <c r="F299" s="8">
        <v>304.8</v>
      </c>
      <c r="G299" s="8">
        <v>127</v>
      </c>
    </row>
    <row r="300" spans="1:7" x14ac:dyDescent="0.3">
      <c r="A300" t="s">
        <v>123</v>
      </c>
      <c r="B300" t="s">
        <v>127</v>
      </c>
      <c r="C300" t="s">
        <v>129</v>
      </c>
      <c r="D300" t="s">
        <v>446</v>
      </c>
      <c r="E300" s="8">
        <v>241</v>
      </c>
      <c r="F300" s="8">
        <v>337.65</v>
      </c>
      <c r="G300" s="8">
        <v>138</v>
      </c>
    </row>
    <row r="301" spans="1:7" x14ac:dyDescent="0.3">
      <c r="A301" t="s">
        <v>123</v>
      </c>
      <c r="B301" t="s">
        <v>127</v>
      </c>
      <c r="C301" t="s">
        <v>130</v>
      </c>
      <c r="D301" t="s">
        <v>447</v>
      </c>
      <c r="E301" s="8">
        <v>351</v>
      </c>
      <c r="F301" s="8">
        <v>446.46</v>
      </c>
      <c r="G301" s="8">
        <v>137</v>
      </c>
    </row>
    <row r="302" spans="1:7" x14ac:dyDescent="0.3">
      <c r="A302" t="s">
        <v>123</v>
      </c>
      <c r="B302" t="s">
        <v>127</v>
      </c>
      <c r="C302" t="s">
        <v>130</v>
      </c>
      <c r="D302" t="s">
        <v>448</v>
      </c>
      <c r="E302" s="8">
        <v>217</v>
      </c>
      <c r="F302" s="8">
        <v>224.8</v>
      </c>
      <c r="G302" s="8">
        <v>199</v>
      </c>
    </row>
    <row r="303" spans="1:7" x14ac:dyDescent="0.3">
      <c r="A303" t="s">
        <v>123</v>
      </c>
      <c r="B303" t="s">
        <v>127</v>
      </c>
      <c r="C303" t="s">
        <v>131</v>
      </c>
      <c r="D303" t="s">
        <v>449</v>
      </c>
      <c r="E303" s="8">
        <v>58</v>
      </c>
      <c r="F303" s="8">
        <v>168.36</v>
      </c>
      <c r="G303" s="8">
        <v>411</v>
      </c>
    </row>
    <row r="304" spans="1:7" x14ac:dyDescent="0.3">
      <c r="A304" t="s">
        <v>123</v>
      </c>
      <c r="B304" t="s">
        <v>127</v>
      </c>
      <c r="C304" t="s">
        <v>131</v>
      </c>
      <c r="D304" t="s">
        <v>450</v>
      </c>
      <c r="E304" s="8">
        <v>207</v>
      </c>
      <c r="F304" s="8">
        <v>296.62</v>
      </c>
      <c r="G304" s="8">
        <v>313</v>
      </c>
    </row>
    <row r="305" spans="1:7" x14ac:dyDescent="0.3">
      <c r="A305" t="s">
        <v>123</v>
      </c>
      <c r="B305" t="s">
        <v>132</v>
      </c>
      <c r="C305" t="s">
        <v>133</v>
      </c>
      <c r="D305" t="s">
        <v>451</v>
      </c>
      <c r="E305" s="8">
        <v>123</v>
      </c>
      <c r="F305" s="8">
        <v>367.15</v>
      </c>
      <c r="G305" s="8">
        <v>134</v>
      </c>
    </row>
    <row r="306" spans="1:7" x14ac:dyDescent="0.3">
      <c r="A306" t="s">
        <v>123</v>
      </c>
      <c r="B306" t="s">
        <v>132</v>
      </c>
      <c r="C306" t="s">
        <v>133</v>
      </c>
      <c r="D306" t="s">
        <v>452</v>
      </c>
      <c r="E306" s="8">
        <v>102</v>
      </c>
      <c r="F306" s="8">
        <v>455.42</v>
      </c>
      <c r="G306" s="8">
        <v>248</v>
      </c>
    </row>
    <row r="307" spans="1:7" x14ac:dyDescent="0.3">
      <c r="A307" t="s">
        <v>123</v>
      </c>
      <c r="B307" t="s">
        <v>132</v>
      </c>
      <c r="C307" t="s">
        <v>133</v>
      </c>
      <c r="D307" t="s">
        <v>453</v>
      </c>
      <c r="E307" s="8">
        <v>190</v>
      </c>
      <c r="F307" s="8">
        <v>398.67</v>
      </c>
      <c r="G307" s="8">
        <v>205</v>
      </c>
    </row>
    <row r="308" spans="1:7" x14ac:dyDescent="0.3">
      <c r="A308" t="s">
        <v>123</v>
      </c>
      <c r="B308" t="s">
        <v>132</v>
      </c>
      <c r="C308" t="s">
        <v>133</v>
      </c>
      <c r="D308" t="s">
        <v>454</v>
      </c>
      <c r="E308" s="8">
        <v>213</v>
      </c>
      <c r="F308" s="8">
        <v>420.76</v>
      </c>
      <c r="G308" s="8">
        <v>234</v>
      </c>
    </row>
    <row r="309" spans="1:7" x14ac:dyDescent="0.3">
      <c r="A309" t="s">
        <v>134</v>
      </c>
      <c r="B309" t="s">
        <v>135</v>
      </c>
      <c r="C309" t="s">
        <v>136</v>
      </c>
      <c r="D309" t="s">
        <v>455</v>
      </c>
      <c r="E309" s="8">
        <v>290</v>
      </c>
      <c r="F309" s="8">
        <v>769.13</v>
      </c>
      <c r="G309" s="8">
        <v>200</v>
      </c>
    </row>
    <row r="310" spans="1:7" x14ac:dyDescent="0.3">
      <c r="A310" t="s">
        <v>134</v>
      </c>
      <c r="B310" t="s">
        <v>135</v>
      </c>
      <c r="C310" t="s">
        <v>136</v>
      </c>
      <c r="D310" t="s">
        <v>456</v>
      </c>
      <c r="E310" s="8">
        <v>231</v>
      </c>
      <c r="F310" s="8">
        <v>460.67</v>
      </c>
      <c r="G310" s="8">
        <v>237</v>
      </c>
    </row>
    <row r="311" spans="1:7" x14ac:dyDescent="0.3">
      <c r="A311" t="s">
        <v>134</v>
      </c>
      <c r="B311" t="s">
        <v>135</v>
      </c>
      <c r="C311" t="s">
        <v>136</v>
      </c>
      <c r="D311" t="s">
        <v>457</v>
      </c>
      <c r="E311" s="8">
        <v>166</v>
      </c>
      <c r="F311" s="8">
        <v>288.89999999999998</v>
      </c>
      <c r="G311" s="8">
        <v>72</v>
      </c>
    </row>
    <row r="312" spans="1:7" x14ac:dyDescent="0.3">
      <c r="A312" t="s">
        <v>134</v>
      </c>
      <c r="B312" t="s">
        <v>135</v>
      </c>
      <c r="C312" t="s">
        <v>136</v>
      </c>
      <c r="D312" t="s">
        <v>458</v>
      </c>
      <c r="E312" s="8">
        <v>251</v>
      </c>
      <c r="F312" s="8">
        <v>532.04</v>
      </c>
      <c r="G312" s="8">
        <v>164</v>
      </c>
    </row>
    <row r="313" spans="1:7" x14ac:dyDescent="0.3">
      <c r="A313" t="s">
        <v>134</v>
      </c>
      <c r="B313" t="s">
        <v>135</v>
      </c>
      <c r="C313" t="s">
        <v>136</v>
      </c>
      <c r="D313" t="s">
        <v>459</v>
      </c>
      <c r="E313" s="8">
        <v>686</v>
      </c>
      <c r="F313" s="8">
        <v>1392.71</v>
      </c>
      <c r="G313" s="8">
        <v>427</v>
      </c>
    </row>
    <row r="314" spans="1:7" x14ac:dyDescent="0.3">
      <c r="A314" t="s">
        <v>134</v>
      </c>
      <c r="B314" t="s">
        <v>135</v>
      </c>
      <c r="C314" t="s">
        <v>136</v>
      </c>
      <c r="D314" t="s">
        <v>460</v>
      </c>
      <c r="E314" s="8">
        <v>148</v>
      </c>
      <c r="F314" s="8">
        <v>305.25</v>
      </c>
      <c r="G314" s="8">
        <v>71</v>
      </c>
    </row>
    <row r="315" spans="1:7" x14ac:dyDescent="0.3">
      <c r="A315" t="s">
        <v>134</v>
      </c>
      <c r="B315" t="s">
        <v>135</v>
      </c>
      <c r="C315" t="s">
        <v>136</v>
      </c>
      <c r="D315" t="s">
        <v>461</v>
      </c>
      <c r="E315" s="8">
        <v>85</v>
      </c>
      <c r="F315" s="8">
        <v>248.94</v>
      </c>
      <c r="G315" s="8">
        <v>156</v>
      </c>
    </row>
    <row r="316" spans="1:7" x14ac:dyDescent="0.3">
      <c r="A316" t="s">
        <v>134</v>
      </c>
      <c r="B316" t="s">
        <v>135</v>
      </c>
      <c r="C316" t="s">
        <v>136</v>
      </c>
      <c r="D316" t="s">
        <v>462</v>
      </c>
      <c r="E316" s="8">
        <v>275</v>
      </c>
      <c r="F316" s="8">
        <v>553.25</v>
      </c>
      <c r="G316" s="8">
        <v>212</v>
      </c>
    </row>
    <row r="317" spans="1:7" x14ac:dyDescent="0.3">
      <c r="A317" t="s">
        <v>134</v>
      </c>
      <c r="B317" t="s">
        <v>135</v>
      </c>
      <c r="C317" t="s">
        <v>136</v>
      </c>
      <c r="D317" t="s">
        <v>463</v>
      </c>
      <c r="E317" s="8">
        <v>174</v>
      </c>
      <c r="F317" s="8">
        <v>363.1</v>
      </c>
      <c r="G317" s="8">
        <v>314</v>
      </c>
    </row>
    <row r="318" spans="1:7" x14ac:dyDescent="0.3">
      <c r="A318" t="s">
        <v>134</v>
      </c>
      <c r="B318" t="s">
        <v>135</v>
      </c>
      <c r="C318" t="s">
        <v>136</v>
      </c>
      <c r="D318" t="s">
        <v>464</v>
      </c>
      <c r="E318" s="8">
        <v>177</v>
      </c>
      <c r="F318" s="8">
        <v>344.92999999999995</v>
      </c>
      <c r="G318" s="8">
        <v>146</v>
      </c>
    </row>
    <row r="319" spans="1:7" x14ac:dyDescent="0.3">
      <c r="A319" t="s">
        <v>134</v>
      </c>
      <c r="B319" t="s">
        <v>135</v>
      </c>
      <c r="C319" t="s">
        <v>137</v>
      </c>
      <c r="D319" t="s">
        <v>465</v>
      </c>
      <c r="E319" s="8">
        <v>538</v>
      </c>
      <c r="F319" s="8">
        <v>1049.99</v>
      </c>
      <c r="G319" s="8">
        <v>422</v>
      </c>
    </row>
    <row r="320" spans="1:7" x14ac:dyDescent="0.3">
      <c r="A320" t="s">
        <v>134</v>
      </c>
      <c r="B320" t="s">
        <v>135</v>
      </c>
      <c r="C320" t="s">
        <v>137</v>
      </c>
      <c r="D320" t="s">
        <v>466</v>
      </c>
      <c r="E320" s="8">
        <v>266</v>
      </c>
      <c r="F320" s="8">
        <v>507.04</v>
      </c>
      <c r="G320" s="8">
        <v>134</v>
      </c>
    </row>
    <row r="321" spans="1:7" x14ac:dyDescent="0.3">
      <c r="A321" t="s">
        <v>134</v>
      </c>
      <c r="B321" t="s">
        <v>135</v>
      </c>
      <c r="C321" t="s">
        <v>137</v>
      </c>
      <c r="D321" t="s">
        <v>467</v>
      </c>
      <c r="E321" s="8">
        <v>435</v>
      </c>
      <c r="F321" s="8">
        <v>859.93000000000006</v>
      </c>
      <c r="G321" s="8">
        <v>363</v>
      </c>
    </row>
    <row r="322" spans="1:7" x14ac:dyDescent="0.3">
      <c r="A322" t="s">
        <v>134</v>
      </c>
      <c r="B322" t="s">
        <v>135</v>
      </c>
      <c r="C322" t="s">
        <v>137</v>
      </c>
      <c r="D322" t="s">
        <v>468</v>
      </c>
      <c r="E322" s="8">
        <v>388</v>
      </c>
      <c r="F322" s="8">
        <v>777.77</v>
      </c>
      <c r="G322" s="8">
        <v>181</v>
      </c>
    </row>
    <row r="323" spans="1:7" x14ac:dyDescent="0.3">
      <c r="A323" t="s">
        <v>134</v>
      </c>
      <c r="B323" t="s">
        <v>135</v>
      </c>
      <c r="C323" t="s">
        <v>137</v>
      </c>
      <c r="D323" t="s">
        <v>469</v>
      </c>
      <c r="E323" s="8">
        <v>202</v>
      </c>
      <c r="F323" s="8">
        <v>397.24</v>
      </c>
      <c r="G323" s="8">
        <v>136</v>
      </c>
    </row>
    <row r="324" spans="1:7" x14ac:dyDescent="0.3">
      <c r="A324" t="s">
        <v>134</v>
      </c>
      <c r="B324" t="s">
        <v>135</v>
      </c>
      <c r="C324" t="s">
        <v>137</v>
      </c>
      <c r="D324" t="s">
        <v>470</v>
      </c>
      <c r="E324" s="8">
        <v>169</v>
      </c>
      <c r="F324" s="8">
        <v>300.76</v>
      </c>
      <c r="G324" s="8">
        <v>163</v>
      </c>
    </row>
    <row r="325" spans="1:7" x14ac:dyDescent="0.3">
      <c r="A325" t="s">
        <v>134</v>
      </c>
      <c r="B325" t="s">
        <v>135</v>
      </c>
      <c r="C325" t="s">
        <v>137</v>
      </c>
      <c r="D325" t="s">
        <v>471</v>
      </c>
      <c r="E325" s="8">
        <v>233</v>
      </c>
      <c r="F325" s="8">
        <v>481.94000000000005</v>
      </c>
      <c r="G325" s="8">
        <v>155</v>
      </c>
    </row>
    <row r="326" spans="1:7" x14ac:dyDescent="0.3">
      <c r="A326" t="s">
        <v>134</v>
      </c>
      <c r="B326" t="s">
        <v>135</v>
      </c>
      <c r="C326" t="s">
        <v>137</v>
      </c>
      <c r="D326" t="s">
        <v>472</v>
      </c>
      <c r="E326" s="8">
        <v>264</v>
      </c>
      <c r="F326" s="8">
        <v>509.76</v>
      </c>
      <c r="G326" s="8">
        <v>230</v>
      </c>
    </row>
    <row r="327" spans="1:7" x14ac:dyDescent="0.3">
      <c r="A327" t="s">
        <v>134</v>
      </c>
      <c r="B327" t="s">
        <v>135</v>
      </c>
      <c r="C327" t="s">
        <v>137</v>
      </c>
      <c r="D327" t="s">
        <v>473</v>
      </c>
      <c r="E327" s="8">
        <v>225</v>
      </c>
      <c r="F327" s="8">
        <v>444.14</v>
      </c>
      <c r="G327" s="8">
        <v>97</v>
      </c>
    </row>
    <row r="328" spans="1:7" x14ac:dyDescent="0.3">
      <c r="A328" t="s">
        <v>134</v>
      </c>
      <c r="B328" t="s">
        <v>135</v>
      </c>
      <c r="C328" t="s">
        <v>137</v>
      </c>
      <c r="D328" t="s">
        <v>474</v>
      </c>
      <c r="E328" s="8">
        <v>213</v>
      </c>
      <c r="F328" s="8">
        <v>389.02</v>
      </c>
      <c r="G328" s="8">
        <v>51</v>
      </c>
    </row>
    <row r="329" spans="1:7" x14ac:dyDescent="0.3">
      <c r="A329" t="s">
        <v>134</v>
      </c>
      <c r="B329" t="s">
        <v>135</v>
      </c>
      <c r="C329" t="s">
        <v>137</v>
      </c>
      <c r="D329" t="s">
        <v>475</v>
      </c>
      <c r="E329" s="8">
        <v>171</v>
      </c>
      <c r="F329" s="8">
        <v>355.94</v>
      </c>
      <c r="G329" s="8">
        <v>211</v>
      </c>
    </row>
    <row r="330" spans="1:7" x14ac:dyDescent="0.3">
      <c r="A330" t="s">
        <v>134</v>
      </c>
      <c r="B330" t="s">
        <v>135</v>
      </c>
      <c r="C330" t="s">
        <v>137</v>
      </c>
      <c r="D330" t="s">
        <v>476</v>
      </c>
      <c r="E330" s="8">
        <v>159</v>
      </c>
      <c r="F330" s="8">
        <v>315.48</v>
      </c>
      <c r="G330" s="8">
        <v>50</v>
      </c>
    </row>
    <row r="331" spans="1:7" x14ac:dyDescent="0.3">
      <c r="A331" t="s">
        <v>134</v>
      </c>
      <c r="B331" t="s">
        <v>135</v>
      </c>
      <c r="C331" t="s">
        <v>137</v>
      </c>
      <c r="D331" t="s">
        <v>477</v>
      </c>
      <c r="E331" s="8">
        <v>316</v>
      </c>
      <c r="F331" s="8">
        <v>650.03</v>
      </c>
      <c r="G331" s="8">
        <v>248</v>
      </c>
    </row>
    <row r="332" spans="1:7" x14ac:dyDescent="0.3">
      <c r="A332" t="s">
        <v>134</v>
      </c>
      <c r="B332" t="s">
        <v>135</v>
      </c>
      <c r="C332" t="s">
        <v>137</v>
      </c>
      <c r="D332" t="s">
        <v>478</v>
      </c>
      <c r="E332" s="8">
        <v>223</v>
      </c>
      <c r="F332" s="8">
        <v>423.93</v>
      </c>
      <c r="G332" s="8">
        <v>98</v>
      </c>
    </row>
    <row r="333" spans="1:7" x14ac:dyDescent="0.3">
      <c r="A333" t="s">
        <v>134</v>
      </c>
      <c r="B333" t="s">
        <v>135</v>
      </c>
      <c r="C333" t="s">
        <v>137</v>
      </c>
      <c r="D333" t="s">
        <v>479</v>
      </c>
      <c r="E333" s="8">
        <v>171</v>
      </c>
      <c r="F333" s="8">
        <v>328.55</v>
      </c>
      <c r="G333" s="8">
        <v>39</v>
      </c>
    </row>
    <row r="334" spans="1:7" x14ac:dyDescent="0.3">
      <c r="A334" t="s">
        <v>134</v>
      </c>
      <c r="B334" t="s">
        <v>135</v>
      </c>
      <c r="C334" t="s">
        <v>137</v>
      </c>
      <c r="D334" t="s">
        <v>480</v>
      </c>
      <c r="E334" s="8">
        <v>579</v>
      </c>
      <c r="F334" s="8">
        <v>1143.44</v>
      </c>
      <c r="G334" s="8">
        <v>724</v>
      </c>
    </row>
    <row r="335" spans="1:7" x14ac:dyDescent="0.3">
      <c r="A335" t="s">
        <v>134</v>
      </c>
      <c r="B335" t="s">
        <v>138</v>
      </c>
      <c r="C335" t="s">
        <v>139</v>
      </c>
      <c r="D335" t="s">
        <v>481</v>
      </c>
      <c r="E335" s="8">
        <v>151</v>
      </c>
      <c r="F335" s="8">
        <v>370.56</v>
      </c>
      <c r="G335" s="8">
        <v>166</v>
      </c>
    </row>
    <row r="336" spans="1:7" x14ac:dyDescent="0.3">
      <c r="A336" t="s">
        <v>134</v>
      </c>
      <c r="B336" t="s">
        <v>138</v>
      </c>
      <c r="C336" t="s">
        <v>139</v>
      </c>
      <c r="D336" t="s">
        <v>482</v>
      </c>
      <c r="E336" s="8">
        <v>170</v>
      </c>
      <c r="F336" s="8">
        <v>347.54999999999995</v>
      </c>
      <c r="G336" s="8">
        <v>87</v>
      </c>
    </row>
    <row r="337" spans="1:7" x14ac:dyDescent="0.3">
      <c r="A337" t="s">
        <v>134</v>
      </c>
      <c r="B337" t="s">
        <v>138</v>
      </c>
      <c r="C337" t="s">
        <v>139</v>
      </c>
      <c r="D337" t="s">
        <v>483</v>
      </c>
      <c r="E337" s="8">
        <v>145</v>
      </c>
      <c r="F337" s="8">
        <v>255.2</v>
      </c>
      <c r="G337" s="8">
        <v>87</v>
      </c>
    </row>
    <row r="338" spans="1:7" x14ac:dyDescent="0.3">
      <c r="A338" t="s">
        <v>134</v>
      </c>
      <c r="B338" t="s">
        <v>138</v>
      </c>
      <c r="C338" t="s">
        <v>139</v>
      </c>
      <c r="D338" t="s">
        <v>484</v>
      </c>
      <c r="E338" s="8">
        <v>241</v>
      </c>
      <c r="F338" s="8">
        <v>488.09000000000003</v>
      </c>
      <c r="G338" s="8">
        <v>188</v>
      </c>
    </row>
    <row r="339" spans="1:7" x14ac:dyDescent="0.3">
      <c r="A339" t="s">
        <v>134</v>
      </c>
      <c r="B339" t="s">
        <v>138</v>
      </c>
      <c r="C339" t="s">
        <v>139</v>
      </c>
      <c r="D339" t="s">
        <v>485</v>
      </c>
      <c r="E339" s="8">
        <v>171</v>
      </c>
      <c r="F339" s="8">
        <v>429.56</v>
      </c>
      <c r="G339" s="8">
        <v>283</v>
      </c>
    </row>
    <row r="340" spans="1:7" x14ac:dyDescent="0.3">
      <c r="A340" t="s">
        <v>140</v>
      </c>
      <c r="B340" t="s">
        <v>141</v>
      </c>
      <c r="C340" t="s">
        <v>142</v>
      </c>
      <c r="D340" t="s">
        <v>486</v>
      </c>
      <c r="E340" s="8">
        <v>329</v>
      </c>
      <c r="F340" s="8">
        <v>666.29</v>
      </c>
      <c r="G340" s="8">
        <v>129</v>
      </c>
    </row>
    <row r="341" spans="1:7" x14ac:dyDescent="0.3">
      <c r="A341" t="s">
        <v>140</v>
      </c>
      <c r="B341" t="s">
        <v>141</v>
      </c>
      <c r="C341" t="s">
        <v>142</v>
      </c>
      <c r="D341" t="s">
        <v>487</v>
      </c>
      <c r="E341" s="8">
        <v>392</v>
      </c>
      <c r="F341" s="8">
        <v>826.11</v>
      </c>
      <c r="G341" s="8">
        <v>461</v>
      </c>
    </row>
    <row r="342" spans="1:7" x14ac:dyDescent="0.3">
      <c r="A342" t="s">
        <v>140</v>
      </c>
      <c r="B342" t="s">
        <v>141</v>
      </c>
      <c r="C342" t="s">
        <v>142</v>
      </c>
      <c r="D342" t="s">
        <v>488</v>
      </c>
      <c r="E342" s="8">
        <v>535</v>
      </c>
      <c r="F342" s="8">
        <v>1104.0999999999999</v>
      </c>
      <c r="G342" s="8">
        <v>380</v>
      </c>
    </row>
    <row r="343" spans="1:7" x14ac:dyDescent="0.3">
      <c r="A343" t="s">
        <v>140</v>
      </c>
      <c r="B343" t="s">
        <v>141</v>
      </c>
      <c r="C343" t="s">
        <v>142</v>
      </c>
      <c r="D343" t="s">
        <v>489</v>
      </c>
      <c r="E343" s="8">
        <v>268</v>
      </c>
      <c r="F343" s="8">
        <v>656.89</v>
      </c>
      <c r="G343" s="8">
        <v>159</v>
      </c>
    </row>
    <row r="344" spans="1:7" x14ac:dyDescent="0.3">
      <c r="A344" t="s">
        <v>140</v>
      </c>
      <c r="B344" t="s">
        <v>141</v>
      </c>
      <c r="C344" t="s">
        <v>143</v>
      </c>
      <c r="D344" t="s">
        <v>490</v>
      </c>
      <c r="E344" s="8">
        <v>655</v>
      </c>
      <c r="F344" s="8">
        <v>1311.52</v>
      </c>
      <c r="G344" s="8">
        <v>499</v>
      </c>
    </row>
    <row r="345" spans="1:7" x14ac:dyDescent="0.3">
      <c r="A345" t="s">
        <v>140</v>
      </c>
      <c r="B345" t="s">
        <v>141</v>
      </c>
      <c r="C345" t="s">
        <v>143</v>
      </c>
      <c r="D345" t="s">
        <v>491</v>
      </c>
      <c r="E345" s="8">
        <v>213</v>
      </c>
      <c r="F345" s="8">
        <v>362.69</v>
      </c>
      <c r="G345" s="8">
        <v>215</v>
      </c>
    </row>
    <row r="346" spans="1:7" x14ac:dyDescent="0.3">
      <c r="A346" t="s">
        <v>140</v>
      </c>
      <c r="B346" t="s">
        <v>141</v>
      </c>
      <c r="C346" t="s">
        <v>143</v>
      </c>
      <c r="D346" t="s">
        <v>492</v>
      </c>
      <c r="E346" s="8">
        <v>159</v>
      </c>
      <c r="F346" s="8">
        <v>278.10000000000002</v>
      </c>
      <c r="G346" s="8">
        <v>176</v>
      </c>
    </row>
    <row r="347" spans="1:7" x14ac:dyDescent="0.3">
      <c r="A347" t="s">
        <v>140</v>
      </c>
      <c r="B347" t="s">
        <v>141</v>
      </c>
      <c r="C347" t="s">
        <v>143</v>
      </c>
      <c r="D347" t="s">
        <v>493</v>
      </c>
      <c r="E347" s="8">
        <v>191</v>
      </c>
      <c r="F347" s="8">
        <v>353.3</v>
      </c>
      <c r="G347" s="8">
        <v>183</v>
      </c>
    </row>
    <row r="348" spans="1:7" x14ac:dyDescent="0.3">
      <c r="A348" t="s">
        <v>140</v>
      </c>
      <c r="B348" t="s">
        <v>141</v>
      </c>
      <c r="C348" t="s">
        <v>143</v>
      </c>
      <c r="D348" t="s">
        <v>494</v>
      </c>
      <c r="E348" s="8">
        <v>267</v>
      </c>
      <c r="F348" s="8">
        <v>683.95</v>
      </c>
      <c r="G348" s="8">
        <v>703</v>
      </c>
    </row>
    <row r="349" spans="1:7" x14ac:dyDescent="0.3">
      <c r="A349" t="s">
        <v>140</v>
      </c>
      <c r="B349" t="s">
        <v>141</v>
      </c>
      <c r="C349" t="s">
        <v>143</v>
      </c>
      <c r="D349" t="s">
        <v>495</v>
      </c>
      <c r="E349" s="8">
        <v>287</v>
      </c>
      <c r="F349" s="8">
        <v>582.59</v>
      </c>
      <c r="G349" s="8">
        <v>247</v>
      </c>
    </row>
    <row r="350" spans="1:7" x14ac:dyDescent="0.3">
      <c r="A350" t="s">
        <v>140</v>
      </c>
      <c r="B350" t="s">
        <v>141</v>
      </c>
      <c r="C350" t="s">
        <v>143</v>
      </c>
      <c r="D350" t="s">
        <v>496</v>
      </c>
      <c r="E350" s="8">
        <v>222</v>
      </c>
      <c r="F350" s="8">
        <v>409.01</v>
      </c>
      <c r="G350" s="8">
        <v>105</v>
      </c>
    </row>
    <row r="351" spans="1:7" x14ac:dyDescent="0.3">
      <c r="A351" t="s">
        <v>140</v>
      </c>
      <c r="B351" t="s">
        <v>141</v>
      </c>
      <c r="C351" t="s">
        <v>144</v>
      </c>
      <c r="D351" t="s">
        <v>497</v>
      </c>
      <c r="E351" s="8">
        <v>200</v>
      </c>
      <c r="F351" s="8">
        <v>440.24</v>
      </c>
      <c r="G351" s="8">
        <v>307</v>
      </c>
    </row>
    <row r="352" spans="1:7" x14ac:dyDescent="0.3">
      <c r="A352" t="s">
        <v>140</v>
      </c>
      <c r="B352" t="s">
        <v>141</v>
      </c>
      <c r="C352" t="s">
        <v>144</v>
      </c>
      <c r="D352" t="s">
        <v>498</v>
      </c>
      <c r="E352" s="8">
        <v>493</v>
      </c>
      <c r="F352" s="8">
        <v>1039.78</v>
      </c>
      <c r="G352" s="8">
        <v>598</v>
      </c>
    </row>
    <row r="353" spans="1:7" x14ac:dyDescent="0.3">
      <c r="A353" t="s">
        <v>140</v>
      </c>
      <c r="B353" t="s">
        <v>141</v>
      </c>
      <c r="C353" t="s">
        <v>144</v>
      </c>
      <c r="D353" t="s">
        <v>499</v>
      </c>
      <c r="E353" s="8">
        <v>177</v>
      </c>
      <c r="F353" s="8">
        <v>304.39</v>
      </c>
      <c r="G353" s="8">
        <v>181</v>
      </c>
    </row>
    <row r="354" spans="1:7" x14ac:dyDescent="0.3">
      <c r="A354" t="s">
        <v>140</v>
      </c>
      <c r="B354" t="s">
        <v>141</v>
      </c>
      <c r="C354" t="s">
        <v>144</v>
      </c>
      <c r="D354" t="s">
        <v>500</v>
      </c>
      <c r="E354" s="8">
        <v>156</v>
      </c>
      <c r="F354" s="8">
        <v>355.77</v>
      </c>
      <c r="G354" s="8">
        <v>107</v>
      </c>
    </row>
    <row r="355" spans="1:7" x14ac:dyDescent="0.3">
      <c r="A355" t="s">
        <v>140</v>
      </c>
      <c r="B355" t="s">
        <v>141</v>
      </c>
      <c r="C355" t="s">
        <v>144</v>
      </c>
      <c r="D355" t="s">
        <v>501</v>
      </c>
      <c r="E355" s="8">
        <v>126</v>
      </c>
      <c r="F355" s="8">
        <v>238.64</v>
      </c>
      <c r="G355" s="8">
        <v>118</v>
      </c>
    </row>
    <row r="356" spans="1:7" x14ac:dyDescent="0.3">
      <c r="A356" t="s">
        <v>140</v>
      </c>
      <c r="B356" t="s">
        <v>141</v>
      </c>
      <c r="C356" t="s">
        <v>145</v>
      </c>
      <c r="D356" t="s">
        <v>502</v>
      </c>
      <c r="E356" s="8">
        <v>291</v>
      </c>
      <c r="F356" s="8">
        <v>517.42000000000007</v>
      </c>
      <c r="G356" s="8">
        <v>88</v>
      </c>
    </row>
    <row r="357" spans="1:7" x14ac:dyDescent="0.3">
      <c r="A357" t="s">
        <v>140</v>
      </c>
      <c r="B357" t="s">
        <v>141</v>
      </c>
      <c r="C357" t="s">
        <v>145</v>
      </c>
      <c r="D357" t="s">
        <v>503</v>
      </c>
      <c r="E357" s="8">
        <v>292</v>
      </c>
      <c r="F357" s="8">
        <v>533.04999999999995</v>
      </c>
      <c r="G357" s="8">
        <v>147</v>
      </c>
    </row>
    <row r="358" spans="1:7" x14ac:dyDescent="0.3">
      <c r="A358" t="s">
        <v>140</v>
      </c>
      <c r="B358" t="s">
        <v>141</v>
      </c>
      <c r="C358" t="s">
        <v>145</v>
      </c>
      <c r="D358" t="s">
        <v>504</v>
      </c>
      <c r="E358" s="8">
        <v>282</v>
      </c>
      <c r="F358" s="8">
        <v>524.15</v>
      </c>
      <c r="G358" s="8">
        <v>122</v>
      </c>
    </row>
    <row r="359" spans="1:7" x14ac:dyDescent="0.3">
      <c r="A359" t="s">
        <v>140</v>
      </c>
      <c r="B359" t="s">
        <v>141</v>
      </c>
      <c r="C359" t="s">
        <v>146</v>
      </c>
      <c r="D359" t="s">
        <v>505</v>
      </c>
      <c r="E359" s="8">
        <v>515</v>
      </c>
      <c r="F359" s="8">
        <v>1308.21</v>
      </c>
      <c r="G359" s="8">
        <v>951</v>
      </c>
    </row>
    <row r="360" spans="1:7" x14ac:dyDescent="0.3">
      <c r="A360" t="s">
        <v>140</v>
      </c>
      <c r="B360" t="s">
        <v>141</v>
      </c>
      <c r="C360" t="s">
        <v>146</v>
      </c>
      <c r="D360" t="s">
        <v>506</v>
      </c>
      <c r="E360" s="8">
        <v>333</v>
      </c>
      <c r="F360" s="8">
        <v>617.11</v>
      </c>
      <c r="G360" s="8">
        <v>232</v>
      </c>
    </row>
    <row r="361" spans="1:7" x14ac:dyDescent="0.3">
      <c r="A361" t="s">
        <v>140</v>
      </c>
      <c r="B361" t="s">
        <v>141</v>
      </c>
      <c r="C361" t="s">
        <v>146</v>
      </c>
      <c r="D361" t="s">
        <v>507</v>
      </c>
      <c r="E361" s="8">
        <v>403</v>
      </c>
      <c r="F361" s="8">
        <v>768.72</v>
      </c>
      <c r="G361" s="8">
        <v>486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00F33-AF6F-413F-802B-97571B0EADC0}">
  <sheetPr>
    <tabColor rgb="FF00B050"/>
  </sheetPr>
  <dimension ref="A1:G9"/>
  <sheetViews>
    <sheetView workbookViewId="0">
      <selection activeCell="C23" sqref="C23"/>
    </sheetView>
  </sheetViews>
  <sheetFormatPr defaultRowHeight="14.4" x14ac:dyDescent="0.3"/>
  <cols>
    <col min="1" max="1" width="23" bestFit="1" customWidth="1"/>
    <col min="2" max="2" width="42.6640625" bestFit="1" customWidth="1"/>
    <col min="3" max="3" width="32.109375" bestFit="1" customWidth="1"/>
    <col min="4" max="4" width="26.21875" bestFit="1" customWidth="1"/>
    <col min="5" max="5" width="10.33203125" bestFit="1" customWidth="1"/>
    <col min="6" max="6" width="11.109375" bestFit="1" customWidth="1"/>
  </cols>
  <sheetData>
    <row r="1" spans="1:7" x14ac:dyDescent="0.3">
      <c r="A1" t="s">
        <v>53</v>
      </c>
      <c r="B1" t="s">
        <v>54</v>
      </c>
      <c r="C1" t="s">
        <v>577</v>
      </c>
      <c r="D1" t="s">
        <v>147</v>
      </c>
      <c r="E1" t="s">
        <v>580</v>
      </c>
      <c r="F1" t="s">
        <v>581</v>
      </c>
      <c r="G1" t="s">
        <v>582</v>
      </c>
    </row>
    <row r="2" spans="1:7" x14ac:dyDescent="0.3">
      <c r="A2" t="str" cm="1">
        <f t="array" ref="A2:A7">_xlfn.UNIQUE(Province)</f>
        <v>ec Eastern Cape Province</v>
      </c>
      <c r="B2" t="str" cm="1">
        <f t="array" ref="B2:B4">_xlfn.UNIQUE(_xlfn._xlws.FILTER(District,Province='1. Facility Info'!A13))</f>
        <v>mp Ehlanzeni District Municipality</v>
      </c>
      <c r="C2" t="str" cm="1">
        <f t="array" ref="C2:C5">_xlfn.UNIQUE(_xlfn._xlws.FILTER(SubDistrict,District='1. Facility Info'!B13))</f>
        <v>mp Govan Mbeki Local Municipality</v>
      </c>
      <c r="D2" t="str" cm="1">
        <f t="array" ref="D2:D9">_xlfn.UNIQUE(_xlfn._xlws.FILTER(Facility,SubDistrict='1. Facility Info'!C13))</f>
        <v>mp Bethal Town Clinic</v>
      </c>
      <c r="E2" cm="1">
        <f t="array" ref="E2">_xlfn.UNIQUE(_xlfn._xlws.FILTER(Len,Facility='1. Facility Info'!D13))</f>
        <v>240</v>
      </c>
      <c r="F2" cm="1">
        <f t="array" ref="F2">_xlfn.UNIQUE(_xlfn._xlws.FILTER(OP,Facility='1. Facility Info'!D13))</f>
        <v>264.16999999999996</v>
      </c>
      <c r="G2" cm="1">
        <f t="array" ref="G2">_xlfn.UNIQUE(_xlfn._xlws.FILTER(Antenatal,Facility='1. Facility Info'!D13))</f>
        <v>74</v>
      </c>
    </row>
    <row r="3" spans="1:7" x14ac:dyDescent="0.3">
      <c r="A3" t="str">
        <v>gp Gauteng Province</v>
      </c>
      <c r="B3" t="str">
        <v>mp Gert Sibande District Municipality</v>
      </c>
      <c r="C3" t="str">
        <v>mp Lekwa Local Municipality</v>
      </c>
      <c r="D3" t="str">
        <v>mp Embalenhle Clinic</v>
      </c>
    </row>
    <row r="4" spans="1:7" x14ac:dyDescent="0.3">
      <c r="A4" t="str">
        <v>kz KwaZulu-Natal Province</v>
      </c>
      <c r="B4" t="str">
        <v>mp Nkangala District Municipality</v>
      </c>
      <c r="C4" t="str">
        <v>mp Mkhondo Local Municipality</v>
      </c>
      <c r="D4" t="str">
        <v>mp Emzinoni Clinic</v>
      </c>
    </row>
    <row r="5" spans="1:7" x14ac:dyDescent="0.3">
      <c r="A5" t="str">
        <v>mp Mpumalanga Province</v>
      </c>
      <c r="C5" t="str">
        <v>mp Msukaligwa Local Municipality</v>
      </c>
      <c r="D5" t="str">
        <v>mp Langverwacht Ext 14 Clinic</v>
      </c>
    </row>
    <row r="6" spans="1:7" x14ac:dyDescent="0.3">
      <c r="A6" t="str">
        <v>nw North West Province</v>
      </c>
      <c r="D6" t="str">
        <v>mp Lebohang Clinic</v>
      </c>
    </row>
    <row r="7" spans="1:7" x14ac:dyDescent="0.3">
      <c r="A7" t="str">
        <v>wc Western Cape Province</v>
      </c>
      <c r="D7" t="str">
        <v>mp Paulina Morapeli Clinic</v>
      </c>
    </row>
    <row r="8" spans="1:7" x14ac:dyDescent="0.3">
      <c r="D8" t="str">
        <v>mp Sead Clinic</v>
      </c>
    </row>
    <row r="9" spans="1:7" x14ac:dyDescent="0.3">
      <c r="D9" t="str">
        <v>mp Secunda Clinic</v>
      </c>
    </row>
  </sheetData>
  <sheetProtection algorithmName="SHA-512" hashValue="6HVvqOC+/w5xI0ow7tx3b/2I/kjvOAxsX0BHaa+gKyFJzdWlX9wPg0OfhHPeHNfjxgIKZoLgCJEWSsjpx+yo7g==" saltValue="UoM+64FfZK/AsF2DFWcF4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1A1BB-15EA-49D2-9B8F-59DC23B1FB9F}">
  <dimension ref="A2:H171"/>
  <sheetViews>
    <sheetView zoomScale="90" zoomScaleNormal="90" workbookViewId="0">
      <selection activeCell="A10" sqref="A10"/>
    </sheetView>
  </sheetViews>
  <sheetFormatPr defaultRowHeight="14.4" x14ac:dyDescent="0.3"/>
  <cols>
    <col min="1" max="1" width="67.77734375" customWidth="1"/>
    <col min="2" max="2" width="42.109375" customWidth="1"/>
    <col min="3" max="3" width="25.109375" customWidth="1"/>
    <col min="4" max="4" width="36.77734375" customWidth="1"/>
    <col min="5" max="5" width="25.109375" customWidth="1"/>
    <col min="6" max="6" width="16" customWidth="1"/>
    <col min="7" max="8" width="14.44140625" customWidth="1"/>
  </cols>
  <sheetData>
    <row r="2" spans="1:8" ht="46.2" x14ac:dyDescent="0.85">
      <c r="A2" s="47" t="str">
        <f>CONCATENATE("Facility Planning Tool for ",MID('1. Facility Info'!D13,4,99))</f>
        <v>Facility Planning Tool for Emzinoni Clinic</v>
      </c>
      <c r="B2" s="47"/>
      <c r="C2" s="47"/>
      <c r="D2" s="47"/>
      <c r="E2" s="47"/>
      <c r="F2" s="47"/>
      <c r="G2" s="14"/>
      <c r="H2" s="14"/>
    </row>
    <row r="7" spans="1:8" ht="23.4" x14ac:dyDescent="0.45">
      <c r="A7" s="10" t="s">
        <v>597</v>
      </c>
    </row>
    <row r="10" spans="1:8" ht="28.8" x14ac:dyDescent="0.3">
      <c r="A10" s="1" t="s">
        <v>512</v>
      </c>
      <c r="B10" s="1" t="s">
        <v>621</v>
      </c>
      <c r="C10" s="15" t="s">
        <v>4100</v>
      </c>
      <c r="D10" s="1" t="s">
        <v>4101</v>
      </c>
      <c r="E10" s="15" t="s">
        <v>615</v>
      </c>
      <c r="F10" s="1" t="s">
        <v>515</v>
      </c>
    </row>
    <row r="11" spans="1:8" x14ac:dyDescent="0.3">
      <c r="A11" s="12" t="s">
        <v>28</v>
      </c>
      <c r="B11" s="12" t="s">
        <v>7</v>
      </c>
      <c r="C11" s="12" t="s">
        <v>7</v>
      </c>
      <c r="D11" s="11" t="s">
        <v>574</v>
      </c>
      <c r="E11" s="11" t="s">
        <v>575</v>
      </c>
      <c r="F11" s="13">
        <v>46034</v>
      </c>
    </row>
    <row r="12" spans="1:8" x14ac:dyDescent="0.3">
      <c r="A12" s="12" t="s">
        <v>29</v>
      </c>
      <c r="B12" s="12" t="s">
        <v>8</v>
      </c>
      <c r="C12" s="12" t="s">
        <v>7</v>
      </c>
      <c r="D12" s="11"/>
      <c r="E12" s="11"/>
      <c r="F12" s="13"/>
    </row>
    <row r="13" spans="1:8" x14ac:dyDescent="0.3">
      <c r="A13" s="12" t="s">
        <v>30</v>
      </c>
      <c r="B13" s="12" t="s">
        <v>8</v>
      </c>
      <c r="C13" s="12" t="s">
        <v>8</v>
      </c>
      <c r="D13" s="11"/>
      <c r="E13" s="11"/>
      <c r="F13" s="13"/>
    </row>
    <row r="14" spans="1:8" x14ac:dyDescent="0.3">
      <c r="A14" s="12" t="s">
        <v>31</v>
      </c>
      <c r="B14" s="12" t="s">
        <v>8</v>
      </c>
      <c r="C14" s="12" t="s">
        <v>8</v>
      </c>
      <c r="D14" s="11"/>
      <c r="E14" s="11"/>
      <c r="F14" s="13"/>
    </row>
    <row r="15" spans="1:8" x14ac:dyDescent="0.3">
      <c r="A15" s="12" t="s">
        <v>592</v>
      </c>
      <c r="B15" s="12" t="s">
        <v>8</v>
      </c>
      <c r="C15" s="12" t="s">
        <v>8</v>
      </c>
      <c r="D15" s="11"/>
      <c r="E15" s="11"/>
      <c r="F15" s="13"/>
    </row>
    <row r="16" spans="1:8" x14ac:dyDescent="0.3">
      <c r="A16" s="12" t="s">
        <v>591</v>
      </c>
      <c r="B16" s="12" t="s">
        <v>8</v>
      </c>
      <c r="C16" s="12" t="s">
        <v>7</v>
      </c>
      <c r="D16" s="11"/>
      <c r="E16" s="11"/>
      <c r="F16" s="13"/>
    </row>
    <row r="17" spans="1:6" x14ac:dyDescent="0.3">
      <c r="A17" s="12" t="s">
        <v>32</v>
      </c>
      <c r="B17" s="12" t="s">
        <v>8</v>
      </c>
      <c r="C17" s="12" t="s">
        <v>8</v>
      </c>
      <c r="D17" s="11"/>
      <c r="E17" s="11"/>
      <c r="F17" s="13"/>
    </row>
    <row r="18" spans="1:6" x14ac:dyDescent="0.3">
      <c r="A18" s="12" t="s">
        <v>588</v>
      </c>
      <c r="B18" s="12" t="s">
        <v>8</v>
      </c>
      <c r="C18" s="12" t="s">
        <v>8</v>
      </c>
      <c r="D18" s="11"/>
      <c r="E18" s="11"/>
      <c r="F18" s="13"/>
    </row>
    <row r="19" spans="1:6" x14ac:dyDescent="0.3">
      <c r="A19" s="12" t="s">
        <v>589</v>
      </c>
      <c r="B19" s="12" t="s">
        <v>8</v>
      </c>
      <c r="C19" s="12" t="s">
        <v>8</v>
      </c>
      <c r="D19" s="11"/>
      <c r="E19" s="11"/>
      <c r="F19" s="13"/>
    </row>
    <row r="20" spans="1:6" x14ac:dyDescent="0.3">
      <c r="A20" s="12" t="s">
        <v>33</v>
      </c>
      <c r="B20" s="12" t="s">
        <v>8</v>
      </c>
      <c r="C20" s="12" t="s">
        <v>8</v>
      </c>
      <c r="D20" s="11"/>
      <c r="E20" s="11"/>
      <c r="F20" s="13"/>
    </row>
    <row r="21" spans="1:6" x14ac:dyDescent="0.3">
      <c r="A21" s="12" t="s">
        <v>34</v>
      </c>
      <c r="B21" s="12" t="s">
        <v>8</v>
      </c>
      <c r="C21" s="12" t="s">
        <v>7</v>
      </c>
      <c r="D21" s="11"/>
      <c r="E21" s="11"/>
      <c r="F21" s="13"/>
    </row>
    <row r="22" spans="1:6" x14ac:dyDescent="0.3">
      <c r="A22" s="12" t="s">
        <v>587</v>
      </c>
      <c r="B22" s="12" t="s">
        <v>8</v>
      </c>
      <c r="C22" s="12" t="s">
        <v>8</v>
      </c>
      <c r="D22" s="11"/>
      <c r="E22" s="11"/>
      <c r="F22" s="13"/>
    </row>
    <row r="23" spans="1:6" x14ac:dyDescent="0.3">
      <c r="A23" s="12" t="s">
        <v>590</v>
      </c>
      <c r="B23" s="12" t="s">
        <v>8</v>
      </c>
      <c r="C23" s="12" t="s">
        <v>8</v>
      </c>
      <c r="D23" s="11"/>
      <c r="E23" s="11"/>
      <c r="F23" s="13"/>
    </row>
    <row r="24" spans="1:6" x14ac:dyDescent="0.3">
      <c r="A24" s="12" t="s">
        <v>35</v>
      </c>
      <c r="B24" s="12" t="s">
        <v>8</v>
      </c>
      <c r="C24" s="12" t="s">
        <v>8</v>
      </c>
      <c r="D24" s="11"/>
      <c r="E24" s="11"/>
      <c r="F24" s="13"/>
    </row>
    <row r="29" spans="1:6" ht="23.4" x14ac:dyDescent="0.45">
      <c r="A29" s="10" t="s">
        <v>596</v>
      </c>
    </row>
    <row r="30" spans="1:6" x14ac:dyDescent="0.3">
      <c r="A30" t="s">
        <v>595</v>
      </c>
    </row>
    <row r="32" spans="1:6" x14ac:dyDescent="0.3">
      <c r="A32" s="1" t="s">
        <v>516</v>
      </c>
      <c r="B32" s="1" t="s">
        <v>517</v>
      </c>
      <c r="C32" s="1" t="s">
        <v>518</v>
      </c>
      <c r="D32" s="1" t="s">
        <v>615</v>
      </c>
    </row>
    <row r="33" spans="1:4" x14ac:dyDescent="0.3">
      <c r="A33" s="12" t="s">
        <v>593</v>
      </c>
      <c r="B33" s="12" t="s">
        <v>7</v>
      </c>
      <c r="C33" s="11"/>
      <c r="D33" s="12"/>
    </row>
    <row r="34" spans="1:4" x14ac:dyDescent="0.3">
      <c r="A34" s="12" t="s">
        <v>594</v>
      </c>
      <c r="B34" s="12" t="s">
        <v>8</v>
      </c>
      <c r="C34" s="11"/>
      <c r="D34" s="12"/>
    </row>
    <row r="35" spans="1:4" x14ac:dyDescent="0.3">
      <c r="A35" s="12" t="s">
        <v>36</v>
      </c>
      <c r="B35" s="12" t="s">
        <v>7</v>
      </c>
      <c r="C35" s="11"/>
      <c r="D35" s="12"/>
    </row>
    <row r="36" spans="1:4" x14ac:dyDescent="0.3">
      <c r="A36" s="12" t="s">
        <v>37</v>
      </c>
      <c r="B36" s="12" t="s">
        <v>7</v>
      </c>
      <c r="C36" s="11"/>
      <c r="D36" s="12"/>
    </row>
    <row r="37" spans="1:4" x14ac:dyDescent="0.3">
      <c r="A37" s="12" t="s">
        <v>38</v>
      </c>
      <c r="B37" s="12" t="s">
        <v>7</v>
      </c>
      <c r="C37" s="11" t="s">
        <v>576</v>
      </c>
      <c r="D37" s="12" t="s">
        <v>13</v>
      </c>
    </row>
    <row r="38" spans="1:4" x14ac:dyDescent="0.3">
      <c r="A38" s="12" t="s">
        <v>39</v>
      </c>
      <c r="B38" s="12" t="s">
        <v>8</v>
      </c>
      <c r="C38" s="11"/>
      <c r="D38" s="12"/>
    </row>
    <row r="39" spans="1:4" x14ac:dyDescent="0.3">
      <c r="A39" s="12" t="s">
        <v>40</v>
      </c>
      <c r="B39" s="12" t="s">
        <v>8</v>
      </c>
      <c r="C39" s="11"/>
      <c r="D39" s="12"/>
    </row>
    <row r="40" spans="1:4" x14ac:dyDescent="0.3">
      <c r="A40" s="12" t="s">
        <v>41</v>
      </c>
      <c r="B40" s="12" t="s">
        <v>7</v>
      </c>
      <c r="C40" s="11"/>
      <c r="D40" s="12"/>
    </row>
    <row r="41" spans="1:4" x14ac:dyDescent="0.3">
      <c r="A41" s="12" t="s">
        <v>42</v>
      </c>
      <c r="B41" s="12" t="s">
        <v>8</v>
      </c>
      <c r="C41" s="11"/>
      <c r="D41" s="12"/>
    </row>
    <row r="42" spans="1:4" x14ac:dyDescent="0.3">
      <c r="A42" s="12" t="s">
        <v>43</v>
      </c>
      <c r="B42" s="12" t="s">
        <v>8</v>
      </c>
      <c r="C42" s="11"/>
      <c r="D42" s="12"/>
    </row>
    <row r="43" spans="1:4" x14ac:dyDescent="0.3">
      <c r="A43" s="12" t="s">
        <v>44</v>
      </c>
      <c r="B43" s="12" t="s">
        <v>8</v>
      </c>
      <c r="C43" s="11"/>
      <c r="D43" s="12"/>
    </row>
    <row r="44" spans="1:4" x14ac:dyDescent="0.3">
      <c r="A44" s="12" t="s">
        <v>45</v>
      </c>
      <c r="B44" s="12" t="s">
        <v>7</v>
      </c>
      <c r="C44" s="11"/>
      <c r="D44" s="12"/>
    </row>
    <row r="45" spans="1:4" x14ac:dyDescent="0.3">
      <c r="A45" s="12" t="s">
        <v>35</v>
      </c>
      <c r="B45" s="12" t="s">
        <v>8</v>
      </c>
      <c r="C45" s="11"/>
      <c r="D45" s="12"/>
    </row>
    <row r="50" spans="1:5" ht="23.4" x14ac:dyDescent="0.45">
      <c r="A50" s="10" t="s">
        <v>598</v>
      </c>
    </row>
    <row r="53" spans="1:5" ht="43.2" x14ac:dyDescent="0.3">
      <c r="A53" s="1" t="s">
        <v>519</v>
      </c>
      <c r="B53" s="1" t="s">
        <v>520</v>
      </c>
      <c r="C53" s="15" t="s">
        <v>4102</v>
      </c>
      <c r="D53" s="15" t="s">
        <v>4103</v>
      </c>
      <c r="E53" s="42" t="s">
        <v>4104</v>
      </c>
    </row>
    <row r="54" spans="1:5" x14ac:dyDescent="0.3">
      <c r="A54" s="12" t="s">
        <v>521</v>
      </c>
      <c r="B54" s="12" t="s">
        <v>22</v>
      </c>
      <c r="C54" s="11" t="s">
        <v>8</v>
      </c>
      <c r="D54" s="12">
        <v>10</v>
      </c>
      <c r="E54" s="12"/>
    </row>
    <row r="55" spans="1:5" ht="16.2" customHeight="1" x14ac:dyDescent="0.3">
      <c r="A55" s="12" t="s">
        <v>522</v>
      </c>
      <c r="B55" s="12"/>
      <c r="C55" s="11" t="s">
        <v>7</v>
      </c>
      <c r="D55" s="12"/>
      <c r="E55" s="12"/>
    </row>
    <row r="56" spans="1:5" x14ac:dyDescent="0.3">
      <c r="A56" s="12" t="s">
        <v>523</v>
      </c>
      <c r="B56" s="12"/>
      <c r="C56" s="11" t="s">
        <v>7</v>
      </c>
      <c r="D56" s="12"/>
      <c r="E56" s="12"/>
    </row>
    <row r="57" spans="1:5" x14ac:dyDescent="0.3">
      <c r="A57" s="12" t="s">
        <v>524</v>
      </c>
      <c r="B57" s="12"/>
      <c r="C57" s="11" t="s">
        <v>7</v>
      </c>
      <c r="D57" s="12"/>
      <c r="E57" s="12"/>
    </row>
    <row r="58" spans="1:5" x14ac:dyDescent="0.3">
      <c r="A58" s="12" t="s">
        <v>525</v>
      </c>
      <c r="B58" s="12"/>
      <c r="C58" s="11" t="s">
        <v>7</v>
      </c>
      <c r="D58" s="12"/>
      <c r="E58" s="12"/>
    </row>
    <row r="59" spans="1:5" x14ac:dyDescent="0.3">
      <c r="A59" s="12" t="s">
        <v>526</v>
      </c>
      <c r="B59" s="12"/>
      <c r="C59" s="11" t="s">
        <v>7</v>
      </c>
      <c r="D59" s="12"/>
      <c r="E59" s="12"/>
    </row>
    <row r="60" spans="1:5" x14ac:dyDescent="0.3">
      <c r="A60" s="12" t="s">
        <v>527</v>
      </c>
      <c r="B60" s="12"/>
      <c r="C60" s="11" t="s">
        <v>8</v>
      </c>
      <c r="D60" s="12"/>
      <c r="E60" s="12"/>
    </row>
    <row r="61" spans="1:5" x14ac:dyDescent="0.3">
      <c r="A61" s="12" t="s">
        <v>528</v>
      </c>
      <c r="B61" s="12"/>
      <c r="C61" s="11" t="s">
        <v>7</v>
      </c>
      <c r="D61" s="12"/>
      <c r="E61" s="12"/>
    </row>
    <row r="62" spans="1:5" x14ac:dyDescent="0.3">
      <c r="A62" s="12" t="s">
        <v>529</v>
      </c>
      <c r="B62" s="12"/>
      <c r="C62" s="11" t="s">
        <v>7</v>
      </c>
      <c r="D62" s="12"/>
      <c r="E62" s="12"/>
    </row>
    <row r="63" spans="1:5" x14ac:dyDescent="0.3">
      <c r="A63" s="12" t="s">
        <v>530</v>
      </c>
      <c r="B63" s="12"/>
      <c r="C63" s="11" t="s">
        <v>7</v>
      </c>
      <c r="D63" s="12"/>
      <c r="E63" s="12"/>
    </row>
    <row r="64" spans="1:5" x14ac:dyDescent="0.3">
      <c r="A64" s="12" t="s">
        <v>531</v>
      </c>
      <c r="B64" s="12"/>
      <c r="C64" s="11" t="s">
        <v>7</v>
      </c>
      <c r="D64" s="12"/>
      <c r="E64" s="12"/>
    </row>
    <row r="65" spans="1:6" x14ac:dyDescent="0.3">
      <c r="A65" s="12" t="s">
        <v>532</v>
      </c>
      <c r="B65" s="12"/>
      <c r="C65" s="11" t="s">
        <v>7</v>
      </c>
      <c r="D65" s="12"/>
      <c r="E65" s="12"/>
    </row>
    <row r="66" spans="1:6" x14ac:dyDescent="0.3">
      <c r="A66" s="12" t="s">
        <v>533</v>
      </c>
      <c r="B66" s="12"/>
      <c r="C66" s="11" t="s">
        <v>8</v>
      </c>
      <c r="D66" s="12"/>
      <c r="E66" s="12"/>
    </row>
    <row r="71" spans="1:6" ht="23.4" x14ac:dyDescent="0.45">
      <c r="A71" s="10" t="s">
        <v>599</v>
      </c>
    </row>
    <row r="74" spans="1:6" x14ac:dyDescent="0.3">
      <c r="A74" s="18" t="s">
        <v>4105</v>
      </c>
      <c r="B74" s="18" t="s">
        <v>632</v>
      </c>
      <c r="C74" s="18" t="s">
        <v>534</v>
      </c>
      <c r="D74" s="18" t="s">
        <v>535</v>
      </c>
      <c r="E74" s="18" t="s">
        <v>536</v>
      </c>
      <c r="F74" s="18" t="s">
        <v>5</v>
      </c>
    </row>
    <row r="75" spans="1:6" x14ac:dyDescent="0.3">
      <c r="A75" s="12" t="s">
        <v>13</v>
      </c>
      <c r="B75" s="11"/>
      <c r="C75" s="11" t="s">
        <v>636</v>
      </c>
      <c r="D75" s="11" t="s">
        <v>631</v>
      </c>
      <c r="E75" s="13"/>
      <c r="F75" s="12" t="s">
        <v>47</v>
      </c>
    </row>
    <row r="76" spans="1:6" x14ac:dyDescent="0.3">
      <c r="A76" s="12" t="s">
        <v>14</v>
      </c>
      <c r="B76" s="11"/>
      <c r="C76" s="11"/>
      <c r="D76" s="11"/>
      <c r="E76" s="13">
        <v>45953</v>
      </c>
      <c r="F76" s="12"/>
    </row>
    <row r="77" spans="1:6" x14ac:dyDescent="0.3">
      <c r="A77" s="12" t="s">
        <v>15</v>
      </c>
      <c r="B77" s="11"/>
      <c r="C77" s="11"/>
      <c r="D77" s="11"/>
      <c r="E77" s="13"/>
      <c r="F77" s="12"/>
    </row>
    <row r="78" spans="1:6" x14ac:dyDescent="0.3">
      <c r="A78" s="12" t="s">
        <v>16</v>
      </c>
      <c r="B78" s="11"/>
      <c r="C78" s="11"/>
      <c r="D78" s="11"/>
      <c r="E78" s="13"/>
      <c r="F78" s="12"/>
    </row>
    <row r="79" spans="1:6" x14ac:dyDescent="0.3">
      <c r="A79" s="12" t="s">
        <v>17</v>
      </c>
      <c r="B79" s="11"/>
      <c r="C79" s="11" t="s">
        <v>638</v>
      </c>
      <c r="D79" s="11"/>
      <c r="E79" s="13"/>
      <c r="F79" s="12" t="s">
        <v>49</v>
      </c>
    </row>
    <row r="80" spans="1:6" x14ac:dyDescent="0.3">
      <c r="A80" s="12" t="s">
        <v>18</v>
      </c>
      <c r="B80" s="11"/>
      <c r="C80" s="11"/>
      <c r="D80" s="11"/>
      <c r="E80" s="13"/>
      <c r="F80" s="12"/>
    </row>
    <row r="81" spans="1:6" x14ac:dyDescent="0.3">
      <c r="A81" s="12" t="s">
        <v>19</v>
      </c>
      <c r="B81" s="11"/>
      <c r="C81" s="11" t="s">
        <v>635</v>
      </c>
      <c r="D81" s="11"/>
      <c r="E81" s="13"/>
      <c r="F81" s="12" t="s">
        <v>48</v>
      </c>
    </row>
    <row r="82" spans="1:6" x14ac:dyDescent="0.3">
      <c r="A82" s="12" t="s">
        <v>20</v>
      </c>
      <c r="B82" s="11"/>
      <c r="C82" s="11" t="s">
        <v>636</v>
      </c>
      <c r="D82" s="11"/>
      <c r="E82" s="13"/>
      <c r="F82" s="12" t="s">
        <v>48</v>
      </c>
    </row>
    <row r="83" spans="1:6" x14ac:dyDescent="0.3">
      <c r="A83" s="12" t="s">
        <v>21</v>
      </c>
      <c r="B83" s="11"/>
      <c r="C83" s="11" t="s">
        <v>637</v>
      </c>
      <c r="D83" s="11"/>
      <c r="E83" s="13">
        <v>46022</v>
      </c>
      <c r="F83" s="12" t="s">
        <v>46</v>
      </c>
    </row>
    <row r="84" spans="1:6" x14ac:dyDescent="0.3">
      <c r="A84" s="12" t="s">
        <v>22</v>
      </c>
      <c r="B84" s="11"/>
      <c r="C84" s="11"/>
      <c r="D84" s="11"/>
      <c r="E84" s="13"/>
      <c r="F84" s="12"/>
    </row>
    <row r="85" spans="1:6" x14ac:dyDescent="0.3">
      <c r="A85" s="12" t="s">
        <v>23</v>
      </c>
      <c r="B85" s="11"/>
      <c r="C85" s="11" t="s">
        <v>638</v>
      </c>
      <c r="D85" s="11"/>
      <c r="E85" s="13"/>
      <c r="F85" s="12" t="s">
        <v>47</v>
      </c>
    </row>
    <row r="86" spans="1:6" x14ac:dyDescent="0.3">
      <c r="A86" s="12" t="s">
        <v>24</v>
      </c>
      <c r="B86" s="11"/>
      <c r="C86" s="11"/>
      <c r="D86" s="11"/>
      <c r="E86" s="13"/>
      <c r="F86" s="12"/>
    </row>
    <row r="87" spans="1:6" x14ac:dyDescent="0.3">
      <c r="A87" s="12" t="s">
        <v>25</v>
      </c>
      <c r="B87" s="11"/>
      <c r="C87" s="11" t="s">
        <v>634</v>
      </c>
      <c r="D87" s="11"/>
      <c r="E87" s="13"/>
      <c r="F87" s="12" t="s">
        <v>47</v>
      </c>
    </row>
    <row r="88" spans="1:6" x14ac:dyDescent="0.3">
      <c r="A88" s="12" t="s">
        <v>26</v>
      </c>
      <c r="B88" s="11"/>
      <c r="C88" s="11"/>
      <c r="D88" s="11"/>
      <c r="E88" s="13"/>
      <c r="F88" s="12"/>
    </row>
    <row r="89" spans="1:6" x14ac:dyDescent="0.3">
      <c r="A89" s="12" t="s">
        <v>27</v>
      </c>
      <c r="B89" s="11"/>
      <c r="C89" s="11"/>
      <c r="D89" s="11"/>
      <c r="E89" s="13"/>
      <c r="F89" s="12"/>
    </row>
    <row r="95" spans="1:6" ht="23.4" x14ac:dyDescent="0.45">
      <c r="A95" s="10" t="s">
        <v>600</v>
      </c>
    </row>
    <row r="98" spans="1:5" ht="43.2" x14ac:dyDescent="0.3">
      <c r="A98" s="1" t="s">
        <v>537</v>
      </c>
      <c r="B98" s="15" t="s">
        <v>604</v>
      </c>
      <c r="C98" s="15" t="s">
        <v>605</v>
      </c>
      <c r="D98" s="15" t="s">
        <v>606</v>
      </c>
      <c r="E98" s="1" t="s">
        <v>607</v>
      </c>
    </row>
    <row r="99" spans="1:5" x14ac:dyDescent="0.3">
      <c r="A99" s="12" t="s">
        <v>538</v>
      </c>
      <c r="B99" s="12" t="s">
        <v>659</v>
      </c>
      <c r="C99" s="11"/>
      <c r="D99" s="11"/>
      <c r="E99" s="12" t="s">
        <v>11</v>
      </c>
    </row>
    <row r="100" spans="1:5" x14ac:dyDescent="0.3">
      <c r="A100" s="12" t="s">
        <v>539</v>
      </c>
      <c r="B100" s="12"/>
      <c r="C100" s="11"/>
      <c r="D100" s="11"/>
      <c r="E100" s="12" t="s">
        <v>10</v>
      </c>
    </row>
    <row r="101" spans="1:5" x14ac:dyDescent="0.3">
      <c r="A101" s="12" t="s">
        <v>540</v>
      </c>
      <c r="B101" s="12"/>
      <c r="C101" s="11"/>
      <c r="D101" s="11"/>
      <c r="E101" s="12"/>
    </row>
    <row r="102" spans="1:5" x14ac:dyDescent="0.3">
      <c r="A102" s="12" t="s">
        <v>602</v>
      </c>
      <c r="B102" s="12"/>
      <c r="C102" s="11"/>
      <c r="D102" s="11"/>
      <c r="E102" s="12"/>
    </row>
    <row r="103" spans="1:5" x14ac:dyDescent="0.3">
      <c r="A103" s="12" t="s">
        <v>603</v>
      </c>
      <c r="B103" s="12"/>
      <c r="C103" s="11"/>
      <c r="D103" s="11"/>
      <c r="E103" s="12"/>
    </row>
    <row r="104" spans="1:5" x14ac:dyDescent="0.3">
      <c r="A104" s="12" t="s">
        <v>601</v>
      </c>
      <c r="B104" s="12"/>
      <c r="C104" s="11"/>
      <c r="D104" s="11"/>
      <c r="E104" s="12"/>
    </row>
    <row r="105" spans="1:5" x14ac:dyDescent="0.3">
      <c r="A105" s="12" t="s">
        <v>541</v>
      </c>
      <c r="B105" s="12"/>
      <c r="C105" s="11"/>
      <c r="D105" s="11"/>
      <c r="E105" s="12"/>
    </row>
    <row r="106" spans="1:5" x14ac:dyDescent="0.3">
      <c r="A106" s="12" t="s">
        <v>542</v>
      </c>
      <c r="B106" s="12"/>
      <c r="C106" s="11"/>
      <c r="D106" s="11"/>
      <c r="E106" s="12"/>
    </row>
    <row r="112" spans="1:5" ht="23.4" x14ac:dyDescent="0.45">
      <c r="A112" s="10" t="s">
        <v>639</v>
      </c>
    </row>
    <row r="113" spans="1:4" x14ac:dyDescent="0.3">
      <c r="A113" s="9" t="s">
        <v>640</v>
      </c>
    </row>
    <row r="115" spans="1:4" x14ac:dyDescent="0.3">
      <c r="A115" s="18" t="s">
        <v>543</v>
      </c>
      <c r="B115" s="19" t="s">
        <v>510</v>
      </c>
      <c r="C115" s="18" t="s">
        <v>544</v>
      </c>
    </row>
    <row r="116" spans="1:4" x14ac:dyDescent="0.3">
      <c r="A116" s="12" t="s">
        <v>641</v>
      </c>
      <c r="B116" s="11"/>
      <c r="C116" s="48" t="s">
        <v>648</v>
      </c>
    </row>
    <row r="117" spans="1:4" x14ac:dyDescent="0.3">
      <c r="A117" s="12" t="s">
        <v>545</v>
      </c>
      <c r="B117" s="11"/>
      <c r="C117" s="49"/>
    </row>
    <row r="118" spans="1:4" x14ac:dyDescent="0.3">
      <c r="A118" s="12" t="s">
        <v>649</v>
      </c>
      <c r="B118" s="11"/>
      <c r="C118" s="50"/>
    </row>
    <row r="120" spans="1:4" x14ac:dyDescent="0.3">
      <c r="B120" s="43" t="s">
        <v>4107</v>
      </c>
    </row>
    <row r="123" spans="1:4" ht="23.4" x14ac:dyDescent="0.45">
      <c r="A123" s="10" t="s">
        <v>4106</v>
      </c>
    </row>
    <row r="126" spans="1:4" x14ac:dyDescent="0.3">
      <c r="A126" s="1" t="s">
        <v>546</v>
      </c>
      <c r="B126" s="1" t="s">
        <v>615</v>
      </c>
      <c r="C126" s="1" t="s">
        <v>616</v>
      </c>
      <c r="D126" s="1" t="s">
        <v>513</v>
      </c>
    </row>
    <row r="127" spans="1:4" x14ac:dyDescent="0.3">
      <c r="A127" s="12" t="s">
        <v>608</v>
      </c>
      <c r="B127" s="11" t="s">
        <v>659</v>
      </c>
      <c r="C127" s="12" t="s">
        <v>11</v>
      </c>
      <c r="D127" s="11"/>
    </row>
    <row r="128" spans="1:4" x14ac:dyDescent="0.3">
      <c r="A128" s="12" t="s">
        <v>609</v>
      </c>
      <c r="B128" s="11" t="s">
        <v>659</v>
      </c>
      <c r="C128" s="12"/>
      <c r="D128" s="11"/>
    </row>
    <row r="129" spans="1:4" x14ac:dyDescent="0.3">
      <c r="A129" s="12" t="s">
        <v>610</v>
      </c>
      <c r="B129" s="11" t="s">
        <v>659</v>
      </c>
      <c r="C129" s="12"/>
      <c r="D129" s="11"/>
    </row>
    <row r="130" spans="1:4" ht="43.2" x14ac:dyDescent="0.3">
      <c r="A130" s="16" t="s">
        <v>611</v>
      </c>
      <c r="B130" s="11" t="s">
        <v>659</v>
      </c>
      <c r="C130" s="12"/>
      <c r="D130" s="11"/>
    </row>
    <row r="131" spans="1:4" ht="28.8" x14ac:dyDescent="0.3">
      <c r="A131" s="16" t="s">
        <v>612</v>
      </c>
      <c r="B131" s="11"/>
      <c r="C131" s="12"/>
      <c r="D131" s="11"/>
    </row>
    <row r="132" spans="1:4" x14ac:dyDescent="0.3">
      <c r="A132" s="12" t="s">
        <v>613</v>
      </c>
      <c r="B132" s="11"/>
      <c r="C132" s="12"/>
      <c r="D132" s="11"/>
    </row>
    <row r="133" spans="1:4" x14ac:dyDescent="0.3">
      <c r="A133" s="12" t="s">
        <v>614</v>
      </c>
      <c r="B133" s="11"/>
      <c r="C133" s="12"/>
      <c r="D133" s="11"/>
    </row>
    <row r="134" spans="1:4" x14ac:dyDescent="0.3">
      <c r="A134" s="12" t="s">
        <v>617</v>
      </c>
      <c r="B134" s="11"/>
      <c r="C134" s="12"/>
      <c r="D134" s="11"/>
    </row>
    <row r="140" spans="1:4" ht="23.4" x14ac:dyDescent="0.45">
      <c r="A140" s="10" t="s">
        <v>4108</v>
      </c>
    </row>
    <row r="143" spans="1:4" ht="43.2" x14ac:dyDescent="0.3">
      <c r="A143" s="1" t="s">
        <v>550</v>
      </c>
      <c r="B143" s="1" t="s">
        <v>548</v>
      </c>
      <c r="C143" s="15" t="s">
        <v>618</v>
      </c>
      <c r="D143" s="1" t="s">
        <v>513</v>
      </c>
    </row>
    <row r="144" spans="1:4" x14ac:dyDescent="0.3">
      <c r="A144" s="12" t="s">
        <v>551</v>
      </c>
      <c r="B144" s="12" t="s">
        <v>7</v>
      </c>
      <c r="C144" s="11"/>
      <c r="D144" s="11"/>
    </row>
    <row r="145" spans="1:4" x14ac:dyDescent="0.3">
      <c r="A145" s="12" t="s">
        <v>552</v>
      </c>
      <c r="B145" s="12" t="s">
        <v>8</v>
      </c>
      <c r="C145" s="11"/>
      <c r="D145" s="11"/>
    </row>
    <row r="146" spans="1:4" x14ac:dyDescent="0.3">
      <c r="A146" s="12" t="s">
        <v>553</v>
      </c>
      <c r="B146" s="12" t="s">
        <v>7</v>
      </c>
      <c r="C146" s="11"/>
      <c r="D146" s="11"/>
    </row>
    <row r="147" spans="1:4" x14ac:dyDescent="0.3">
      <c r="A147" s="12" t="s">
        <v>554</v>
      </c>
      <c r="B147" s="12" t="s">
        <v>7</v>
      </c>
      <c r="C147" s="11"/>
      <c r="D147" s="11"/>
    </row>
    <row r="148" spans="1:4" x14ac:dyDescent="0.3">
      <c r="A148" s="12" t="s">
        <v>555</v>
      </c>
      <c r="B148" s="12" t="s">
        <v>8</v>
      </c>
      <c r="C148" s="11"/>
      <c r="D148" s="11"/>
    </row>
    <row r="149" spans="1:4" x14ac:dyDescent="0.3">
      <c r="A149" s="12" t="s">
        <v>619</v>
      </c>
      <c r="B149" s="12"/>
      <c r="C149" s="11"/>
      <c r="D149" s="11"/>
    </row>
    <row r="150" spans="1:4" x14ac:dyDescent="0.3">
      <c r="A150" s="12"/>
      <c r="B150" s="12"/>
      <c r="C150" s="11"/>
      <c r="D150" s="11"/>
    </row>
    <row r="151" spans="1:4" x14ac:dyDescent="0.3">
      <c r="A151" s="12"/>
      <c r="B151" s="12"/>
      <c r="C151" s="11"/>
      <c r="D151" s="11"/>
    </row>
    <row r="152" spans="1:4" x14ac:dyDescent="0.3">
      <c r="A152" s="12"/>
      <c r="B152" s="12"/>
      <c r="C152" s="11"/>
      <c r="D152" s="11"/>
    </row>
    <row r="153" spans="1:4" x14ac:dyDescent="0.3">
      <c r="A153" s="12"/>
      <c r="B153" s="12"/>
      <c r="C153" s="11"/>
      <c r="D153" s="11"/>
    </row>
    <row r="159" spans="1:4" ht="23.4" x14ac:dyDescent="0.45">
      <c r="A159" s="10" t="s">
        <v>585</v>
      </c>
    </row>
    <row r="161" spans="1:6" x14ac:dyDescent="0.3">
      <c r="A161" s="1" t="s">
        <v>556</v>
      </c>
      <c r="B161" s="1" t="s">
        <v>557</v>
      </c>
      <c r="C161" s="1" t="s">
        <v>558</v>
      </c>
      <c r="D161" s="1" t="s">
        <v>559</v>
      </c>
      <c r="E161" s="1" t="s">
        <v>514</v>
      </c>
      <c r="F161" s="1" t="s">
        <v>515</v>
      </c>
    </row>
    <row r="162" spans="1:6" x14ac:dyDescent="0.3">
      <c r="A162" s="11"/>
      <c r="B162" s="11"/>
      <c r="C162" s="12" t="s">
        <v>52</v>
      </c>
      <c r="D162" s="11"/>
      <c r="E162" s="11"/>
      <c r="F162" s="13"/>
    </row>
    <row r="163" spans="1:6" x14ac:dyDescent="0.3">
      <c r="A163" s="11"/>
      <c r="B163" s="11"/>
      <c r="C163" s="12" t="s">
        <v>52</v>
      </c>
      <c r="D163" s="11"/>
      <c r="E163" s="11"/>
      <c r="F163" s="13"/>
    </row>
    <row r="164" spans="1:6" x14ac:dyDescent="0.3">
      <c r="A164" s="11"/>
      <c r="B164" s="11"/>
      <c r="C164" s="12"/>
      <c r="D164" s="11"/>
      <c r="E164" s="11"/>
      <c r="F164" s="13"/>
    </row>
    <row r="165" spans="1:6" x14ac:dyDescent="0.3">
      <c r="A165" s="11"/>
      <c r="B165" s="11"/>
      <c r="C165" s="12" t="s">
        <v>51</v>
      </c>
      <c r="D165" s="11"/>
      <c r="E165" s="11"/>
      <c r="F165" s="13"/>
    </row>
    <row r="166" spans="1:6" x14ac:dyDescent="0.3">
      <c r="A166" s="11"/>
      <c r="B166" s="11"/>
      <c r="C166" s="12"/>
      <c r="D166" s="11"/>
      <c r="E166" s="11"/>
      <c r="F166" s="13"/>
    </row>
    <row r="167" spans="1:6" x14ac:dyDescent="0.3">
      <c r="A167" s="11"/>
      <c r="B167" s="11"/>
      <c r="C167" s="12" t="s">
        <v>50</v>
      </c>
      <c r="D167" s="11"/>
      <c r="E167" s="11"/>
      <c r="F167" s="13"/>
    </row>
    <row r="168" spans="1:6" x14ac:dyDescent="0.3">
      <c r="A168" s="11"/>
      <c r="B168" s="11"/>
      <c r="C168" s="12"/>
      <c r="D168" s="11"/>
      <c r="E168" s="11"/>
      <c r="F168" s="13"/>
    </row>
    <row r="169" spans="1:6" x14ac:dyDescent="0.3">
      <c r="A169" s="11"/>
      <c r="B169" s="11"/>
      <c r="C169" s="12"/>
      <c r="D169" s="11"/>
      <c r="E169" s="11"/>
      <c r="F169" s="13"/>
    </row>
    <row r="170" spans="1:6" x14ac:dyDescent="0.3">
      <c r="A170" s="11"/>
      <c r="B170" s="11"/>
      <c r="C170" s="12"/>
      <c r="D170" s="11"/>
      <c r="E170" s="11"/>
      <c r="F170" s="13"/>
    </row>
    <row r="171" spans="1:6" x14ac:dyDescent="0.3">
      <c r="A171" s="11"/>
      <c r="B171" s="11"/>
      <c r="C171" s="12"/>
      <c r="D171" s="11"/>
      <c r="E171" s="11"/>
      <c r="F171" s="13"/>
    </row>
  </sheetData>
  <mergeCells count="2">
    <mergeCell ref="A2:F2"/>
    <mergeCell ref="C116:C118"/>
  </mergeCells>
  <conditionalFormatting sqref="A162:F171">
    <cfRule type="expression" dxfId="5" priority="1">
      <formula>$C162="High"</formula>
    </cfRule>
    <cfRule type="expression" dxfId="4" priority="2">
      <formula>$C162="Medium"</formula>
    </cfRule>
    <cfRule type="expression" dxfId="3" priority="3">
      <formula>$C162="Low"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4C857F65-8A62-4CB2-9DA6-AFD91E53681D}">
          <x14:formula1>
            <xm:f>Lists!$F$2:$F$5</xm:f>
          </x14:formula1>
          <xm:sqref>F75:F89</xm:sqref>
        </x14:dataValidation>
        <x14:dataValidation type="list" allowBlank="1" showInputMessage="1" showErrorMessage="1" xr:uid="{EEA2853A-BBF6-4BCB-8905-1CCA31751486}">
          <x14:formula1>
            <xm:f>Lists!$B$2:$B$5</xm:f>
          </x14:formula1>
          <xm:sqref>E99:E106 C127:C134</xm:sqref>
        </x14:dataValidation>
        <x14:dataValidation type="list" allowBlank="1" showInputMessage="1" showErrorMessage="1" xr:uid="{81F0E776-0BFC-4A85-A816-D0EC3FC884D2}">
          <x14:formula1>
            <xm:f>Lists!$G$2:$G$4</xm:f>
          </x14:formula1>
          <xm:sqref>C162:C171</xm:sqref>
        </x14:dataValidation>
        <x14:dataValidation type="list" allowBlank="1" showInputMessage="1" showErrorMessage="1" xr:uid="{AB58FC45-336D-4962-BA15-6D2C6BC9315F}">
          <x14:formula1>
            <xm:f>Lists!$A$2:$A$4</xm:f>
          </x14:formula1>
          <xm:sqref>B33:B45 B144:B153 C54:C66 B11:C24</xm:sqref>
        </x14:dataValidation>
        <x14:dataValidation type="list" allowBlank="1" showInputMessage="1" showErrorMessage="1" xr:uid="{92B22587-E465-45C1-AA08-AD7127BB84CE}">
          <x14:formula1>
            <xm:f>Lists!$D$2:$D$15</xm:f>
          </x14:formula1>
          <xm:sqref>A11:A24</xm:sqref>
        </x14:dataValidation>
        <x14:dataValidation type="list" allowBlank="1" showInputMessage="1" showErrorMessage="1" xr:uid="{EF2ADD79-12A7-4B8B-B2CA-84D1BB8FCF14}">
          <x14:formula1>
            <xm:f>Lists!$E$2:$E$14</xm:f>
          </x14:formula1>
          <xm:sqref>A33:A45</xm:sqref>
        </x14:dataValidation>
        <x14:dataValidation type="list" allowBlank="1" showInputMessage="1" showErrorMessage="1" xr:uid="{3F8A8834-074E-4A07-8128-0DBFA0F89A30}">
          <x14:formula1>
            <xm:f>Lists!$C$2:$C$18</xm:f>
          </x14:formula1>
          <xm:sqref>D33:D45 B54:B66 A75:A89</xm:sqref>
        </x14:dataValidation>
        <x14:dataValidation type="list" allowBlank="1" showInputMessage="1" showErrorMessage="1" xr:uid="{30AA9F9B-6BCC-40E8-8C1A-360D786FCB90}">
          <x14:formula1>
            <xm:f>Lists!$H$2:$H$3</xm:f>
          </x14:formula1>
          <xm:sqref>D75:D89</xm:sqref>
        </x14:dataValidation>
        <x14:dataValidation type="list" allowBlank="1" showInputMessage="1" showErrorMessage="1" xr:uid="{4D9EFE20-C2CA-4D08-84D6-E2D464BA544E}">
          <x14:formula1>
            <xm:f>Lists!$I$2:$I$6</xm:f>
          </x14:formula1>
          <xm:sqref>C75:C89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3:I41"/>
  <sheetViews>
    <sheetView topLeftCell="A2" zoomScale="90" zoomScaleNormal="90" workbookViewId="0">
      <selection activeCell="I5" sqref="I5"/>
    </sheetView>
  </sheetViews>
  <sheetFormatPr defaultRowHeight="14.4" x14ac:dyDescent="0.3"/>
  <cols>
    <col min="1" max="1" width="42.6640625" customWidth="1"/>
    <col min="2" max="2" width="17.6640625" customWidth="1"/>
    <col min="3" max="4" width="21.88671875" customWidth="1"/>
    <col min="5" max="7" width="17.6640625" customWidth="1"/>
    <col min="8" max="9" width="38.77734375" customWidth="1"/>
  </cols>
  <sheetData>
    <row r="13" spans="1:9" ht="28.8" x14ac:dyDescent="0.3">
      <c r="A13" s="1" t="s">
        <v>547</v>
      </c>
      <c r="B13" s="1" t="s">
        <v>656</v>
      </c>
      <c r="C13" s="1" t="s">
        <v>657</v>
      </c>
      <c r="D13" s="15" t="s">
        <v>4115</v>
      </c>
      <c r="E13" s="1" t="s">
        <v>658</v>
      </c>
      <c r="F13" s="1" t="s">
        <v>4117</v>
      </c>
      <c r="G13" s="15" t="s">
        <v>4116</v>
      </c>
      <c r="H13" s="1" t="s">
        <v>549</v>
      </c>
      <c r="I13" s="1" t="s">
        <v>615</v>
      </c>
    </row>
    <row r="14" spans="1:9" x14ac:dyDescent="0.3">
      <c r="A14" s="3"/>
      <c r="B14" s="3"/>
      <c r="C14" s="3"/>
      <c r="D14" s="3"/>
      <c r="E14" s="3"/>
      <c r="F14" s="3"/>
      <c r="G14" s="3"/>
      <c r="H14" s="3"/>
      <c r="I14" s="3"/>
    </row>
    <row r="15" spans="1:9" x14ac:dyDescent="0.3">
      <c r="A15" s="3" t="s">
        <v>4111</v>
      </c>
      <c r="B15" s="3"/>
      <c r="C15" s="3"/>
      <c r="D15" s="3"/>
      <c r="E15" s="3"/>
      <c r="F15" s="3"/>
      <c r="G15" s="3"/>
      <c r="H15" s="3"/>
      <c r="I15" s="3"/>
    </row>
    <row r="16" spans="1:9" x14ac:dyDescent="0.3">
      <c r="A16" s="38" t="s">
        <v>4082</v>
      </c>
      <c r="B16" s="39">
        <f>VLOOKUP('5.Facility Action Plan Summary'!A5,'Len Stock Required'!E:W,19,0)</f>
        <v>39</v>
      </c>
      <c r="C16" s="4"/>
      <c r="D16" s="4"/>
      <c r="E16" s="4"/>
      <c r="F16" s="4"/>
      <c r="G16" s="4"/>
      <c r="H16" s="4"/>
      <c r="I16" s="4"/>
    </row>
    <row r="17" spans="1:9" x14ac:dyDescent="0.3">
      <c r="A17" s="38" t="s">
        <v>4083</v>
      </c>
      <c r="B17" s="39">
        <f>VLOOKUP('5.Facility Action Plan Summary'!A5,'Len Stock Required'!E:W,18,0)</f>
        <v>2.7083333333333335</v>
      </c>
      <c r="C17" s="4"/>
      <c r="D17" s="4"/>
      <c r="E17" s="4"/>
      <c r="F17" s="4"/>
      <c r="G17" s="4"/>
      <c r="H17" s="4"/>
      <c r="I17" s="4"/>
    </row>
    <row r="18" spans="1:9" x14ac:dyDescent="0.3">
      <c r="A18" s="38" t="s">
        <v>655</v>
      </c>
      <c r="B18" s="39">
        <f>VLOOKUP('5.Facility Action Plan Summary'!A5,'General TDF FTC'!D:E,2,0)</f>
        <v>2360</v>
      </c>
      <c r="C18" s="4"/>
      <c r="D18" s="4"/>
      <c r="E18" s="4"/>
      <c r="F18" s="4"/>
      <c r="G18" s="4"/>
      <c r="H18" s="4"/>
      <c r="I18" s="4"/>
    </row>
    <row r="19" spans="1:9" x14ac:dyDescent="0.3">
      <c r="B19" s="8"/>
      <c r="C19" s="4"/>
      <c r="D19" s="4"/>
      <c r="E19" s="4"/>
      <c r="F19" s="4"/>
      <c r="G19" s="4"/>
      <c r="H19" s="4"/>
      <c r="I19" s="4"/>
    </row>
    <row r="20" spans="1:9" x14ac:dyDescent="0.3">
      <c r="A20" s="3" t="s">
        <v>4110</v>
      </c>
      <c r="B20" s="8"/>
      <c r="C20" s="4"/>
      <c r="D20" s="4"/>
      <c r="E20" s="4"/>
      <c r="F20" s="4"/>
      <c r="G20" s="4"/>
      <c r="H20" s="4"/>
      <c r="I20" s="4"/>
    </row>
    <row r="21" spans="1:9" x14ac:dyDescent="0.3">
      <c r="A21" s="38" t="s">
        <v>650</v>
      </c>
      <c r="B21" s="39">
        <f>VLOOKUP('5.Facility Action Plan Summary'!A5,'Len Printing Tab'!D:I,6,0)</f>
        <v>10</v>
      </c>
      <c r="C21" s="4"/>
      <c r="D21" s="4"/>
      <c r="E21" s="4"/>
      <c r="F21" s="4"/>
      <c r="G21" s="4"/>
      <c r="H21" s="4"/>
      <c r="I21" s="4"/>
    </row>
    <row r="22" spans="1:9" x14ac:dyDescent="0.3">
      <c r="A22" s="38" t="s">
        <v>4072</v>
      </c>
      <c r="B22" s="39">
        <f>VLOOKUP('5.Facility Action Plan Summary'!A5,'Len Printing Tab'!D:H,5,0)</f>
        <v>10</v>
      </c>
      <c r="C22" s="4"/>
      <c r="D22" s="4"/>
      <c r="E22" s="4"/>
      <c r="F22" s="4"/>
      <c r="G22" s="4"/>
      <c r="H22" s="4"/>
      <c r="I22" s="4"/>
    </row>
    <row r="23" spans="1:9" x14ac:dyDescent="0.3">
      <c r="A23" s="38" t="s">
        <v>717</v>
      </c>
      <c r="B23" s="39">
        <f>VLOOKUP('5.Facility Action Plan Summary'!A5,'Len Printing Tab'!D:K,8,0)</f>
        <v>10</v>
      </c>
      <c r="C23" s="4"/>
      <c r="D23" s="4"/>
      <c r="E23" s="4"/>
      <c r="F23" s="4"/>
      <c r="G23" s="4"/>
      <c r="H23" s="4"/>
      <c r="I23" s="4"/>
    </row>
    <row r="24" spans="1:9" x14ac:dyDescent="0.3">
      <c r="A24" s="38" t="s">
        <v>716</v>
      </c>
      <c r="B24" s="39">
        <f>VLOOKUP('5.Facility Action Plan Summary'!A5,'Len Printing Tab'!D:J,7,0)</f>
        <v>10</v>
      </c>
      <c r="C24" s="4"/>
      <c r="D24" s="4"/>
      <c r="E24" s="4"/>
      <c r="F24" s="4"/>
      <c r="G24" s="4"/>
      <c r="H24" s="4"/>
      <c r="I24" s="4"/>
    </row>
    <row r="25" spans="1:9" x14ac:dyDescent="0.3">
      <c r="A25" s="38" t="s">
        <v>654</v>
      </c>
      <c r="B25" s="39">
        <f>CEILING(VLOOKUP('5.Facility Action Plan Summary'!A5,'Len Printing Tab'!D:G,4,0),20)</f>
        <v>21400</v>
      </c>
      <c r="C25" s="4"/>
      <c r="D25" s="4"/>
      <c r="E25" s="4"/>
      <c r="F25" s="4"/>
      <c r="G25" s="4"/>
      <c r="H25" s="4"/>
      <c r="I25" s="4"/>
    </row>
    <row r="26" spans="1:9" x14ac:dyDescent="0.3">
      <c r="B26" s="4"/>
      <c r="C26" s="4"/>
      <c r="D26" s="4"/>
      <c r="E26" s="4"/>
      <c r="F26" s="4"/>
      <c r="G26" s="4"/>
      <c r="H26" s="4"/>
      <c r="I26" s="4"/>
    </row>
    <row r="27" spans="1:9" x14ac:dyDescent="0.3">
      <c r="A27" s="3" t="s">
        <v>4112</v>
      </c>
      <c r="B27" s="4"/>
      <c r="C27" s="4"/>
      <c r="D27" s="4"/>
      <c r="E27" s="4"/>
      <c r="F27" s="4"/>
      <c r="G27" s="4"/>
      <c r="H27" s="4"/>
      <c r="I27" s="4"/>
    </row>
    <row r="28" spans="1:9" x14ac:dyDescent="0.3">
      <c r="A28" s="38" t="s">
        <v>651</v>
      </c>
      <c r="B28" s="39">
        <f>VLOOKUP('5.Facility Action Plan Summary'!A5,'Len Printing Tab'!D:M,10,0)</f>
        <v>2000</v>
      </c>
      <c r="C28" s="4"/>
      <c r="D28" s="4"/>
      <c r="E28" s="4"/>
      <c r="F28" s="4"/>
      <c r="G28" s="4"/>
      <c r="H28" s="4"/>
      <c r="I28" s="4"/>
    </row>
    <row r="29" spans="1:9" x14ac:dyDescent="0.3">
      <c r="A29" s="38" t="s">
        <v>652</v>
      </c>
      <c r="B29" s="39">
        <f>VLOOKUP('5.Facility Action Plan Summary'!A5,'Len Printing Tab'!D:O,12,0)</f>
        <v>20</v>
      </c>
      <c r="C29" s="4"/>
      <c r="D29" s="4"/>
      <c r="E29" s="4"/>
      <c r="F29" s="4"/>
      <c r="G29" s="4"/>
      <c r="H29" s="4"/>
      <c r="I29" s="4"/>
    </row>
    <row r="30" spans="1:9" x14ac:dyDescent="0.3">
      <c r="A30" s="38" t="s">
        <v>653</v>
      </c>
      <c r="B30" s="39">
        <f>VLOOKUP('5.Facility Action Plan Summary'!A5,'Len Printing Tab'!D:N,11,0)</f>
        <v>500</v>
      </c>
      <c r="C30" s="4"/>
      <c r="D30" s="4"/>
      <c r="E30" s="4"/>
      <c r="F30" s="4"/>
      <c r="G30" s="4"/>
      <c r="H30" s="4"/>
      <c r="I30" s="4"/>
    </row>
    <row r="31" spans="1:9" x14ac:dyDescent="0.3">
      <c r="A31" s="4"/>
      <c r="B31" s="4"/>
      <c r="C31" s="4"/>
      <c r="D31" s="4"/>
      <c r="E31" s="4"/>
      <c r="F31" s="4"/>
      <c r="G31" s="4"/>
      <c r="H31" s="4"/>
      <c r="I31" s="4"/>
    </row>
    <row r="32" spans="1:9" x14ac:dyDescent="0.3">
      <c r="A32" s="40" t="s">
        <v>4113</v>
      </c>
      <c r="B32" s="4"/>
      <c r="C32" s="4"/>
      <c r="D32" s="4"/>
      <c r="E32" s="4"/>
      <c r="F32" s="4"/>
      <c r="G32" s="4"/>
      <c r="H32" s="4"/>
      <c r="I32" s="4"/>
    </row>
    <row r="33" spans="1:9" x14ac:dyDescent="0.3">
      <c r="A33" t="s">
        <v>4085</v>
      </c>
      <c r="B33" s="4"/>
      <c r="C33" s="4"/>
      <c r="D33" s="4"/>
      <c r="E33" s="4"/>
      <c r="F33" s="4"/>
      <c r="G33" s="4"/>
      <c r="H33" s="4"/>
      <c r="I33" s="4"/>
    </row>
    <row r="34" spans="1:9" x14ac:dyDescent="0.3">
      <c r="A34" t="s">
        <v>4086</v>
      </c>
      <c r="B34" s="4"/>
      <c r="C34" s="4"/>
      <c r="D34" s="4"/>
      <c r="E34" s="4"/>
      <c r="F34" s="4"/>
      <c r="G34" s="4"/>
      <c r="H34" s="4"/>
      <c r="I34" s="4"/>
    </row>
    <row r="35" spans="1:9" x14ac:dyDescent="0.3">
      <c r="A35" t="s">
        <v>4087</v>
      </c>
      <c r="B35" s="4"/>
      <c r="C35" s="4"/>
      <c r="D35" s="4"/>
      <c r="E35" s="4"/>
      <c r="F35" s="4"/>
      <c r="G35" s="4"/>
      <c r="H35" s="4"/>
      <c r="I35" s="4"/>
    </row>
    <row r="36" spans="1:9" x14ac:dyDescent="0.3">
      <c r="A36" t="s">
        <v>4088</v>
      </c>
      <c r="B36" s="4"/>
      <c r="C36" s="4"/>
      <c r="D36" s="4"/>
      <c r="E36" s="4"/>
      <c r="F36" s="4"/>
      <c r="G36" s="4"/>
      <c r="H36" s="4"/>
      <c r="I36" s="4"/>
    </row>
    <row r="37" spans="1:9" x14ac:dyDescent="0.3">
      <c r="A37" t="s">
        <v>4084</v>
      </c>
      <c r="B37" s="4"/>
      <c r="C37" s="4"/>
      <c r="D37" s="4"/>
      <c r="E37" s="4"/>
      <c r="F37" s="4"/>
      <c r="G37" s="4"/>
      <c r="H37" s="4"/>
      <c r="I37" s="4"/>
    </row>
    <row r="38" spans="1:9" x14ac:dyDescent="0.3">
      <c r="B38" s="4"/>
      <c r="C38" s="4"/>
      <c r="D38" s="4"/>
      <c r="E38" s="4"/>
      <c r="F38" s="4"/>
      <c r="G38" s="4"/>
      <c r="H38" s="4"/>
      <c r="I38" s="4"/>
    </row>
    <row r="39" spans="1:9" x14ac:dyDescent="0.3">
      <c r="A39" s="31" t="s">
        <v>4114</v>
      </c>
      <c r="B39" s="4"/>
      <c r="C39" s="4"/>
      <c r="D39" s="4"/>
      <c r="E39" s="4"/>
      <c r="F39" s="4"/>
      <c r="G39" s="4"/>
      <c r="H39" s="4"/>
      <c r="I39" s="4"/>
    </row>
    <row r="40" spans="1:9" x14ac:dyDescent="0.3">
      <c r="A40" t="s">
        <v>4090</v>
      </c>
      <c r="B40" s="4"/>
      <c r="C40" s="4"/>
      <c r="D40" s="4"/>
      <c r="E40" s="4"/>
      <c r="F40" s="4"/>
      <c r="G40" s="4"/>
      <c r="H40" s="4"/>
      <c r="I40" s="4"/>
    </row>
    <row r="41" spans="1:9" x14ac:dyDescent="0.3">
      <c r="A41" t="s">
        <v>4089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1000000}">
          <x14:formula1>
            <xm:f>Lists!$C$2:$C$18</xm:f>
          </x14:formula1>
          <xm:sqref>I16:I40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D644D-D032-4554-838C-890C796951F3}">
  <sheetPr>
    <tabColor rgb="FF002060"/>
  </sheetPr>
  <dimension ref="A1:C14"/>
  <sheetViews>
    <sheetView workbookViewId="0">
      <selection activeCell="F21" sqref="F21"/>
    </sheetView>
  </sheetViews>
  <sheetFormatPr defaultRowHeight="14.4" x14ac:dyDescent="0.3"/>
  <sheetData>
    <row r="1" spans="1:3" x14ac:dyDescent="0.3">
      <c r="A1" s="6" t="s">
        <v>5</v>
      </c>
      <c r="B1" s="6" t="s">
        <v>622</v>
      </c>
      <c r="C1" t="s">
        <v>560</v>
      </c>
    </row>
    <row r="2" spans="1:3" x14ac:dyDescent="0.3">
      <c r="A2" t="str">
        <f>IF('2. Facility Planning'!B54="","Action","Yes")</f>
        <v>Yes</v>
      </c>
      <c r="B2" t="s">
        <v>672</v>
      </c>
      <c r="C2" t="s">
        <v>685</v>
      </c>
    </row>
    <row r="3" spans="1:3" x14ac:dyDescent="0.3">
      <c r="A3" t="str">
        <f>IF('2. Facility Planning'!B55="","Action","Yes")</f>
        <v>Action</v>
      </c>
      <c r="B3" t="s">
        <v>673</v>
      </c>
      <c r="C3" t="s">
        <v>685</v>
      </c>
    </row>
    <row r="4" spans="1:3" x14ac:dyDescent="0.3">
      <c r="A4" t="str">
        <f>IF('2. Facility Planning'!B56="","Action","Yes")</f>
        <v>Action</v>
      </c>
      <c r="B4" t="s">
        <v>674</v>
      </c>
      <c r="C4" t="s">
        <v>685</v>
      </c>
    </row>
    <row r="5" spans="1:3" x14ac:dyDescent="0.3">
      <c r="A5" t="str">
        <f>IF('2. Facility Planning'!B57="","Action","Yes")</f>
        <v>Action</v>
      </c>
      <c r="B5" t="s">
        <v>675</v>
      </c>
      <c r="C5" t="s">
        <v>685</v>
      </c>
    </row>
    <row r="6" spans="1:3" x14ac:dyDescent="0.3">
      <c r="A6" t="str">
        <f>IF('2. Facility Planning'!B58="","Action","Yes")</f>
        <v>Action</v>
      </c>
      <c r="B6" t="s">
        <v>676</v>
      </c>
      <c r="C6" t="s">
        <v>685</v>
      </c>
    </row>
    <row r="7" spans="1:3" x14ac:dyDescent="0.3">
      <c r="A7" t="str">
        <f>IF('2. Facility Planning'!B59="","Action","Yes")</f>
        <v>Action</v>
      </c>
      <c r="B7" t="s">
        <v>677</v>
      </c>
      <c r="C7" t="s">
        <v>685</v>
      </c>
    </row>
    <row r="8" spans="1:3" x14ac:dyDescent="0.3">
      <c r="A8" t="str">
        <f>IF('2. Facility Planning'!B60="","Action","Yes")</f>
        <v>Action</v>
      </c>
      <c r="B8" t="s">
        <v>678</v>
      </c>
      <c r="C8" t="s">
        <v>685</v>
      </c>
    </row>
    <row r="9" spans="1:3" x14ac:dyDescent="0.3">
      <c r="A9" t="str">
        <f>IF('2. Facility Planning'!B61="","Action","Yes")</f>
        <v>Action</v>
      </c>
      <c r="B9" t="s">
        <v>679</v>
      </c>
      <c r="C9" t="s">
        <v>685</v>
      </c>
    </row>
    <row r="10" spans="1:3" x14ac:dyDescent="0.3">
      <c r="A10" t="str">
        <f>IF('2. Facility Planning'!B62="","Action","Yes")</f>
        <v>Action</v>
      </c>
      <c r="B10" t="s">
        <v>680</v>
      </c>
      <c r="C10" t="s">
        <v>685</v>
      </c>
    </row>
    <row r="11" spans="1:3" x14ac:dyDescent="0.3">
      <c r="A11" t="str">
        <f>IF('2. Facility Planning'!B63="","Action","Yes")</f>
        <v>Action</v>
      </c>
      <c r="B11" t="s">
        <v>681</v>
      </c>
      <c r="C11" t="s">
        <v>685</v>
      </c>
    </row>
    <row r="12" spans="1:3" x14ac:dyDescent="0.3">
      <c r="A12" t="str">
        <f>IF('2. Facility Planning'!B64="","Action","Yes")</f>
        <v>Action</v>
      </c>
      <c r="B12" t="s">
        <v>682</v>
      </c>
      <c r="C12" t="s">
        <v>685</v>
      </c>
    </row>
    <row r="13" spans="1:3" x14ac:dyDescent="0.3">
      <c r="A13" t="str">
        <f>IF('2. Facility Planning'!B65="","Action","Yes")</f>
        <v>Action</v>
      </c>
      <c r="B13" t="s">
        <v>683</v>
      </c>
      <c r="C13" t="s">
        <v>685</v>
      </c>
    </row>
    <row r="14" spans="1:3" x14ac:dyDescent="0.3">
      <c r="A14" t="str">
        <f>IF('2. Facility Planning'!B66="","Action","Yes")</f>
        <v>Action</v>
      </c>
      <c r="B14" t="s">
        <v>684</v>
      </c>
      <c r="C14" t="s">
        <v>685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104CC-2BAA-4867-A40D-613B2ECD0384}">
  <sheetPr>
    <tabColor rgb="FF002060"/>
  </sheetPr>
  <dimension ref="A1:C9"/>
  <sheetViews>
    <sheetView workbookViewId="0">
      <selection activeCell="F21" sqref="F21"/>
    </sheetView>
  </sheetViews>
  <sheetFormatPr defaultRowHeight="14.4" x14ac:dyDescent="0.3"/>
  <cols>
    <col min="1" max="1" width="6.5546875" bestFit="1" customWidth="1"/>
    <col min="2" max="2" width="170.109375" bestFit="1" customWidth="1"/>
    <col min="3" max="3" width="14" bestFit="1" customWidth="1"/>
  </cols>
  <sheetData>
    <row r="1" spans="1:3" x14ac:dyDescent="0.3">
      <c r="A1" s="6" t="s">
        <v>5</v>
      </c>
      <c r="B1" s="6" t="s">
        <v>622</v>
      </c>
      <c r="C1" t="s">
        <v>560</v>
      </c>
    </row>
    <row r="2" spans="1:3" x14ac:dyDescent="0.3">
      <c r="A2" t="str">
        <f>IF('2. Facility Planning'!B127="","Action","Yes")</f>
        <v>Yes</v>
      </c>
      <c r="B2" t="s">
        <v>663</v>
      </c>
      <c r="C2" t="s">
        <v>662</v>
      </c>
    </row>
    <row r="3" spans="1:3" x14ac:dyDescent="0.3">
      <c r="A3" t="str">
        <f>IF('2. Facility Planning'!B128="","Action","Yes")</f>
        <v>Yes</v>
      </c>
      <c r="B3" t="s">
        <v>664</v>
      </c>
      <c r="C3" t="s">
        <v>662</v>
      </c>
    </row>
    <row r="4" spans="1:3" x14ac:dyDescent="0.3">
      <c r="A4" t="str">
        <f>IF('2. Facility Planning'!B129="","Action","Yes")</f>
        <v>Yes</v>
      </c>
      <c r="B4" t="s">
        <v>665</v>
      </c>
      <c r="C4" t="s">
        <v>662</v>
      </c>
    </row>
    <row r="5" spans="1:3" x14ac:dyDescent="0.3">
      <c r="A5" t="str">
        <f>IF('2. Facility Planning'!B130="","Action","Yes")</f>
        <v>Yes</v>
      </c>
      <c r="B5" t="s">
        <v>667</v>
      </c>
      <c r="C5" t="s">
        <v>662</v>
      </c>
    </row>
    <row r="6" spans="1:3" x14ac:dyDescent="0.3">
      <c r="A6" t="str">
        <f>IF('2. Facility Planning'!B131="","Action","Yes")</f>
        <v>Action</v>
      </c>
      <c r="B6" t="s">
        <v>666</v>
      </c>
      <c r="C6" t="s">
        <v>662</v>
      </c>
    </row>
    <row r="7" spans="1:3" x14ac:dyDescent="0.3">
      <c r="A7" t="str">
        <f>IF('2. Facility Planning'!B132="","Action","Yes")</f>
        <v>Action</v>
      </c>
      <c r="B7" t="s">
        <v>668</v>
      </c>
      <c r="C7" t="s">
        <v>662</v>
      </c>
    </row>
    <row r="8" spans="1:3" x14ac:dyDescent="0.3">
      <c r="A8" t="str">
        <f>IF('2. Facility Planning'!B133="","Action","Yes")</f>
        <v>Action</v>
      </c>
      <c r="B8" t="s">
        <v>669</v>
      </c>
      <c r="C8" t="s">
        <v>662</v>
      </c>
    </row>
    <row r="9" spans="1:3" x14ac:dyDescent="0.3">
      <c r="A9" t="str">
        <f>IF('2. Facility Planning'!B134="","Action","Yes")</f>
        <v>Action</v>
      </c>
      <c r="B9" t="s">
        <v>670</v>
      </c>
      <c r="C9" t="s">
        <v>662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B22F8-A852-4FB0-B7A5-D82FDFB41E16}">
  <sheetPr>
    <tabColor rgb="FF002060"/>
  </sheetPr>
  <dimension ref="A1:C14"/>
  <sheetViews>
    <sheetView workbookViewId="0">
      <selection activeCell="F21" sqref="F21"/>
    </sheetView>
  </sheetViews>
  <sheetFormatPr defaultRowHeight="14.4" x14ac:dyDescent="0.3"/>
  <cols>
    <col min="1" max="1" width="6.5546875" bestFit="1" customWidth="1"/>
    <col min="2" max="2" width="66.21875" bestFit="1" customWidth="1"/>
    <col min="3" max="3" width="27.6640625" bestFit="1" customWidth="1"/>
  </cols>
  <sheetData>
    <row r="1" spans="1:3" x14ac:dyDescent="0.3">
      <c r="A1" s="6" t="s">
        <v>5</v>
      </c>
      <c r="B1" s="6" t="s">
        <v>622</v>
      </c>
      <c r="C1" t="s">
        <v>560</v>
      </c>
    </row>
    <row r="2" spans="1:3" x14ac:dyDescent="0.3">
      <c r="A2" t="str">
        <f>IF('2. Facility Planning'!B33="No","Action",IF('2. Facility Planning'!B33="N/A","N/A","Yes"))</f>
        <v>Yes</v>
      </c>
      <c r="B2" t="str">
        <f>CONCATENATE('2. Facility Planning'!A33," should be made available at the facility")</f>
        <v>HTS Provider Testing should be made available at the facility</v>
      </c>
      <c r="C2" t="s">
        <v>624</v>
      </c>
    </row>
    <row r="3" spans="1:3" x14ac:dyDescent="0.3">
      <c r="A3" t="str">
        <f>IF('2. Facility Planning'!B34="No","Action",IF('2. Facility Planning'!B34="N/A","N/A","Yes"))</f>
        <v>Action</v>
      </c>
      <c r="B3" t="str">
        <f>CONCATENATE('2. Facility Planning'!A34," should be made available at the facility")</f>
        <v>HTS Self Testing should be made available at the facility</v>
      </c>
      <c r="C3" t="s">
        <v>624</v>
      </c>
    </row>
    <row r="4" spans="1:3" x14ac:dyDescent="0.3">
      <c r="A4" t="str">
        <f>IF('2. Facility Planning'!B35="No","Action",IF('2. Facility Planning'!B35="N/A","N/A","Yes"))</f>
        <v>Yes</v>
      </c>
      <c r="B4" t="str">
        <f>CONCATENATE('2. Facility Planning'!A35," should be made available at the facility")</f>
        <v>Risk-reduction counselling should be made available at the facility</v>
      </c>
      <c r="C4" t="s">
        <v>624</v>
      </c>
    </row>
    <row r="5" spans="1:3" x14ac:dyDescent="0.3">
      <c r="A5" t="str">
        <f>IF('2. Facility Planning'!B36="No","Action",IF('2. Facility Planning'!B36="N/A","N/A","Yes"))</f>
        <v>Yes</v>
      </c>
      <c r="B5" t="str">
        <f>CONCATENATE('2. Facility Planning'!A36," should be made available at the facility")</f>
        <v>VMMC should be made available at the facility</v>
      </c>
      <c r="C5" t="s">
        <v>624</v>
      </c>
    </row>
    <row r="6" spans="1:3" x14ac:dyDescent="0.3">
      <c r="A6" t="str">
        <f>IF('2. Facility Planning'!B37="No","Action",IF('2. Facility Planning'!B37="N/A","N/A","Yes"))</f>
        <v>Yes</v>
      </c>
      <c r="B6" t="str">
        <f>CONCATENATE('2. Facility Planning'!A37," should be made available at the facility")</f>
        <v>ART initiation for PLHIV should be made available at the facility</v>
      </c>
      <c r="C6" t="s">
        <v>624</v>
      </c>
    </row>
    <row r="7" spans="1:3" x14ac:dyDescent="0.3">
      <c r="A7" t="str">
        <f>IF('2. Facility Planning'!B38="No","Action",IF('2. Facility Planning'!B38="N/A","N/A","Yes"))</f>
        <v>Action</v>
      </c>
      <c r="B7" t="str">
        <f>CONCATENATE('2. Facility Planning'!A38," should be made available at the facility")</f>
        <v>Syndromic STI screening/Tx should be made available at the facility</v>
      </c>
      <c r="C7" t="s">
        <v>624</v>
      </c>
    </row>
    <row r="8" spans="1:3" x14ac:dyDescent="0.3">
      <c r="A8" t="str">
        <f>IF('2. Facility Planning'!B39="No","Action",IF('2. Facility Planning'!B39="N/A","N/A","Yes"))</f>
        <v>Action</v>
      </c>
      <c r="B8" t="str">
        <f>CONCATENATE('2. Facility Planning'!A39," should be made available at the facility")</f>
        <v>Male/female condoms &amp; lubricant should be made available at the facility</v>
      </c>
      <c r="C8" t="s">
        <v>624</v>
      </c>
    </row>
    <row r="9" spans="1:3" x14ac:dyDescent="0.3">
      <c r="A9" t="str">
        <f>IF('2. Facility Planning'!B40="No","Action",IF('2. Facility Planning'!B40="N/A","N/A","Yes"))</f>
        <v>Yes</v>
      </c>
      <c r="B9" t="str">
        <f>CONCATENATE('2. Facility Planning'!A40," should be made available at the facility")</f>
        <v>Pregnancy screening should be made available at the facility</v>
      </c>
      <c r="C9" t="s">
        <v>624</v>
      </c>
    </row>
    <row r="10" spans="1:3" x14ac:dyDescent="0.3">
      <c r="A10" t="str">
        <f>IF('2. Facility Planning'!B41="No","Action",IF('2. Facility Planning'!B41="N/A","N/A","Yes"))</f>
        <v>Action</v>
      </c>
      <c r="B10" t="str">
        <f>CONCATENATE('2. Facility Planning'!A41," should be made available at the facility")</f>
        <v>Contraception should be made available at the facility</v>
      </c>
      <c r="C10" t="s">
        <v>624</v>
      </c>
    </row>
    <row r="11" spans="1:3" x14ac:dyDescent="0.3">
      <c r="A11" t="str">
        <f>IF('2. Facility Planning'!B42="No","Action",IF('2. Facility Planning'!B42="N/A","N/A","Yes"))</f>
        <v>Action</v>
      </c>
      <c r="B11" t="str">
        <f>CONCATENATE('2. Facility Planning'!A42," should be made available at the facility")</f>
        <v>Mental health counselling should be made available at the facility</v>
      </c>
      <c r="C11" t="s">
        <v>624</v>
      </c>
    </row>
    <row r="12" spans="1:3" x14ac:dyDescent="0.3">
      <c r="A12" t="str">
        <f>IF('2. Facility Planning'!B43="No","Action",IF('2. Facility Planning'!B43="N/A","N/A","Yes"))</f>
        <v>Action</v>
      </c>
      <c r="B12" t="str">
        <f>CONCATENATE('2. Facility Planning'!A43," should be made available at the facility")</f>
        <v>TB screening should be made available at the facility</v>
      </c>
      <c r="C12" t="s">
        <v>624</v>
      </c>
    </row>
    <row r="13" spans="1:3" x14ac:dyDescent="0.3">
      <c r="A13" t="str">
        <f>IF('2. Facility Planning'!B44="No","Action",IF('2. Facility Planning'!B44="N/A","N/A","Yes"))</f>
        <v>Yes</v>
      </c>
      <c r="B13" t="str">
        <f>CONCATENATE('2. Facility Planning'!A44," should be made available at the facility")</f>
        <v>Partner testing/treatment should be made available at the facility</v>
      </c>
      <c r="C13" t="s">
        <v>624</v>
      </c>
    </row>
    <row r="14" spans="1:3" x14ac:dyDescent="0.3">
      <c r="A14" t="str">
        <f>IF('2. Facility Planning'!B45="No","Action",IF('2. Facility Planning'!B45="N/A","N/A","Yes"))</f>
        <v>Action</v>
      </c>
      <c r="B14" t="str">
        <f>CONCATENATE('2. Facility Planning'!A45," should be made available at the facility")</f>
        <v>Other should be made available at the facility</v>
      </c>
      <c r="C14" t="s">
        <v>624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12</vt:i4>
      </vt:variant>
    </vt:vector>
  </HeadingPairs>
  <TitlesOfParts>
    <vt:vector size="42" baseType="lpstr">
      <vt:lpstr>Instructions</vt:lpstr>
      <vt:lpstr>Facilities</vt:lpstr>
      <vt:lpstr>1. Facility Info</vt:lpstr>
      <vt:lpstr>Filtered Geography List</vt:lpstr>
      <vt:lpstr>2. Facility Planning</vt:lpstr>
      <vt:lpstr>3. Commodity Planning</vt:lpstr>
      <vt:lpstr>Roles &amp; Responsibilities Action</vt:lpstr>
      <vt:lpstr>M&amp;E Workflow Actions</vt:lpstr>
      <vt:lpstr>Integration of Services Actions</vt:lpstr>
      <vt:lpstr>Demand Generation Actions</vt:lpstr>
      <vt:lpstr>Service Points</vt:lpstr>
      <vt:lpstr>Integration Package</vt:lpstr>
      <vt:lpstr>Roles &amp; Responsibilities</vt:lpstr>
      <vt:lpstr>Training &amp; Capacity Plan</vt:lpstr>
      <vt:lpstr>Demand Generation</vt:lpstr>
      <vt:lpstr>Counselling &amp; Identification</vt:lpstr>
      <vt:lpstr>M&amp;E Workflow</vt:lpstr>
      <vt:lpstr>4.Dashboard</vt:lpstr>
      <vt:lpstr>5.Facility Action Plan Summary</vt:lpstr>
      <vt:lpstr>Len Printing Tab</vt:lpstr>
      <vt:lpstr>General IEC Material</vt:lpstr>
      <vt:lpstr>General TDF FTC</vt:lpstr>
      <vt:lpstr>Len Stock Required</vt:lpstr>
      <vt:lpstr>Linked Services &amp; Support</vt:lpstr>
      <vt:lpstr>Challenges &amp; Mitigation</vt:lpstr>
      <vt:lpstr>Action Plan</vt:lpstr>
      <vt:lpstr>Geography</vt:lpstr>
      <vt:lpstr>Lists</vt:lpstr>
      <vt:lpstr>Service Point Action Items</vt:lpstr>
      <vt:lpstr>PrEP Projections</vt:lpstr>
      <vt:lpstr>Antenatal</vt:lpstr>
      <vt:lpstr>District</vt:lpstr>
      <vt:lpstr>Districts_all</vt:lpstr>
      <vt:lpstr>Facility</vt:lpstr>
      <vt:lpstr>Len</vt:lpstr>
      <vt:lpstr>OP</vt:lpstr>
      <vt:lpstr>'5.Facility Action Plan Summary'!Print_Area</vt:lpstr>
      <vt:lpstr>'5.Facility Action Plan Summary'!Print_Titles</vt:lpstr>
      <vt:lpstr>Province</vt:lpstr>
      <vt:lpstr>Provinces</vt:lpstr>
      <vt:lpstr>SubDistrict</vt:lpstr>
      <vt:lpstr>SubDistricts_all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Hasina Subedar</dc:creator>
  <cp:lastModifiedBy>nalini naidoo</cp:lastModifiedBy>
  <dcterms:created xsi:type="dcterms:W3CDTF">2025-10-17T10:14:29Z</dcterms:created>
  <dcterms:modified xsi:type="dcterms:W3CDTF">2026-01-08T07:35:07Z</dcterms:modified>
</cp:coreProperties>
</file>